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870" windowHeight="11490" activeTab="24"/>
  </bookViews>
  <sheets>
    <sheet name=" General notes1" sheetId="1" r:id="rId1"/>
    <sheet name="maliin too" sheetId="2" r:id="rId2"/>
    <sheet name="temee" sheetId="3" r:id="rId3"/>
    <sheet name="aduu" sheetId="4" r:id="rId4"/>
    <sheet name="uher" sheetId="5" r:id="rId5"/>
    <sheet name="honi" sheetId="6" r:id="rId6"/>
    <sheet name="yamaa" sheetId="7" r:id="rId7"/>
    <sheet name="heeltegch bugd" sheetId="8" r:id="rId8"/>
    <sheet name="inge" sheetId="9" r:id="rId9"/>
    <sheet name="guu" sheetId="10" r:id="rId10"/>
    <sheet name="unee" sheetId="11" r:id="rId11"/>
    <sheet name="em honi" sheetId="12" r:id="rId12"/>
    <sheet name="em yamaa" sheetId="13" r:id="rId13"/>
    <sheet name="boijuulsan tul bugd" sheetId="14" r:id="rId14"/>
    <sheet name="botgo" sheetId="15" r:id="rId15"/>
    <sheet name="unaga" sheetId="16" r:id="rId16"/>
    <sheet name="tugal" sheetId="17" r:id="rId17"/>
    <sheet name="hurga" sheetId="18" r:id="rId18"/>
    <sheet name="ishig" sheetId="19" r:id="rId19"/>
    <sheet name="boijson huvi  bugd" sheetId="20" r:id="rId20"/>
    <sheet name="boijson huvi botgo" sheetId="21" r:id="rId21"/>
    <sheet name="boijson huvi unaga" sheetId="22" r:id="rId22"/>
    <sheet name="boijson huvi tugal" sheetId="23" r:id="rId23"/>
    <sheet name="boijson huvi hurga" sheetId="24" r:id="rId24"/>
    <sheet name="boijson huvi ishig" sheetId="25" r:id="rId25"/>
  </sheets>
  <externalReferences>
    <externalReference r:id="rId28"/>
  </externalReferences>
  <definedNames>
    <definedName name="_xlnm.Print_Titles" localSheetId="3">'aduu'!$A:$B</definedName>
    <definedName name="_xlnm.Print_Titles" localSheetId="19">'boijson huvi  bugd'!$A:$B</definedName>
    <definedName name="_xlnm.Print_Titles" localSheetId="20">'boijson huvi botgo'!$A:$B</definedName>
    <definedName name="_xlnm.Print_Titles" localSheetId="23">'boijson huvi hurga'!$A:$B</definedName>
    <definedName name="_xlnm.Print_Titles" localSheetId="24">'boijson huvi ishig'!$A:$B</definedName>
    <definedName name="_xlnm.Print_Titles" localSheetId="22">'boijson huvi tugal'!$A:$B</definedName>
    <definedName name="_xlnm.Print_Titles" localSheetId="21">'boijson huvi unaga'!$A:$B</definedName>
    <definedName name="_xlnm.Print_Titles" localSheetId="13">'boijuulsan tul bugd'!$A:$B</definedName>
    <definedName name="_xlnm.Print_Titles" localSheetId="14">'botgo'!$A:$B</definedName>
    <definedName name="_xlnm.Print_Titles" localSheetId="11">'em honi'!$A:$B</definedName>
    <definedName name="_xlnm.Print_Titles" localSheetId="12">'em yamaa'!$A:$B</definedName>
    <definedName name="_xlnm.Print_Titles" localSheetId="9">'guu'!$A:$B</definedName>
    <definedName name="_xlnm.Print_Titles" localSheetId="7">'heeltegch bugd'!$A:$B</definedName>
    <definedName name="_xlnm.Print_Titles" localSheetId="5">'honi'!$A:$B</definedName>
    <definedName name="_xlnm.Print_Titles" localSheetId="17">'hurga'!$A:$B</definedName>
    <definedName name="_xlnm.Print_Titles" localSheetId="8">'inge'!$A:$B</definedName>
    <definedName name="_xlnm.Print_Titles" localSheetId="18">'ishig'!$A:$B</definedName>
    <definedName name="_xlnm.Print_Titles" localSheetId="1">'maliin too'!$A:$B</definedName>
    <definedName name="_xlnm.Print_Titles" localSheetId="2">'temee'!$A:$B</definedName>
    <definedName name="_xlnm.Print_Titles" localSheetId="16">'tugal'!$A:$B</definedName>
    <definedName name="_xlnm.Print_Titles" localSheetId="4">'uher'!$A:$B</definedName>
    <definedName name="_xlnm.Print_Titles" localSheetId="15">'unaga'!$A:$B</definedName>
    <definedName name="_xlnm.Print_Titles" localSheetId="10">'unee'!$A:$B</definedName>
    <definedName name="_xlnm.Print_Titles" localSheetId="6">'yamaa'!$A:$B</definedName>
  </definedNames>
  <calcPr fullCalcOnLoad="1"/>
</workbook>
</file>

<file path=xl/sharedStrings.xml><?xml version="1.0" encoding="utf-8"?>
<sst xmlns="http://schemas.openxmlformats.org/spreadsheetml/2006/main" count="6844" uniqueCount="296">
  <si>
    <t/>
  </si>
  <si>
    <t>ZM</t>
  </si>
  <si>
    <t>ЗМ</t>
  </si>
  <si>
    <t>ES</t>
  </si>
  <si>
    <t>ЭС</t>
  </si>
  <si>
    <t>ER</t>
  </si>
  <si>
    <t>ЭР</t>
  </si>
  <si>
    <t>TSE</t>
  </si>
  <si>
    <t>ЦЭ</t>
  </si>
  <si>
    <t>UG</t>
  </si>
  <si>
    <t>УГ</t>
  </si>
  <si>
    <t>SE</t>
  </si>
  <si>
    <t>СЭ</t>
  </si>
  <si>
    <t>SU</t>
  </si>
  <si>
    <t>СҮ</t>
  </si>
  <si>
    <t>USH</t>
  </si>
  <si>
    <t>ӨШ</t>
  </si>
  <si>
    <t>ММ</t>
  </si>
  <si>
    <t>LU</t>
  </si>
  <si>
    <t>ЛҮ</t>
  </si>
  <si>
    <t>ZA</t>
  </si>
  <si>
    <t>ЗА</t>
  </si>
  <si>
    <t>JA</t>
  </si>
  <si>
    <t>ЖА</t>
  </si>
  <si>
    <t>DKH</t>
  </si>
  <si>
    <t>ДХ</t>
  </si>
  <si>
    <t>BU</t>
  </si>
  <si>
    <t>БҮ</t>
  </si>
  <si>
    <t>BN</t>
  </si>
  <si>
    <t>БН</t>
  </si>
  <si>
    <t>BCH</t>
  </si>
  <si>
    <t>БЧ</t>
  </si>
  <si>
    <t>BT</t>
  </si>
  <si>
    <t>БТ</t>
  </si>
  <si>
    <t>BTS</t>
  </si>
  <si>
    <t>БЦ</t>
  </si>
  <si>
    <t>BKH</t>
  </si>
  <si>
    <t>БХ</t>
  </si>
  <si>
    <t>БӨ</t>
  </si>
  <si>
    <t>BJ</t>
  </si>
  <si>
    <t>БЖ</t>
  </si>
  <si>
    <t>BD</t>
  </si>
  <si>
    <t>БД</t>
  </si>
  <si>
    <t>BA</t>
  </si>
  <si>
    <t>БА</t>
  </si>
  <si>
    <t>BS</t>
  </si>
  <si>
    <t>БС</t>
  </si>
  <si>
    <t>AT</t>
  </si>
  <si>
    <t>АТ</t>
  </si>
  <si>
    <t>AR</t>
  </si>
  <si>
    <t>АР</t>
  </si>
  <si>
    <t>АB</t>
  </si>
  <si>
    <t>АБ</t>
  </si>
  <si>
    <t>TӨ</t>
  </si>
  <si>
    <t>БУ</t>
  </si>
  <si>
    <t>UL</t>
  </si>
  <si>
    <t>ӨЛ</t>
  </si>
  <si>
    <t>GA</t>
  </si>
  <si>
    <t>ГА</t>
  </si>
  <si>
    <t>BZ</t>
  </si>
  <si>
    <t>БЗ</t>
  </si>
  <si>
    <t>GS</t>
  </si>
  <si>
    <t>ГС</t>
  </si>
  <si>
    <t>BL</t>
  </si>
  <si>
    <t>БЛ</t>
  </si>
  <si>
    <t>BB</t>
  </si>
  <si>
    <t>ББ</t>
  </si>
  <si>
    <t>AN</t>
  </si>
  <si>
    <t>АН</t>
  </si>
  <si>
    <t>BY</t>
  </si>
  <si>
    <t>AН</t>
  </si>
  <si>
    <t xml:space="preserve">БУ </t>
  </si>
  <si>
    <t>BI</t>
  </si>
  <si>
    <t>БЙ</t>
  </si>
  <si>
    <t>ИХ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</si>
  <si>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</si>
  <si>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</si>
  <si>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</si>
  <si>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</si>
  <si>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</si>
  <si>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</si>
  <si>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</si>
  <si>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</si>
  <si>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</si>
  <si>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</si>
  <si>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</si>
  <si>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</si>
  <si>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</si>
  <si>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</si>
  <si>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</si>
  <si>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</si>
  <si>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</si>
  <si>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</si>
  <si>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Number of livestock, total by soum</t>
  </si>
  <si>
    <t>Малын тоо бүгд сумаар</t>
  </si>
  <si>
    <t>Number of livestock, camel, by soum</t>
  </si>
  <si>
    <t>Малын тоо, тэмээ, сумаар</t>
  </si>
  <si>
    <t>Number of livestock, horse , by soum</t>
  </si>
  <si>
    <t>Малын тоо, адуу, сумаар</t>
  </si>
  <si>
    <t>Number of livestock, cattle, by soum</t>
  </si>
  <si>
    <t>Малын тоо,үхэр, сумаар</t>
  </si>
  <si>
    <t>Number of livestock, sheep, by soum</t>
  </si>
  <si>
    <t>Малын тоо,хонь, сумаар</t>
  </si>
  <si>
    <t>Number of livestock, goat, by soum</t>
  </si>
  <si>
    <t>Малын тоо,ямаа, сумаар</t>
  </si>
  <si>
    <t>BX</t>
  </si>
  <si>
    <t>Хээлтэгч мал бүгд, сумаар</t>
  </si>
  <si>
    <t>Хээлтэгч мал ингэ сумаар</t>
  </si>
  <si>
    <t>Хээлтэгч мал гүү сумаар</t>
  </si>
  <si>
    <t>Хээлтэгч мал үнээ, сумаар</t>
  </si>
  <si>
    <t>Хээлтэгч мал хонь, сумаар</t>
  </si>
  <si>
    <t>Хээлтэгч мал ямаа, сумаар</t>
  </si>
  <si>
    <t>Number of survivals total by soum</t>
  </si>
  <si>
    <t>Бойжсон төл бүгд сумаар</t>
  </si>
  <si>
    <t>Number of survivals young camels by soum</t>
  </si>
  <si>
    <t>Бойжсон төл ботго сумаар</t>
  </si>
  <si>
    <t>Number of survivals foals by soum</t>
  </si>
  <si>
    <t>Бойжсон төл унага сумаар</t>
  </si>
  <si>
    <t>Number of survivals calves by soum</t>
  </si>
  <si>
    <t>Бойжсон төл тугал сумаар</t>
  </si>
  <si>
    <t>Number of survivals lambs  by soum</t>
  </si>
  <si>
    <t>Бойжсон төл хурга сумаар</t>
  </si>
  <si>
    <t>Number of survivals kids by soum</t>
  </si>
  <si>
    <t>Бойжсон төл ишиг сумаар</t>
  </si>
  <si>
    <t xml:space="preserve">Survival percentage, total by soums </t>
  </si>
  <si>
    <t>Төл бойжилтын хувь, бүгд, сумаар</t>
  </si>
  <si>
    <t>Төл бойжилтын хувь, унага, сумаар</t>
  </si>
  <si>
    <t>Төл бойжилтын хувь,тугал, сумаар</t>
  </si>
  <si>
    <t>Төл бойжилтын хувь, хурга, сумаар</t>
  </si>
  <si>
    <t>Төл бойжилтын хувь, ишиг, сумаар</t>
  </si>
  <si>
    <t>Number of breeding stock total  by soums</t>
  </si>
  <si>
    <t>Number of breeding stock female camel  by soums</t>
  </si>
  <si>
    <t>Number of breeding stock mare, by soums</t>
  </si>
  <si>
    <t>Number of breeding stock cow, by soums</t>
  </si>
  <si>
    <t>Number of breeding stock ewe, by soums</t>
  </si>
  <si>
    <t>Number of breeding stock female goat, by soums</t>
  </si>
  <si>
    <t xml:space="preserve">            Он-Year
Сум-Soum </t>
  </si>
  <si>
    <t xml:space="preserve">      Он-Year
Сум-Soum </t>
  </si>
  <si>
    <t>БӨТ</t>
  </si>
  <si>
    <t>BOT</t>
  </si>
  <si>
    <t>ДА</t>
  </si>
  <si>
    <t>DA</t>
  </si>
  <si>
    <t>SB</t>
  </si>
  <si>
    <t>СБ</t>
  </si>
  <si>
    <t>ДЧ</t>
  </si>
  <si>
    <t>DCH</t>
  </si>
  <si>
    <t>TSD</t>
  </si>
  <si>
    <t>ЦД</t>
  </si>
  <si>
    <t>ДЭ</t>
  </si>
  <si>
    <t>DE</t>
  </si>
  <si>
    <t>ЭД</t>
  </si>
  <si>
    <t>ED</t>
  </si>
  <si>
    <t>TSO</t>
  </si>
  <si>
    <t>ЦО</t>
  </si>
  <si>
    <t>ДЦ</t>
  </si>
  <si>
    <t>DTS</t>
  </si>
  <si>
    <t>STS</t>
  </si>
  <si>
    <t>СЦ</t>
  </si>
  <si>
    <t>ГУ</t>
  </si>
  <si>
    <t>GU</t>
  </si>
  <si>
    <t>ОТ</t>
  </si>
  <si>
    <t>OT</t>
  </si>
  <si>
    <t>ZKH</t>
  </si>
  <si>
    <t>ЗХ</t>
  </si>
  <si>
    <t>ХӨ</t>
  </si>
  <si>
    <t>KHU</t>
  </si>
  <si>
    <t xml:space="preserve"> </t>
  </si>
  <si>
    <t xml:space="preserve">      Ерөнхий                      Товчилсон   тэмдэглэгээ               тэмдэглэл</t>
  </si>
  <si>
    <t>Сумын нэрс</t>
  </si>
  <si>
    <t>Soum names</t>
  </si>
  <si>
    <t>Алтанбулаг</t>
  </si>
  <si>
    <t xml:space="preserve"> Altanbulag</t>
  </si>
  <si>
    <t xml:space="preserve">          Аргалант</t>
  </si>
  <si>
    <t xml:space="preserve"> Argalant</t>
  </si>
  <si>
    <t xml:space="preserve">         Архуст</t>
  </si>
  <si>
    <t xml:space="preserve">  Arhust</t>
  </si>
  <si>
    <t xml:space="preserve">         Батсүмбэр</t>
  </si>
  <si>
    <t xml:space="preserve"> Batsumber</t>
  </si>
  <si>
    <t xml:space="preserve">            Баян</t>
  </si>
  <si>
    <t xml:space="preserve"> Bayan</t>
  </si>
  <si>
    <t xml:space="preserve">          Баяндэлгэр</t>
  </si>
  <si>
    <t xml:space="preserve">   Bayandelger</t>
  </si>
  <si>
    <t xml:space="preserve">          Баянжаргалан</t>
  </si>
  <si>
    <t xml:space="preserve">    Bayanjargalan</t>
  </si>
  <si>
    <t xml:space="preserve">         Баян-Өнжүүл</t>
  </si>
  <si>
    <t xml:space="preserve">   Bayanunjuul</t>
  </si>
  <si>
    <t xml:space="preserve">   Баянхангай</t>
  </si>
  <si>
    <t xml:space="preserve">      Bayankhangai</t>
  </si>
  <si>
    <t xml:space="preserve">         Баянцагаан</t>
  </si>
  <si>
    <t xml:space="preserve">  Bayantsagaan</t>
  </si>
  <si>
    <t xml:space="preserve">          Баянцогт</t>
  </si>
  <si>
    <t xml:space="preserve">   Bayantsogt</t>
  </si>
  <si>
    <t xml:space="preserve">       Баянчандмань</t>
  </si>
  <si>
    <t xml:space="preserve">   Bayanchandmani</t>
  </si>
  <si>
    <t xml:space="preserve">         Борнуур</t>
  </si>
  <si>
    <t xml:space="preserve">     Bornuur</t>
  </si>
  <si>
    <t xml:space="preserve">          Бүрэн</t>
  </si>
  <si>
    <t xml:space="preserve">       Buren</t>
  </si>
  <si>
    <t xml:space="preserve">         Дэлгэрхаан</t>
  </si>
  <si>
    <t xml:space="preserve">     Delgerkhaan</t>
  </si>
  <si>
    <t xml:space="preserve">       Жаргалант</t>
  </si>
  <si>
    <t xml:space="preserve"> Jargalant</t>
  </si>
  <si>
    <t xml:space="preserve">      Заамар</t>
  </si>
  <si>
    <t xml:space="preserve">     Zaamar</t>
  </si>
  <si>
    <t xml:space="preserve">       Лүн</t>
  </si>
  <si>
    <t xml:space="preserve">       Lun</t>
  </si>
  <si>
    <t xml:space="preserve">     Мөнгөнморьт</t>
  </si>
  <si>
    <t xml:space="preserve">  Mungunmorit</t>
  </si>
  <si>
    <t xml:space="preserve">   Өндөрширээт</t>
  </si>
  <si>
    <t xml:space="preserve">  Undurshireet</t>
  </si>
  <si>
    <t xml:space="preserve">       Сүмбэр</t>
  </si>
  <si>
    <t xml:space="preserve">   Sumber</t>
  </si>
  <si>
    <t xml:space="preserve">    Сэргэлэн</t>
  </si>
  <si>
    <t xml:space="preserve">  Sergelen</t>
  </si>
  <si>
    <t xml:space="preserve">         Угтаал</t>
  </si>
  <si>
    <t xml:space="preserve">    Ugtaal</t>
  </si>
  <si>
    <t xml:space="preserve">         Цээл</t>
  </si>
  <si>
    <t xml:space="preserve">    Tseel</t>
  </si>
  <si>
    <t xml:space="preserve">         Эрдэнэ</t>
  </si>
  <si>
    <t xml:space="preserve">      Erdene</t>
  </si>
  <si>
    <t xml:space="preserve">       Эрдэнэсант</t>
  </si>
  <si>
    <t xml:space="preserve">          Erdenesant</t>
  </si>
  <si>
    <t xml:space="preserve">       Зуунмод</t>
  </si>
  <si>
    <t xml:space="preserve">        Zuunmod</t>
  </si>
  <si>
    <t xml:space="preserve">   Баянзүрх</t>
  </si>
  <si>
    <t xml:space="preserve">      Bayanzurkh</t>
  </si>
  <si>
    <t xml:space="preserve">        Гацуурт</t>
  </si>
  <si>
    <t xml:space="preserve">        Gatsuurt</t>
  </si>
  <si>
    <t xml:space="preserve">     Их хайрхан</t>
  </si>
  <si>
    <t>IKH</t>
  </si>
  <si>
    <t xml:space="preserve">     Ikh khairkhan</t>
  </si>
  <si>
    <t xml:space="preserve">       Өнжүүл</t>
  </si>
  <si>
    <t xml:space="preserve">            Unjuul</t>
  </si>
  <si>
    <t>ТА</t>
  </si>
  <si>
    <t xml:space="preserve">        Тариат</t>
  </si>
  <si>
    <t>TA</t>
  </si>
  <si>
    <t xml:space="preserve">          Tariat</t>
  </si>
  <si>
    <t xml:space="preserve">БЙ </t>
  </si>
  <si>
    <t xml:space="preserve">       Багахангай</t>
  </si>
  <si>
    <t xml:space="preserve">          Bagakhangai</t>
  </si>
  <si>
    <t xml:space="preserve">АН </t>
  </si>
  <si>
    <t xml:space="preserve">      Авдарбаян</t>
  </si>
  <si>
    <t xml:space="preserve">          Abdarbayan</t>
  </si>
  <si>
    <t xml:space="preserve">      Баянбараат</t>
  </si>
  <si>
    <t xml:space="preserve">            Bayanbaraat</t>
  </si>
  <si>
    <t xml:space="preserve">БӨТ </t>
  </si>
  <si>
    <t xml:space="preserve">   Баян-Уул</t>
  </si>
  <si>
    <t xml:space="preserve">         Bayanuul</t>
  </si>
  <si>
    <t xml:space="preserve">БL </t>
  </si>
  <si>
    <t xml:space="preserve">   Баян-Өлзийт</t>
  </si>
  <si>
    <t xml:space="preserve">        Bayanulziit</t>
  </si>
  <si>
    <t xml:space="preserve">ГС </t>
  </si>
  <si>
    <t xml:space="preserve">   Говьсүмбэр</t>
  </si>
  <si>
    <t xml:space="preserve">         Govisumber</t>
  </si>
  <si>
    <t xml:space="preserve">ГУ </t>
  </si>
  <si>
    <t xml:space="preserve">    Говь-Угтаал</t>
  </si>
  <si>
    <t xml:space="preserve">       Gobiygtaal</t>
  </si>
  <si>
    <t xml:space="preserve">ДЭ </t>
  </si>
  <si>
    <t xml:space="preserve">  Дэрэн</t>
  </si>
  <si>
    <t xml:space="preserve">         Deren</t>
  </si>
  <si>
    <t xml:space="preserve">СЦ </t>
  </si>
  <si>
    <t xml:space="preserve">     Сайнцагаан</t>
  </si>
  <si>
    <t xml:space="preserve">     Saintsagaan</t>
  </si>
  <si>
    <t xml:space="preserve">ДЦ </t>
  </si>
  <si>
    <t xml:space="preserve">    Дэлгэрцогт</t>
  </si>
  <si>
    <t xml:space="preserve">          Delgertsogt</t>
  </si>
  <si>
    <t xml:space="preserve">ЭД </t>
  </si>
  <si>
    <t xml:space="preserve">   Эрдэнэдалай</t>
  </si>
  <si>
    <t xml:space="preserve">          Erdenedalai</t>
  </si>
  <si>
    <t xml:space="preserve">ЦД </t>
  </si>
  <si>
    <t xml:space="preserve">    Цагаандэлгэр</t>
  </si>
  <si>
    <t xml:space="preserve">    Tsagaandelger</t>
  </si>
  <si>
    <t xml:space="preserve">ДЧ </t>
  </si>
  <si>
    <t xml:space="preserve">      Дашинчилэн</t>
  </si>
  <si>
    <t xml:space="preserve">       Dashinchilen</t>
  </si>
  <si>
    <t xml:space="preserve">ЦО </t>
  </si>
  <si>
    <t xml:space="preserve">    Цагаан-Овоо</t>
  </si>
  <si>
    <t xml:space="preserve">        Tsagaanovoo</t>
  </si>
  <si>
    <t>Дархан</t>
  </si>
  <si>
    <t>Darhan</t>
  </si>
  <si>
    <t>Зүүнхараа</t>
  </si>
  <si>
    <t>Zuunkharaa</t>
  </si>
  <si>
    <t>Сүхбаатар</t>
  </si>
  <si>
    <t>Sukhbaatar</t>
  </si>
  <si>
    <t>Орхонтуул</t>
  </si>
  <si>
    <t>Orkhon tuul</t>
  </si>
  <si>
    <t>Хөгжил</t>
  </si>
  <si>
    <t>Khugjil</t>
  </si>
  <si>
    <t xml:space="preserve">БУ        </t>
  </si>
  <si>
    <t xml:space="preserve">      Бусад</t>
  </si>
  <si>
    <t xml:space="preserve">           Other</t>
  </si>
  <si>
    <t xml:space="preserve">ТӨ       </t>
  </si>
  <si>
    <t xml:space="preserve">      Аймгийн дүн</t>
  </si>
  <si>
    <t>TU</t>
  </si>
  <si>
    <t xml:space="preserve">           Total aimag</t>
  </si>
  <si>
    <r>
      <t xml:space="preserve"> </t>
    </r>
    <r>
      <rPr>
        <i/>
        <sz val="10"/>
        <color indexed="8"/>
        <rFont val="Arial"/>
        <family val="2"/>
      </rPr>
      <t>General notes    Abbreviations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</si>
</sst>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right"/>
    </xf>
    <xf numFmtId="49" fontId="45" fillId="0" borderId="0" xfId="0" applyNumberFormat="1" applyFont="1" applyFill="1" applyBorder="1" applyAlignment="1">
      <alignment horizontal="right"/>
    </xf>
    <xf numFmtId="1" fontId="44" fillId="0" borderId="0" xfId="0" applyNumberFormat="1" applyFont="1" applyAlignment="1">
      <alignment/>
    </xf>
    <xf numFmtId="1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 horizontal="left" wrapText="1"/>
    </xf>
    <xf numFmtId="0" fontId="46" fillId="0" borderId="10" xfId="0" applyNumberFormat="1" applyFont="1" applyFill="1" applyBorder="1" applyAlignment="1" quotePrefix="1">
      <alignment horizontal="center" wrapText="1"/>
    </xf>
    <xf numFmtId="0" fontId="46" fillId="33" borderId="0" xfId="0" applyFont="1" applyFill="1" applyBorder="1" applyAlignment="1">
      <alignment wrapText="1"/>
    </xf>
    <xf numFmtId="1" fontId="46" fillId="0" borderId="0" xfId="0" applyNumberFormat="1" applyFont="1" applyFill="1" applyBorder="1" applyAlignment="1">
      <alignment horizontal="left" wrapText="1"/>
    </xf>
    <xf numFmtId="1" fontId="47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/>
    </xf>
    <xf numFmtId="1" fontId="45" fillId="0" borderId="0" xfId="0" applyNumberFormat="1" applyFont="1" applyFill="1" applyBorder="1" applyAlignment="1">
      <alignment horizontal="left"/>
    </xf>
    <xf numFmtId="0" fontId="44" fillId="0" borderId="0" xfId="0" applyFont="1" applyFill="1" applyAlignment="1">
      <alignment vertical="center"/>
    </xf>
    <xf numFmtId="49" fontId="45" fillId="0" borderId="10" xfId="0" applyNumberFormat="1" applyFont="1" applyFill="1" applyBorder="1" applyAlignment="1" quotePrefix="1">
      <alignment horizontal="center" vertical="center" wrapText="1"/>
    </xf>
    <xf numFmtId="1" fontId="45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10" fontId="3" fillId="0" borderId="0" xfId="0" applyNumberFormat="1" applyFont="1" applyFill="1" applyBorder="1" applyAlignment="1" applyProtection="1">
      <alignment/>
      <protection locked="0"/>
    </xf>
    <xf numFmtId="1" fontId="45" fillId="0" borderId="10" xfId="0" applyNumberFormat="1" applyFont="1" applyFill="1" applyBorder="1" applyAlignment="1" quotePrefix="1">
      <alignment horizontal="center" vertical="center" wrapText="1"/>
    </xf>
    <xf numFmtId="1" fontId="45" fillId="0" borderId="11" xfId="0" applyNumberFormat="1" applyFont="1" applyFill="1" applyBorder="1" applyAlignment="1" quotePrefix="1">
      <alignment horizontal="center" vertical="center" wrapText="1"/>
    </xf>
    <xf numFmtId="0" fontId="45" fillId="0" borderId="11" xfId="0" applyNumberFormat="1" applyFont="1" applyFill="1" applyBorder="1" applyAlignment="1" quotePrefix="1">
      <alignment horizontal="center" vertical="center" wrapText="1"/>
    </xf>
    <xf numFmtId="10" fontId="45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  <xf numFmtId="0" fontId="45" fillId="0" borderId="10" xfId="0" applyNumberFormat="1" applyFont="1" applyFill="1" applyBorder="1" applyAlignment="1" quotePrefix="1">
      <alignment horizontal="center" wrapText="1"/>
    </xf>
    <xf numFmtId="3" fontId="45" fillId="0" borderId="0" xfId="0" applyNumberFormat="1" applyFont="1" applyFill="1" applyBorder="1" applyAlignment="1">
      <alignment horizontal="right"/>
    </xf>
    <xf numFmtId="0" fontId="44" fillId="0" borderId="12" xfId="0" applyFont="1" applyBorder="1" applyAlignment="1">
      <alignment/>
    </xf>
    <xf numFmtId="1" fontId="44" fillId="0" borderId="12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45" fillId="0" borderId="13" xfId="0" applyNumberFormat="1" applyFont="1" applyFill="1" applyBorder="1" applyAlignment="1" quotePrefix="1">
      <alignment horizontal="center" vertical="center" wrapText="1"/>
    </xf>
    <xf numFmtId="0" fontId="44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0" fontId="45" fillId="0" borderId="12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" fontId="49" fillId="0" borderId="14" xfId="0" applyNumberFormat="1" applyFont="1" applyFill="1" applyBorder="1" applyAlignment="1">
      <alignment wrapText="1"/>
    </xf>
    <xf numFmtId="2" fontId="6" fillId="34" borderId="15" xfId="0" applyNumberFormat="1" applyFont="1" applyFill="1" applyBorder="1" applyAlignment="1">
      <alignment vertical="top" readingOrder="2"/>
    </xf>
    <xf numFmtId="1" fontId="50" fillId="0" borderId="15" xfId="0" applyNumberFormat="1" applyFont="1" applyFill="1" applyBorder="1" applyAlignment="1">
      <alignment wrapText="1"/>
    </xf>
    <xf numFmtId="0" fontId="51" fillId="0" borderId="16" xfId="0" applyFont="1" applyBorder="1" applyAlignment="1">
      <alignment vertical="top" readingOrder="2"/>
    </xf>
    <xf numFmtId="1" fontId="49" fillId="0" borderId="17" xfId="0" applyNumberFormat="1" applyFont="1" applyFill="1" applyBorder="1" applyAlignment="1">
      <alignment wrapText="1"/>
    </xf>
    <xf numFmtId="2" fontId="6" fillId="34" borderId="0" xfId="0" applyNumberFormat="1" applyFont="1" applyFill="1" applyBorder="1" applyAlignment="1">
      <alignment vertical="top" readingOrder="2"/>
    </xf>
    <xf numFmtId="1" fontId="50" fillId="0" borderId="0" xfId="0" applyNumberFormat="1" applyFont="1" applyFill="1" applyBorder="1" applyAlignment="1">
      <alignment wrapText="1"/>
    </xf>
    <xf numFmtId="0" fontId="51" fillId="0" borderId="18" xfId="0" applyFont="1" applyBorder="1" applyAlignment="1">
      <alignment vertical="top" readingOrder="2"/>
    </xf>
    <xf numFmtId="2" fontId="6" fillId="0" borderId="0" xfId="0" applyNumberFormat="1" applyFont="1" applyBorder="1" applyAlignment="1">
      <alignment vertical="top" readingOrder="2"/>
    </xf>
    <xf numFmtId="49" fontId="6" fillId="34" borderId="17" xfId="0" applyNumberFormat="1" applyFont="1" applyFill="1" applyBorder="1" applyAlignment="1">
      <alignment vertical="top" wrapText="1"/>
    </xf>
    <xf numFmtId="49" fontId="7" fillId="34" borderId="0" xfId="0" applyNumberFormat="1" applyFont="1" applyFill="1" applyBorder="1" applyAlignment="1">
      <alignment vertical="top" wrapText="1"/>
    </xf>
    <xf numFmtId="49" fontId="6" fillId="0" borderId="17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7" fillId="0" borderId="18" xfId="0" applyNumberFormat="1" applyFont="1" applyBorder="1" applyAlignment="1">
      <alignment vertical="top" readingOrder="2"/>
    </xf>
    <xf numFmtId="0" fontId="6" fillId="34" borderId="17" xfId="0" applyNumberFormat="1" applyFont="1" applyFill="1" applyBorder="1" applyAlignment="1">
      <alignment vertical="center" wrapText="1"/>
    </xf>
    <xf numFmtId="2" fontId="6" fillId="34" borderId="0" xfId="0" applyNumberFormat="1" applyFont="1" applyFill="1" applyBorder="1" applyAlignment="1">
      <alignment vertical="top" wrapText="1" readingOrder="2"/>
    </xf>
    <xf numFmtId="0" fontId="7" fillId="34" borderId="0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2" fontId="7" fillId="0" borderId="0" xfId="0" applyNumberFormat="1" applyFont="1" applyBorder="1" applyAlignment="1">
      <alignment vertical="top" readingOrder="2"/>
    </xf>
    <xf numFmtId="0" fontId="52" fillId="0" borderId="19" xfId="0" applyFont="1" applyBorder="1" applyAlignment="1">
      <alignment horizontal="left"/>
    </xf>
    <xf numFmtId="2" fontId="52" fillId="0" borderId="12" xfId="0" applyNumberFormat="1" applyFont="1" applyBorder="1" applyAlignment="1">
      <alignment vertical="top" readingOrder="2"/>
    </xf>
    <xf numFmtId="2" fontId="51" fillId="0" borderId="12" xfId="0" applyNumberFormat="1" applyFont="1" applyBorder="1" applyAlignment="1">
      <alignment vertical="top" readingOrder="2"/>
    </xf>
    <xf numFmtId="0" fontId="51" fillId="0" borderId="20" xfId="0" applyFont="1" applyBorder="1" applyAlignment="1">
      <alignment vertical="top" readingOrder="2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21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horizontal="left" vertical="top" wrapText="1"/>
    </xf>
    <xf numFmtId="0" fontId="53" fillId="0" borderId="23" xfId="0" applyFont="1" applyFill="1" applyBorder="1" applyAlignment="1">
      <alignment horizontal="left" vertical="top" wrapText="1"/>
    </xf>
    <xf numFmtId="0" fontId="53" fillId="0" borderId="24" xfId="0" applyFont="1" applyFill="1" applyBorder="1" applyAlignment="1">
      <alignment horizontal="left" vertical="top" wrapText="1"/>
    </xf>
    <xf numFmtId="0" fontId="53" fillId="0" borderId="25" xfId="0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5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wrapText="1"/>
    </xf>
    <xf numFmtId="0" fontId="44" fillId="0" borderId="13" xfId="0" applyFont="1" applyFill="1" applyBorder="1" applyAlignment="1">
      <alignment horizontal="left"/>
    </xf>
    <xf numFmtId="0" fontId="44" fillId="0" borderId="27" xfId="0" applyFont="1" applyFill="1" applyBorder="1" applyAlignment="1">
      <alignment horizontal="left"/>
    </xf>
    <xf numFmtId="1" fontId="44" fillId="0" borderId="10" xfId="0" applyNumberFormat="1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44" fillId="0" borderId="1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L%20NEGTGEL\MAL%20ARXIV\2.Heeltegch%20m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heeltegch bugd"/>
      <sheetName val="inge"/>
      <sheetName val="guu"/>
      <sheetName val="unee"/>
      <sheetName val="em honi"/>
      <sheetName val="em yamaa"/>
    </sheetNames>
    <sheetDataSet>
      <sheetData sheetId="6">
        <row r="5">
          <cell r="K5">
            <v>100427</v>
          </cell>
        </row>
        <row r="6">
          <cell r="K6">
            <v>4867</v>
          </cell>
        </row>
        <row r="9">
          <cell r="K9">
            <v>4408</v>
          </cell>
        </row>
        <row r="10">
          <cell r="K10">
            <v>2323</v>
          </cell>
        </row>
        <row r="11">
          <cell r="K11">
            <v>4421</v>
          </cell>
        </row>
        <row r="12">
          <cell r="K12">
            <v>3987</v>
          </cell>
        </row>
        <row r="15">
          <cell r="K15">
            <v>4384</v>
          </cell>
        </row>
        <row r="16">
          <cell r="K16">
            <v>4165</v>
          </cell>
        </row>
        <row r="19">
          <cell r="K19">
            <v>4531</v>
          </cell>
        </row>
        <row r="20">
          <cell r="K20">
            <v>6832</v>
          </cell>
        </row>
        <row r="22">
          <cell r="K22">
            <v>4033</v>
          </cell>
        </row>
        <row r="23">
          <cell r="K23">
            <v>7555</v>
          </cell>
        </row>
        <row r="24">
          <cell r="K24">
            <v>1425</v>
          </cell>
        </row>
        <row r="25">
          <cell r="K25">
            <v>4404</v>
          </cell>
        </row>
        <row r="27">
          <cell r="K27">
            <v>5106</v>
          </cell>
        </row>
        <row r="28">
          <cell r="K28">
            <v>3710</v>
          </cell>
        </row>
        <row r="30">
          <cell r="K30">
            <v>2410</v>
          </cell>
        </row>
        <row r="31">
          <cell r="K31">
            <v>7789</v>
          </cell>
        </row>
        <row r="33">
          <cell r="K33">
            <v>3894</v>
          </cell>
        </row>
        <row r="36">
          <cell r="K36">
            <v>8544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55"/>
  <sheetViews>
    <sheetView showGridLines="0" zoomScalePageLayoutView="0" workbookViewId="0" topLeftCell="A1">
      <selection activeCell="W9" sqref="W9"/>
    </sheetView>
  </sheetViews>
  <sheetFormatPr defaultColWidth="9.140625" defaultRowHeight="15"/>
  <cols>
    <col min="1" max="1" width="8.00390625" style="45" bestFit="1" customWidth="1"/>
    <col min="2" max="2" width="19.28125" style="45" bestFit="1" customWidth="1"/>
    <col min="3" max="3" width="5.421875" style="45" bestFit="1" customWidth="1"/>
    <col min="4" max="4" width="19.140625" style="45" bestFit="1" customWidth="1"/>
    <col min="5" max="16384" width="9.140625" style="45" customWidth="1"/>
  </cols>
  <sheetData>
    <row r="1" spans="1:4" ht="12.75">
      <c r="A1" s="69" t="s">
        <v>167</v>
      </c>
      <c r="B1" s="70"/>
      <c r="C1" s="71" t="s">
        <v>295</v>
      </c>
      <c r="D1" s="72"/>
    </row>
    <row r="2" spans="1:4" ht="12.75">
      <c r="A2" s="73" t="s">
        <v>168</v>
      </c>
      <c r="B2" s="74"/>
      <c r="C2" s="75" t="s">
        <v>169</v>
      </c>
      <c r="D2" s="74"/>
    </row>
    <row r="3" spans="1:4" ht="12.75">
      <c r="A3" s="46" t="s">
        <v>52</v>
      </c>
      <c r="B3" s="47" t="s">
        <v>170</v>
      </c>
      <c r="C3" s="48" t="s">
        <v>51</v>
      </c>
      <c r="D3" s="49" t="s">
        <v>171</v>
      </c>
    </row>
    <row r="4" spans="1:4" ht="12.75">
      <c r="A4" s="50" t="s">
        <v>50</v>
      </c>
      <c r="B4" s="51" t="s">
        <v>172</v>
      </c>
      <c r="C4" s="52" t="s">
        <v>49</v>
      </c>
      <c r="D4" s="53" t="s">
        <v>173</v>
      </c>
    </row>
    <row r="5" spans="1:4" ht="12.75">
      <c r="A5" s="50" t="s">
        <v>48</v>
      </c>
      <c r="B5" s="51" t="s">
        <v>174</v>
      </c>
      <c r="C5" s="52" t="s">
        <v>47</v>
      </c>
      <c r="D5" s="53" t="s">
        <v>175</v>
      </c>
    </row>
    <row r="6" spans="1:4" ht="12.75">
      <c r="A6" s="50" t="s">
        <v>46</v>
      </c>
      <c r="B6" s="51" t="s">
        <v>176</v>
      </c>
      <c r="C6" s="52" t="s">
        <v>45</v>
      </c>
      <c r="D6" s="53" t="s">
        <v>177</v>
      </c>
    </row>
    <row r="7" spans="1:4" ht="12.75">
      <c r="A7" s="50" t="s">
        <v>44</v>
      </c>
      <c r="B7" s="51" t="s">
        <v>178</v>
      </c>
      <c r="C7" s="52" t="s">
        <v>43</v>
      </c>
      <c r="D7" s="53" t="s">
        <v>179</v>
      </c>
    </row>
    <row r="8" spans="1:4" ht="12.75">
      <c r="A8" s="50" t="s">
        <v>42</v>
      </c>
      <c r="B8" s="51" t="s">
        <v>180</v>
      </c>
      <c r="C8" s="52" t="s">
        <v>41</v>
      </c>
      <c r="D8" s="53" t="s">
        <v>181</v>
      </c>
    </row>
    <row r="9" spans="1:4" ht="12.75">
      <c r="A9" s="50" t="s">
        <v>40</v>
      </c>
      <c r="B9" s="51" t="s">
        <v>182</v>
      </c>
      <c r="C9" s="52" t="s">
        <v>39</v>
      </c>
      <c r="D9" s="53" t="s">
        <v>183</v>
      </c>
    </row>
    <row r="10" spans="1:4" ht="12.75">
      <c r="A10" s="50" t="s">
        <v>38</v>
      </c>
      <c r="B10" s="51" t="s">
        <v>184</v>
      </c>
      <c r="C10" s="52" t="s">
        <v>26</v>
      </c>
      <c r="D10" s="53" t="s">
        <v>185</v>
      </c>
    </row>
    <row r="11" spans="1:4" ht="12.75">
      <c r="A11" s="50" t="s">
        <v>37</v>
      </c>
      <c r="B11" s="51" t="s">
        <v>186</v>
      </c>
      <c r="C11" s="52" t="s">
        <v>36</v>
      </c>
      <c r="D11" s="53" t="s">
        <v>187</v>
      </c>
    </row>
    <row r="12" spans="1:4" ht="12.75">
      <c r="A12" s="50" t="s">
        <v>35</v>
      </c>
      <c r="B12" s="51" t="s">
        <v>188</v>
      </c>
      <c r="C12" s="52" t="s">
        <v>34</v>
      </c>
      <c r="D12" s="53" t="s">
        <v>189</v>
      </c>
    </row>
    <row r="13" spans="1:4" ht="12.75">
      <c r="A13" s="50" t="s">
        <v>33</v>
      </c>
      <c r="B13" s="51" t="s">
        <v>190</v>
      </c>
      <c r="C13" s="52" t="s">
        <v>32</v>
      </c>
      <c r="D13" s="53" t="s">
        <v>191</v>
      </c>
    </row>
    <row r="14" spans="1:4" ht="12.75">
      <c r="A14" s="50" t="s">
        <v>31</v>
      </c>
      <c r="B14" s="51" t="s">
        <v>192</v>
      </c>
      <c r="C14" s="52" t="s">
        <v>30</v>
      </c>
      <c r="D14" s="53" t="s">
        <v>193</v>
      </c>
    </row>
    <row r="15" spans="1:4" ht="12.75">
      <c r="A15" s="50" t="s">
        <v>29</v>
      </c>
      <c r="B15" s="51" t="s">
        <v>194</v>
      </c>
      <c r="C15" s="52" t="s">
        <v>28</v>
      </c>
      <c r="D15" s="53" t="s">
        <v>195</v>
      </c>
    </row>
    <row r="16" spans="1:4" ht="12.75">
      <c r="A16" s="50" t="s">
        <v>27</v>
      </c>
      <c r="B16" s="51" t="s">
        <v>196</v>
      </c>
      <c r="C16" s="52" t="s">
        <v>26</v>
      </c>
      <c r="D16" s="53" t="s">
        <v>197</v>
      </c>
    </row>
    <row r="17" spans="1:4" ht="12.75">
      <c r="A17" s="50" t="s">
        <v>25</v>
      </c>
      <c r="B17" s="51" t="s">
        <v>198</v>
      </c>
      <c r="C17" s="52" t="s">
        <v>24</v>
      </c>
      <c r="D17" s="53" t="s">
        <v>199</v>
      </c>
    </row>
    <row r="18" spans="1:4" ht="12.75">
      <c r="A18" s="50" t="s">
        <v>23</v>
      </c>
      <c r="B18" s="51" t="s">
        <v>200</v>
      </c>
      <c r="C18" s="52" t="s">
        <v>22</v>
      </c>
      <c r="D18" s="53" t="s">
        <v>201</v>
      </c>
    </row>
    <row r="19" spans="1:4" ht="12.75">
      <c r="A19" s="50" t="s">
        <v>21</v>
      </c>
      <c r="B19" s="54" t="s">
        <v>202</v>
      </c>
      <c r="C19" s="52" t="s">
        <v>20</v>
      </c>
      <c r="D19" s="53" t="s">
        <v>203</v>
      </c>
    </row>
    <row r="20" spans="1:4" ht="12.75">
      <c r="A20" s="50" t="s">
        <v>19</v>
      </c>
      <c r="B20" s="51" t="s">
        <v>204</v>
      </c>
      <c r="C20" s="52" t="s">
        <v>18</v>
      </c>
      <c r="D20" s="53" t="s">
        <v>205</v>
      </c>
    </row>
    <row r="21" spans="1:4" ht="12.75">
      <c r="A21" s="50" t="s">
        <v>17</v>
      </c>
      <c r="B21" s="51" t="s">
        <v>206</v>
      </c>
      <c r="C21" s="52" t="s">
        <v>17</v>
      </c>
      <c r="D21" s="53" t="s">
        <v>207</v>
      </c>
    </row>
    <row r="22" spans="1:4" ht="12.75">
      <c r="A22" s="50" t="s">
        <v>16</v>
      </c>
      <c r="B22" s="51" t="s">
        <v>208</v>
      </c>
      <c r="C22" s="52" t="s">
        <v>15</v>
      </c>
      <c r="D22" s="53" t="s">
        <v>209</v>
      </c>
    </row>
    <row r="23" spans="1:4" ht="12.75">
      <c r="A23" s="50" t="s">
        <v>14</v>
      </c>
      <c r="B23" s="51" t="s">
        <v>210</v>
      </c>
      <c r="C23" s="52" t="s">
        <v>13</v>
      </c>
      <c r="D23" s="53" t="s">
        <v>211</v>
      </c>
    </row>
    <row r="24" spans="1:4" ht="12.75">
      <c r="A24" s="50" t="s">
        <v>12</v>
      </c>
      <c r="B24" s="51" t="s">
        <v>212</v>
      </c>
      <c r="C24" s="52" t="s">
        <v>11</v>
      </c>
      <c r="D24" s="53" t="s">
        <v>213</v>
      </c>
    </row>
    <row r="25" spans="1:4" ht="12.75">
      <c r="A25" s="50" t="s">
        <v>10</v>
      </c>
      <c r="B25" s="51" t="s">
        <v>214</v>
      </c>
      <c r="C25" s="52" t="s">
        <v>9</v>
      </c>
      <c r="D25" s="53" t="s">
        <v>215</v>
      </c>
    </row>
    <row r="26" spans="1:4" ht="12.75">
      <c r="A26" s="50" t="s">
        <v>8</v>
      </c>
      <c r="B26" s="51" t="s">
        <v>216</v>
      </c>
      <c r="C26" s="52" t="s">
        <v>7</v>
      </c>
      <c r="D26" s="53" t="s">
        <v>217</v>
      </c>
    </row>
    <row r="27" spans="1:4" ht="12.75">
      <c r="A27" s="50" t="s">
        <v>6</v>
      </c>
      <c r="B27" s="51" t="s">
        <v>218</v>
      </c>
      <c r="C27" s="52" t="s">
        <v>5</v>
      </c>
      <c r="D27" s="53" t="s">
        <v>219</v>
      </c>
    </row>
    <row r="28" spans="1:4" ht="12.75">
      <c r="A28" s="50" t="s">
        <v>4</v>
      </c>
      <c r="B28" s="51" t="s">
        <v>220</v>
      </c>
      <c r="C28" s="52" t="s">
        <v>3</v>
      </c>
      <c r="D28" s="53" t="s">
        <v>221</v>
      </c>
    </row>
    <row r="29" spans="1:4" ht="12.75">
      <c r="A29" s="50" t="s">
        <v>2</v>
      </c>
      <c r="B29" s="51" t="s">
        <v>222</v>
      </c>
      <c r="C29" s="52" t="s">
        <v>1</v>
      </c>
      <c r="D29" s="53" t="s">
        <v>223</v>
      </c>
    </row>
    <row r="30" spans="1:4" ht="12.75">
      <c r="A30" s="50" t="s">
        <v>60</v>
      </c>
      <c r="B30" s="51" t="s">
        <v>224</v>
      </c>
      <c r="C30" s="52" t="s">
        <v>59</v>
      </c>
      <c r="D30" s="53" t="s">
        <v>225</v>
      </c>
    </row>
    <row r="31" spans="1:4" ht="12.75">
      <c r="A31" s="50" t="s">
        <v>58</v>
      </c>
      <c r="B31" s="51" t="s">
        <v>226</v>
      </c>
      <c r="C31" s="52" t="s">
        <v>57</v>
      </c>
      <c r="D31" s="53" t="s">
        <v>227</v>
      </c>
    </row>
    <row r="32" spans="1:4" ht="12.75">
      <c r="A32" s="50" t="s">
        <v>74</v>
      </c>
      <c r="B32" s="51" t="s">
        <v>228</v>
      </c>
      <c r="C32" s="52" t="s">
        <v>229</v>
      </c>
      <c r="D32" s="53" t="s">
        <v>230</v>
      </c>
    </row>
    <row r="33" spans="1:4" ht="12.75">
      <c r="A33" s="50" t="s">
        <v>56</v>
      </c>
      <c r="B33" s="51" t="s">
        <v>231</v>
      </c>
      <c r="C33" s="52" t="s">
        <v>55</v>
      </c>
      <c r="D33" s="53" t="s">
        <v>232</v>
      </c>
    </row>
    <row r="34" spans="1:4" ht="12.75">
      <c r="A34" s="55" t="s">
        <v>233</v>
      </c>
      <c r="B34" s="54" t="s">
        <v>234</v>
      </c>
      <c r="C34" s="56" t="s">
        <v>235</v>
      </c>
      <c r="D34" s="53" t="s">
        <v>236</v>
      </c>
    </row>
    <row r="35" spans="1:4" ht="12.75">
      <c r="A35" s="55" t="s">
        <v>237</v>
      </c>
      <c r="B35" s="54" t="s">
        <v>238</v>
      </c>
      <c r="C35" s="56" t="s">
        <v>72</v>
      </c>
      <c r="D35" s="53" t="s">
        <v>239</v>
      </c>
    </row>
    <row r="36" spans="1:4" ht="12.75">
      <c r="A36" s="57" t="s">
        <v>240</v>
      </c>
      <c r="B36" s="54" t="s">
        <v>241</v>
      </c>
      <c r="C36" s="58" t="s">
        <v>67</v>
      </c>
      <c r="D36" s="59" t="s">
        <v>242</v>
      </c>
    </row>
    <row r="37" spans="1:4" ht="12.75">
      <c r="A37" s="57" t="s">
        <v>66</v>
      </c>
      <c r="B37" s="54" t="s">
        <v>243</v>
      </c>
      <c r="C37" s="58" t="s">
        <v>65</v>
      </c>
      <c r="D37" s="59" t="s">
        <v>244</v>
      </c>
    </row>
    <row r="38" spans="1:4" ht="12.75">
      <c r="A38" s="57" t="s">
        <v>245</v>
      </c>
      <c r="B38" s="54" t="s">
        <v>246</v>
      </c>
      <c r="C38" s="58" t="s">
        <v>139</v>
      </c>
      <c r="D38" s="59" t="s">
        <v>247</v>
      </c>
    </row>
    <row r="39" spans="1:4" ht="12.75">
      <c r="A39" s="57" t="s">
        <v>248</v>
      </c>
      <c r="B39" s="54" t="s">
        <v>249</v>
      </c>
      <c r="C39" s="58" t="s">
        <v>63</v>
      </c>
      <c r="D39" s="59" t="s">
        <v>250</v>
      </c>
    </row>
    <row r="40" spans="1:4" ht="12.75">
      <c r="A40" s="57" t="s">
        <v>251</v>
      </c>
      <c r="B40" s="54" t="s">
        <v>252</v>
      </c>
      <c r="C40" s="58" t="s">
        <v>61</v>
      </c>
      <c r="D40" s="59" t="s">
        <v>253</v>
      </c>
    </row>
    <row r="41" spans="1:4" ht="12.75">
      <c r="A41" s="60" t="s">
        <v>254</v>
      </c>
      <c r="B41" s="61" t="s">
        <v>255</v>
      </c>
      <c r="C41" s="62" t="s">
        <v>159</v>
      </c>
      <c r="D41" s="53" t="s">
        <v>256</v>
      </c>
    </row>
    <row r="42" spans="1:4" ht="12.75">
      <c r="A42" s="60" t="s">
        <v>257</v>
      </c>
      <c r="B42" s="61" t="s">
        <v>258</v>
      </c>
      <c r="C42" s="62" t="s">
        <v>149</v>
      </c>
      <c r="D42" s="53" t="s">
        <v>259</v>
      </c>
    </row>
    <row r="43" spans="1:4" ht="12.75">
      <c r="A43" s="60" t="s">
        <v>260</v>
      </c>
      <c r="B43" s="61" t="s">
        <v>261</v>
      </c>
      <c r="C43" s="62" t="s">
        <v>156</v>
      </c>
      <c r="D43" s="53" t="s">
        <v>262</v>
      </c>
    </row>
    <row r="44" spans="1:4" ht="12.75">
      <c r="A44" s="60" t="s">
        <v>263</v>
      </c>
      <c r="B44" s="61" t="s">
        <v>264</v>
      </c>
      <c r="C44" s="62" t="s">
        <v>155</v>
      </c>
      <c r="D44" s="53" t="s">
        <v>265</v>
      </c>
    </row>
    <row r="45" spans="1:4" ht="12.75">
      <c r="A45" s="60" t="s">
        <v>266</v>
      </c>
      <c r="B45" s="61" t="s">
        <v>267</v>
      </c>
      <c r="C45" s="62" t="s">
        <v>151</v>
      </c>
      <c r="D45" s="53" t="s">
        <v>268</v>
      </c>
    </row>
    <row r="46" spans="1:4" ht="12.75">
      <c r="A46" s="60" t="s">
        <v>269</v>
      </c>
      <c r="B46" s="61" t="s">
        <v>270</v>
      </c>
      <c r="C46" s="62" t="s">
        <v>146</v>
      </c>
      <c r="D46" s="53" t="s">
        <v>271</v>
      </c>
    </row>
    <row r="47" spans="1:4" ht="12.75">
      <c r="A47" s="60" t="s">
        <v>272</v>
      </c>
      <c r="B47" s="61" t="s">
        <v>273</v>
      </c>
      <c r="C47" s="62" t="s">
        <v>145</v>
      </c>
      <c r="D47" s="53" t="s">
        <v>274</v>
      </c>
    </row>
    <row r="48" spans="1:4" ht="12.75">
      <c r="A48" s="60" t="s">
        <v>275</v>
      </c>
      <c r="B48" s="61" t="s">
        <v>276</v>
      </c>
      <c r="C48" s="62" t="s">
        <v>152</v>
      </c>
      <c r="D48" s="53" t="s">
        <v>277</v>
      </c>
    </row>
    <row r="49" spans="1:4" ht="12.75">
      <c r="A49" s="63" t="s">
        <v>140</v>
      </c>
      <c r="B49" s="54" t="s">
        <v>278</v>
      </c>
      <c r="C49" s="64" t="s">
        <v>141</v>
      </c>
      <c r="D49" s="53" t="s">
        <v>279</v>
      </c>
    </row>
    <row r="50" spans="1:4" ht="12.75">
      <c r="A50" s="63" t="s">
        <v>163</v>
      </c>
      <c r="B50" s="54" t="s">
        <v>280</v>
      </c>
      <c r="C50" s="64" t="s">
        <v>162</v>
      </c>
      <c r="D50" s="53" t="s">
        <v>281</v>
      </c>
    </row>
    <row r="51" spans="1:4" ht="12.75">
      <c r="A51" s="63" t="s">
        <v>143</v>
      </c>
      <c r="B51" s="54" t="s">
        <v>282</v>
      </c>
      <c r="C51" s="64" t="s">
        <v>142</v>
      </c>
      <c r="D51" s="53" t="s">
        <v>283</v>
      </c>
    </row>
    <row r="52" spans="1:4" ht="12.75">
      <c r="A52" s="63" t="s">
        <v>160</v>
      </c>
      <c r="B52" s="54" t="s">
        <v>284</v>
      </c>
      <c r="C52" s="64" t="s">
        <v>161</v>
      </c>
      <c r="D52" s="53" t="s">
        <v>285</v>
      </c>
    </row>
    <row r="53" spans="1:4" ht="12.75">
      <c r="A53" s="63" t="s">
        <v>164</v>
      </c>
      <c r="B53" s="54" t="s">
        <v>286</v>
      </c>
      <c r="C53" s="64" t="s">
        <v>165</v>
      </c>
      <c r="D53" s="53" t="s">
        <v>287</v>
      </c>
    </row>
    <row r="54" spans="1:4" ht="12.75">
      <c r="A54" s="63" t="s">
        <v>288</v>
      </c>
      <c r="B54" s="54" t="s">
        <v>289</v>
      </c>
      <c r="C54" s="64" t="s">
        <v>26</v>
      </c>
      <c r="D54" s="53" t="s">
        <v>290</v>
      </c>
    </row>
    <row r="55" spans="1:4" ht="12.75">
      <c r="A55" s="65" t="s">
        <v>291</v>
      </c>
      <c r="B55" s="66" t="s">
        <v>292</v>
      </c>
      <c r="C55" s="67" t="s">
        <v>293</v>
      </c>
      <c r="D55" s="68" t="s">
        <v>294</v>
      </c>
    </row>
  </sheetData>
  <sheetProtection/>
  <mergeCells count="4">
    <mergeCell ref="A1:B1"/>
    <mergeCell ref="C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6"/>
  <sheetViews>
    <sheetView showGridLines="0" view="pageLayout" workbookViewId="0" topLeftCell="A1">
      <selection activeCell="W9" sqref="W9"/>
    </sheetView>
  </sheetViews>
  <sheetFormatPr defaultColWidth="9.140625" defaultRowHeight="15"/>
  <cols>
    <col min="1" max="1" width="6.28125" style="15" customWidth="1"/>
    <col min="2" max="2" width="6.8515625" style="15" customWidth="1"/>
    <col min="3" max="3" width="7.00390625" style="15" bestFit="1" customWidth="1"/>
    <col min="4" max="20" width="6.00390625" style="15" bestFit="1" customWidth="1"/>
    <col min="21" max="16384" width="9.140625" style="15" customWidth="1"/>
  </cols>
  <sheetData>
    <row r="1" spans="1:20" s="3" customFormat="1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3" customFormat="1" ht="15" customHeight="1">
      <c r="A2" s="76" t="s">
        <v>137</v>
      </c>
      <c r="B2" s="77"/>
      <c r="C2" s="85" t="s">
        <v>108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">
      <c r="A3" s="78"/>
      <c r="B3" s="79"/>
      <c r="C3" s="88" t="s">
        <v>132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3" customFormat="1" ht="12">
      <c r="A4" s="80"/>
      <c r="B4" s="81"/>
      <c r="C4" s="32">
        <v>1941</v>
      </c>
      <c r="D4" s="32">
        <v>1942</v>
      </c>
      <c r="E4" s="32">
        <v>1943</v>
      </c>
      <c r="F4" s="32">
        <v>1944</v>
      </c>
      <c r="G4" s="32">
        <v>1945</v>
      </c>
      <c r="H4" s="32">
        <v>1946</v>
      </c>
      <c r="I4" s="32">
        <v>1947</v>
      </c>
      <c r="J4" s="32">
        <v>1948</v>
      </c>
      <c r="K4" s="32">
        <v>1949</v>
      </c>
      <c r="L4" s="32">
        <v>1950</v>
      </c>
      <c r="M4" s="32">
        <v>1951</v>
      </c>
      <c r="N4" s="32">
        <v>1952</v>
      </c>
      <c r="O4" s="32">
        <v>1953</v>
      </c>
      <c r="P4" s="32">
        <v>1954</v>
      </c>
      <c r="Q4" s="32">
        <v>1955</v>
      </c>
      <c r="R4" s="32">
        <v>1956</v>
      </c>
      <c r="S4" s="32">
        <v>1957</v>
      </c>
      <c r="T4" s="32">
        <v>1958</v>
      </c>
    </row>
    <row r="5" spans="1:20" s="3" customFormat="1" ht="12">
      <c r="A5" s="10" t="s">
        <v>53</v>
      </c>
      <c r="B5" s="10" t="s">
        <v>53</v>
      </c>
      <c r="C5" s="7">
        <v>119909</v>
      </c>
      <c r="D5" s="7">
        <v>72124</v>
      </c>
      <c r="E5" s="7">
        <v>84725</v>
      </c>
      <c r="F5" s="7">
        <v>86589</v>
      </c>
      <c r="G5" s="7">
        <v>74827</v>
      </c>
      <c r="H5" s="7">
        <v>69842</v>
      </c>
      <c r="I5" s="7">
        <v>66954</v>
      </c>
      <c r="J5" s="7">
        <v>65582</v>
      </c>
      <c r="K5" s="7">
        <v>67793</v>
      </c>
      <c r="L5" s="7">
        <v>66557</v>
      </c>
      <c r="M5" s="7">
        <v>64496</v>
      </c>
      <c r="N5" s="7">
        <v>67248</v>
      </c>
      <c r="O5" s="7">
        <v>65552</v>
      </c>
      <c r="P5" s="7">
        <v>67587</v>
      </c>
      <c r="Q5" s="7">
        <v>62754</v>
      </c>
      <c r="R5" s="7">
        <v>55991</v>
      </c>
      <c r="S5" s="7">
        <v>63577</v>
      </c>
      <c r="T5" s="7">
        <v>42839</v>
      </c>
    </row>
    <row r="6" spans="1:20" s="3" customFormat="1" ht="12">
      <c r="A6" s="10" t="s">
        <v>52</v>
      </c>
      <c r="B6" s="10" t="s">
        <v>51</v>
      </c>
      <c r="C6" s="7">
        <v>4382</v>
      </c>
      <c r="D6" s="7">
        <v>3219</v>
      </c>
      <c r="E6" s="7">
        <v>3537</v>
      </c>
      <c r="F6" s="7">
        <v>3452</v>
      </c>
      <c r="G6" s="7">
        <v>3219</v>
      </c>
      <c r="H6" s="7">
        <v>2882</v>
      </c>
      <c r="I6" s="7">
        <v>2898</v>
      </c>
      <c r="J6" s="7">
        <v>2976</v>
      </c>
      <c r="K6" s="7">
        <v>3013</v>
      </c>
      <c r="L6" s="7">
        <v>3131</v>
      </c>
      <c r="M6" s="7">
        <v>3248</v>
      </c>
      <c r="N6" s="7">
        <v>3677</v>
      </c>
      <c r="O6" s="7">
        <v>3781</v>
      </c>
      <c r="P6" s="7">
        <v>3609</v>
      </c>
      <c r="Q6" s="7">
        <v>3605</v>
      </c>
      <c r="R6" s="7" t="s">
        <v>0</v>
      </c>
      <c r="S6" s="7" t="s">
        <v>0</v>
      </c>
      <c r="T6" s="7" t="s">
        <v>0</v>
      </c>
    </row>
    <row r="7" spans="1:20" s="3" customFormat="1" ht="12">
      <c r="A7" s="10" t="s">
        <v>50</v>
      </c>
      <c r="B7" s="10" t="s">
        <v>49</v>
      </c>
      <c r="C7" s="7"/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3" customFormat="1" ht="12">
      <c r="A8" s="10" t="s">
        <v>48</v>
      </c>
      <c r="B8" s="10" t="s">
        <v>47</v>
      </c>
      <c r="C8" s="7"/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3" customFormat="1" ht="12">
      <c r="A9" s="10" t="s">
        <v>46</v>
      </c>
      <c r="B9" s="10" t="s">
        <v>45</v>
      </c>
      <c r="C9" s="7">
        <v>1815</v>
      </c>
      <c r="D9" s="7">
        <v>2035</v>
      </c>
      <c r="E9" s="7">
        <v>2574</v>
      </c>
      <c r="F9" s="7">
        <v>3201</v>
      </c>
      <c r="G9" s="7">
        <v>2699</v>
      </c>
      <c r="H9" s="7">
        <v>2510</v>
      </c>
      <c r="I9" s="7">
        <v>2332</v>
      </c>
      <c r="J9" s="7">
        <v>2983</v>
      </c>
      <c r="K9" s="7">
        <v>3045</v>
      </c>
      <c r="L9" s="7">
        <v>2833</v>
      </c>
      <c r="M9" s="7">
        <v>1165</v>
      </c>
      <c r="N9" s="7">
        <v>1129</v>
      </c>
      <c r="O9" s="7">
        <v>1085</v>
      </c>
      <c r="P9" s="7">
        <v>1104</v>
      </c>
      <c r="Q9" s="7">
        <v>1168</v>
      </c>
      <c r="R9" s="7" t="s">
        <v>0</v>
      </c>
      <c r="S9" s="7" t="s">
        <v>0</v>
      </c>
      <c r="T9" s="7" t="s">
        <v>0</v>
      </c>
    </row>
    <row r="10" spans="1:20" s="3" customFormat="1" ht="12">
      <c r="A10" s="10" t="s">
        <v>44</v>
      </c>
      <c r="B10" s="10" t="s">
        <v>43</v>
      </c>
      <c r="C10" s="7">
        <v>3472</v>
      </c>
      <c r="D10" s="7">
        <v>3354</v>
      </c>
      <c r="E10" s="7">
        <v>4179</v>
      </c>
      <c r="F10" s="7">
        <v>4298</v>
      </c>
      <c r="G10" s="7">
        <v>4140</v>
      </c>
      <c r="H10" s="7">
        <v>3549</v>
      </c>
      <c r="I10" s="7">
        <v>3190</v>
      </c>
      <c r="J10" s="7">
        <v>2807</v>
      </c>
      <c r="K10" s="7">
        <v>2926</v>
      </c>
      <c r="L10" s="7">
        <v>2793</v>
      </c>
      <c r="M10" s="7">
        <v>2544</v>
      </c>
      <c r="N10" s="7">
        <v>2542</v>
      </c>
      <c r="O10" s="7">
        <v>2459</v>
      </c>
      <c r="P10" s="7">
        <v>2446</v>
      </c>
      <c r="Q10" s="7">
        <v>2469</v>
      </c>
      <c r="R10" s="7">
        <v>5384</v>
      </c>
      <c r="S10" s="7">
        <v>6185</v>
      </c>
      <c r="T10" s="7">
        <v>4510</v>
      </c>
    </row>
    <row r="11" spans="1:20" s="3" customFormat="1" ht="12">
      <c r="A11" s="10" t="s">
        <v>42</v>
      </c>
      <c r="B11" s="10" t="s">
        <v>41</v>
      </c>
      <c r="C11" s="7">
        <v>3422</v>
      </c>
      <c r="D11" s="7">
        <v>2896</v>
      </c>
      <c r="E11" s="7">
        <v>3187</v>
      </c>
      <c r="F11" s="7">
        <v>2853</v>
      </c>
      <c r="G11" s="7">
        <v>2672</v>
      </c>
      <c r="H11" s="7">
        <v>2479</v>
      </c>
      <c r="I11" s="7">
        <v>2408</v>
      </c>
      <c r="J11" s="7">
        <v>2334</v>
      </c>
      <c r="K11" s="7">
        <v>2276</v>
      </c>
      <c r="L11" s="7">
        <v>2248</v>
      </c>
      <c r="M11" s="7">
        <v>1952</v>
      </c>
      <c r="N11" s="7">
        <v>1843</v>
      </c>
      <c r="O11" s="7">
        <v>1808</v>
      </c>
      <c r="P11" s="7">
        <v>1745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3" customFormat="1" ht="12">
      <c r="A12" s="10" t="s">
        <v>40</v>
      </c>
      <c r="B12" s="10" t="s">
        <v>39</v>
      </c>
      <c r="C12" s="7">
        <v>3514</v>
      </c>
      <c r="D12" s="7">
        <v>3704</v>
      </c>
      <c r="E12" s="7">
        <v>4471</v>
      </c>
      <c r="F12" s="7">
        <v>4022</v>
      </c>
      <c r="G12" s="7" t="s">
        <v>0</v>
      </c>
      <c r="H12" s="7">
        <v>2733</v>
      </c>
      <c r="I12" s="7">
        <v>2433</v>
      </c>
      <c r="J12" s="7">
        <v>2192</v>
      </c>
      <c r="K12" s="7">
        <v>2238</v>
      </c>
      <c r="L12" s="7">
        <v>435</v>
      </c>
      <c r="M12" s="7">
        <v>2202</v>
      </c>
      <c r="N12" s="7">
        <v>2283</v>
      </c>
      <c r="O12" s="7">
        <v>2140</v>
      </c>
      <c r="P12" s="7">
        <v>2138</v>
      </c>
      <c r="Q12" s="7">
        <v>2139</v>
      </c>
      <c r="R12" s="7" t="s">
        <v>0</v>
      </c>
      <c r="S12" s="7" t="s">
        <v>0</v>
      </c>
      <c r="T12" s="7" t="s">
        <v>0</v>
      </c>
    </row>
    <row r="13" spans="1:20" s="3" customFormat="1" ht="12">
      <c r="A13" s="10" t="s">
        <v>38</v>
      </c>
      <c r="B13" s="10" t="s">
        <v>26</v>
      </c>
      <c r="C13" s="7"/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3" customFormat="1" ht="12">
      <c r="A14" s="10" t="s">
        <v>37</v>
      </c>
      <c r="B14" s="10" t="s">
        <v>36</v>
      </c>
      <c r="C14" s="7"/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3" customFormat="1" ht="12">
      <c r="A15" s="10" t="s">
        <v>35</v>
      </c>
      <c r="B15" s="10" t="s">
        <v>34</v>
      </c>
      <c r="C15" s="7">
        <v>6466</v>
      </c>
      <c r="D15" s="7">
        <v>5918</v>
      </c>
      <c r="E15" s="7">
        <v>7177</v>
      </c>
      <c r="F15" s="7">
        <v>6376</v>
      </c>
      <c r="G15" s="7">
        <v>5684</v>
      </c>
      <c r="H15" s="7">
        <v>3453</v>
      </c>
      <c r="I15" s="7">
        <v>3250</v>
      </c>
      <c r="J15" s="7">
        <v>2853</v>
      </c>
      <c r="K15" s="7">
        <v>3418</v>
      </c>
      <c r="L15" s="7">
        <v>3502</v>
      </c>
      <c r="M15" s="7">
        <v>3857</v>
      </c>
      <c r="N15" s="7">
        <v>4202</v>
      </c>
      <c r="O15" s="7">
        <v>4226</v>
      </c>
      <c r="P15" s="7">
        <v>4280</v>
      </c>
      <c r="Q15" s="7">
        <v>4357</v>
      </c>
      <c r="R15" s="7">
        <v>6717</v>
      </c>
      <c r="S15" s="7">
        <v>6578</v>
      </c>
      <c r="T15" s="7">
        <v>2916</v>
      </c>
    </row>
    <row r="16" spans="1:20" s="3" customFormat="1" ht="12">
      <c r="A16" s="10" t="s">
        <v>33</v>
      </c>
      <c r="B16" s="10" t="s">
        <v>32</v>
      </c>
      <c r="C16" s="7">
        <v>4493</v>
      </c>
      <c r="D16" s="7">
        <v>3909</v>
      </c>
      <c r="E16" s="7">
        <v>4081</v>
      </c>
      <c r="F16" s="7">
        <v>4519</v>
      </c>
      <c r="G16" s="7">
        <v>4083</v>
      </c>
      <c r="H16" s="7">
        <v>3760</v>
      </c>
      <c r="I16" s="7">
        <v>3559</v>
      </c>
      <c r="J16" s="7">
        <v>3768</v>
      </c>
      <c r="K16" s="7">
        <v>3587</v>
      </c>
      <c r="L16" s="7">
        <v>3763</v>
      </c>
      <c r="M16" s="7">
        <v>3559</v>
      </c>
      <c r="N16" s="7">
        <v>4077</v>
      </c>
      <c r="O16" s="7">
        <v>4201</v>
      </c>
      <c r="P16" s="7">
        <v>4045</v>
      </c>
      <c r="Q16" s="7">
        <v>3450</v>
      </c>
      <c r="R16" s="7" t="s">
        <v>0</v>
      </c>
      <c r="S16" s="7" t="s">
        <v>0</v>
      </c>
      <c r="T16" s="7">
        <v>3664</v>
      </c>
    </row>
    <row r="17" spans="1:20" s="3" customFormat="1" ht="12">
      <c r="A17" s="10" t="s">
        <v>31</v>
      </c>
      <c r="B17" s="10" t="s">
        <v>30</v>
      </c>
      <c r="C17" s="7"/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1576</v>
      </c>
      <c r="N17" s="7">
        <v>1624</v>
      </c>
      <c r="O17" s="7">
        <v>1531</v>
      </c>
      <c r="P17" s="7">
        <v>2840</v>
      </c>
      <c r="Q17" s="7">
        <v>3223</v>
      </c>
      <c r="R17" s="7">
        <v>6042</v>
      </c>
      <c r="S17" s="7">
        <v>8889</v>
      </c>
      <c r="T17" s="7">
        <v>2242</v>
      </c>
    </row>
    <row r="18" spans="1:20" s="3" customFormat="1" ht="12">
      <c r="A18" s="10" t="s">
        <v>29</v>
      </c>
      <c r="B18" s="10" t="s">
        <v>28</v>
      </c>
      <c r="C18" s="7"/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3" customFormat="1" ht="12">
      <c r="A19" s="10" t="s">
        <v>27</v>
      </c>
      <c r="B19" s="10" t="s">
        <v>26</v>
      </c>
      <c r="C19" s="7">
        <v>2670</v>
      </c>
      <c r="D19" s="7">
        <v>2518</v>
      </c>
      <c r="E19" s="7">
        <v>2993</v>
      </c>
      <c r="F19" s="7">
        <v>2676</v>
      </c>
      <c r="G19" s="7">
        <v>2277</v>
      </c>
      <c r="H19" s="7">
        <v>1976</v>
      </c>
      <c r="I19" s="7">
        <v>2087</v>
      </c>
      <c r="J19" s="7">
        <v>1947</v>
      </c>
      <c r="K19" s="7">
        <v>2091</v>
      </c>
      <c r="L19" s="7">
        <v>2198</v>
      </c>
      <c r="M19" s="7">
        <v>2221</v>
      </c>
      <c r="N19" s="7">
        <v>2513</v>
      </c>
      <c r="O19" s="7">
        <v>2439</v>
      </c>
      <c r="P19" s="7">
        <v>2492</v>
      </c>
      <c r="Q19" s="7">
        <v>2497</v>
      </c>
      <c r="R19" s="7"/>
      <c r="S19" s="7">
        <v>2087</v>
      </c>
      <c r="T19" s="7">
        <v>1623</v>
      </c>
    </row>
    <row r="20" spans="1:20" s="3" customFormat="1" ht="12">
      <c r="A20" s="10" t="s">
        <v>25</v>
      </c>
      <c r="B20" s="10" t="s">
        <v>24</v>
      </c>
      <c r="C20" s="7">
        <v>4153</v>
      </c>
      <c r="D20" s="7" t="s">
        <v>0</v>
      </c>
      <c r="E20" s="7" t="s">
        <v>0</v>
      </c>
      <c r="F20" s="7">
        <v>4185</v>
      </c>
      <c r="G20" s="7">
        <v>3485</v>
      </c>
      <c r="H20" s="7">
        <v>3326</v>
      </c>
      <c r="I20" s="7">
        <v>3504</v>
      </c>
      <c r="J20" s="7">
        <v>3107</v>
      </c>
      <c r="K20" s="7">
        <v>3123</v>
      </c>
      <c r="L20" s="7">
        <v>3010</v>
      </c>
      <c r="M20" s="7">
        <v>2777</v>
      </c>
      <c r="N20" s="7">
        <v>2722</v>
      </c>
      <c r="O20" s="7">
        <v>2682</v>
      </c>
      <c r="P20" s="7">
        <v>2807</v>
      </c>
      <c r="Q20" s="7">
        <v>2970</v>
      </c>
      <c r="R20" s="7">
        <v>3082</v>
      </c>
      <c r="S20" s="7">
        <v>2346</v>
      </c>
      <c r="T20" s="7">
        <v>1449</v>
      </c>
    </row>
    <row r="21" spans="1:20" s="3" customFormat="1" ht="12">
      <c r="A21" s="10" t="s">
        <v>23</v>
      </c>
      <c r="B21" s="10" t="s">
        <v>22</v>
      </c>
      <c r="C21" s="7"/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322</v>
      </c>
      <c r="Q21" s="7">
        <v>309</v>
      </c>
      <c r="R21" s="7"/>
      <c r="S21" s="7">
        <v>880</v>
      </c>
      <c r="T21" s="7">
        <v>141</v>
      </c>
    </row>
    <row r="22" spans="1:20" s="3" customFormat="1" ht="12">
      <c r="A22" s="10" t="s">
        <v>21</v>
      </c>
      <c r="B22" s="10" t="s">
        <v>20</v>
      </c>
      <c r="C22" s="7">
        <v>2724</v>
      </c>
      <c r="D22" s="7">
        <v>2674</v>
      </c>
      <c r="E22" s="7">
        <v>3014</v>
      </c>
      <c r="F22" s="7">
        <v>2551</v>
      </c>
      <c r="G22" s="7">
        <v>2477</v>
      </c>
      <c r="H22" s="7">
        <v>2347</v>
      </c>
      <c r="I22" s="7">
        <v>2234</v>
      </c>
      <c r="J22" s="7">
        <v>2126</v>
      </c>
      <c r="K22" s="7">
        <v>2153</v>
      </c>
      <c r="L22" s="7">
        <v>2080</v>
      </c>
      <c r="M22" s="7">
        <v>1862</v>
      </c>
      <c r="N22" s="7">
        <v>2026</v>
      </c>
      <c r="O22" s="7">
        <v>1912</v>
      </c>
      <c r="P22" s="7">
        <v>1722</v>
      </c>
      <c r="Q22" s="7">
        <v>1366</v>
      </c>
      <c r="R22" s="7" t="s">
        <v>0</v>
      </c>
      <c r="S22" s="7" t="s">
        <v>0</v>
      </c>
      <c r="T22" s="7" t="s">
        <v>0</v>
      </c>
    </row>
    <row r="23" spans="1:20" s="3" customFormat="1" ht="12">
      <c r="A23" s="10" t="s">
        <v>19</v>
      </c>
      <c r="B23" s="10" t="s">
        <v>18</v>
      </c>
      <c r="C23" s="7">
        <v>4857</v>
      </c>
      <c r="D23" s="7">
        <v>3787</v>
      </c>
      <c r="E23" s="7">
        <v>4604</v>
      </c>
      <c r="F23" s="7">
        <v>4251</v>
      </c>
      <c r="G23" s="7">
        <v>4231</v>
      </c>
      <c r="H23" s="7">
        <v>3603</v>
      </c>
      <c r="I23" s="7">
        <v>3403</v>
      </c>
      <c r="J23" s="7">
        <v>3420</v>
      </c>
      <c r="K23" s="7">
        <v>3398</v>
      </c>
      <c r="L23" s="7">
        <v>3425</v>
      </c>
      <c r="M23" s="7">
        <v>3503</v>
      </c>
      <c r="N23" s="7">
        <v>3563</v>
      </c>
      <c r="O23" s="7">
        <v>4089</v>
      </c>
      <c r="P23" s="7">
        <v>4026</v>
      </c>
      <c r="Q23" s="7">
        <v>4175</v>
      </c>
      <c r="R23" s="7">
        <v>5989</v>
      </c>
      <c r="S23" s="7">
        <v>5451</v>
      </c>
      <c r="T23" s="7">
        <v>3404</v>
      </c>
    </row>
    <row r="24" spans="1:20" s="3" customFormat="1" ht="12">
      <c r="A24" s="10" t="s">
        <v>17</v>
      </c>
      <c r="B24" s="10" t="s">
        <v>17</v>
      </c>
      <c r="C24" s="7">
        <v>2160</v>
      </c>
      <c r="D24" s="7">
        <v>2054</v>
      </c>
      <c r="E24" s="7">
        <v>2294</v>
      </c>
      <c r="F24" s="7">
        <v>1988</v>
      </c>
      <c r="G24" s="7">
        <v>1945</v>
      </c>
      <c r="H24" s="7">
        <v>1882</v>
      </c>
      <c r="I24" s="7">
        <v>1814</v>
      </c>
      <c r="J24" s="7">
        <v>1761</v>
      </c>
      <c r="K24" s="7">
        <v>1933</v>
      </c>
      <c r="L24" s="7">
        <v>1992</v>
      </c>
      <c r="M24" s="7">
        <v>1890</v>
      </c>
      <c r="N24" s="7">
        <v>1939</v>
      </c>
      <c r="O24" s="7">
        <v>1843</v>
      </c>
      <c r="P24" s="7">
        <v>1789</v>
      </c>
      <c r="Q24" s="7">
        <v>1183</v>
      </c>
      <c r="R24" s="7" t="s">
        <v>0</v>
      </c>
      <c r="S24" s="7" t="s">
        <v>0</v>
      </c>
      <c r="T24" s="7">
        <v>1761</v>
      </c>
    </row>
    <row r="25" spans="1:20" s="3" customFormat="1" ht="12">
      <c r="A25" s="10" t="s">
        <v>16</v>
      </c>
      <c r="B25" s="10" t="s">
        <v>15</v>
      </c>
      <c r="C25" s="7">
        <v>1928</v>
      </c>
      <c r="D25" s="7">
        <v>2705</v>
      </c>
      <c r="E25" s="7">
        <v>3283</v>
      </c>
      <c r="F25" s="7">
        <v>3829</v>
      </c>
      <c r="G25" s="7">
        <v>3651</v>
      </c>
      <c r="H25" s="7">
        <v>3464</v>
      </c>
      <c r="I25" s="7">
        <v>3364</v>
      </c>
      <c r="J25" s="7">
        <v>3181</v>
      </c>
      <c r="K25" s="7">
        <v>3248</v>
      </c>
      <c r="L25" s="7">
        <v>3380</v>
      </c>
      <c r="M25" s="7">
        <v>3325</v>
      </c>
      <c r="N25" s="7">
        <v>3070</v>
      </c>
      <c r="O25" s="7">
        <v>3055</v>
      </c>
      <c r="P25" s="7">
        <v>3023</v>
      </c>
      <c r="Q25" s="7">
        <v>2734</v>
      </c>
      <c r="R25" s="7" t="s">
        <v>0</v>
      </c>
      <c r="S25" s="7" t="s">
        <v>0</v>
      </c>
      <c r="T25" s="7" t="s">
        <v>0</v>
      </c>
    </row>
    <row r="26" spans="1:20" s="3" customFormat="1" ht="12">
      <c r="A26" s="10" t="s">
        <v>14</v>
      </c>
      <c r="B26" s="10" t="s">
        <v>13</v>
      </c>
      <c r="C26" s="7"/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3" customFormat="1" ht="12">
      <c r="A27" s="10" t="s">
        <v>12</v>
      </c>
      <c r="B27" s="10" t="s">
        <v>11</v>
      </c>
      <c r="C27" s="7">
        <v>5965</v>
      </c>
      <c r="D27" s="7">
        <v>3934</v>
      </c>
      <c r="E27" s="7">
        <v>4553</v>
      </c>
      <c r="F27" s="7">
        <v>4417</v>
      </c>
      <c r="G27" s="7">
        <v>4025</v>
      </c>
      <c r="H27" s="7">
        <v>4040</v>
      </c>
      <c r="I27" s="7">
        <v>4111</v>
      </c>
      <c r="J27" s="7">
        <v>4559</v>
      </c>
      <c r="K27" s="7">
        <v>4758</v>
      </c>
      <c r="L27" s="7">
        <v>4771</v>
      </c>
      <c r="M27" s="7">
        <v>4481</v>
      </c>
      <c r="N27" s="7">
        <v>4393</v>
      </c>
      <c r="O27" s="7">
        <v>4499</v>
      </c>
      <c r="P27" s="7">
        <v>5375</v>
      </c>
      <c r="Q27" s="7">
        <v>4862</v>
      </c>
      <c r="R27" s="7">
        <v>6571</v>
      </c>
      <c r="S27" s="7">
        <v>8121</v>
      </c>
      <c r="T27" s="7">
        <v>6139</v>
      </c>
    </row>
    <row r="28" spans="1:20" s="3" customFormat="1" ht="12">
      <c r="A28" s="10" t="s">
        <v>10</v>
      </c>
      <c r="B28" s="10" t="s">
        <v>9</v>
      </c>
      <c r="C28" s="7">
        <v>4550</v>
      </c>
      <c r="D28" s="7">
        <v>4250</v>
      </c>
      <c r="E28" s="7">
        <v>5176</v>
      </c>
      <c r="F28" s="7">
        <v>4822</v>
      </c>
      <c r="G28" s="7">
        <v>4563</v>
      </c>
      <c r="H28" s="7">
        <v>4315</v>
      </c>
      <c r="I28" s="7">
        <v>3898</v>
      </c>
      <c r="J28" s="7">
        <v>3966</v>
      </c>
      <c r="K28" s="7">
        <v>3688</v>
      </c>
      <c r="L28" s="7">
        <v>3643</v>
      </c>
      <c r="M28" s="7">
        <v>2943</v>
      </c>
      <c r="N28" s="7">
        <v>2273</v>
      </c>
      <c r="O28" s="7">
        <v>2198</v>
      </c>
      <c r="P28" s="7">
        <v>2856</v>
      </c>
      <c r="Q28" s="7">
        <v>1856</v>
      </c>
      <c r="R28" s="7">
        <v>3744</v>
      </c>
      <c r="S28" s="7">
        <v>5025</v>
      </c>
      <c r="T28" s="7">
        <v>1236</v>
      </c>
    </row>
    <row r="29" spans="1:20" s="3" customFormat="1" ht="12">
      <c r="A29" s="10" t="s">
        <v>8</v>
      </c>
      <c r="B29" s="10" t="s">
        <v>7</v>
      </c>
      <c r="C29" s="7"/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3" customFormat="1" ht="12">
      <c r="A30" s="10" t="s">
        <v>6</v>
      </c>
      <c r="B30" s="10" t="s">
        <v>5</v>
      </c>
      <c r="C30" s="7">
        <v>2670</v>
      </c>
      <c r="D30" s="7">
        <v>2200</v>
      </c>
      <c r="E30" s="7">
        <v>3049</v>
      </c>
      <c r="F30" s="7">
        <v>2763</v>
      </c>
      <c r="G30" s="7">
        <v>2466</v>
      </c>
      <c r="H30" s="7">
        <v>2228</v>
      </c>
      <c r="I30" s="7">
        <v>1946</v>
      </c>
      <c r="J30" s="7">
        <v>1669</v>
      </c>
      <c r="K30" s="7">
        <v>1669</v>
      </c>
      <c r="L30" s="7">
        <v>1575</v>
      </c>
      <c r="M30" s="7" t="s">
        <v>0</v>
      </c>
      <c r="N30" s="7">
        <v>1258</v>
      </c>
      <c r="O30" s="7">
        <v>1225</v>
      </c>
      <c r="P30" s="7">
        <v>1086</v>
      </c>
      <c r="Q30" s="7">
        <v>1221</v>
      </c>
      <c r="R30" s="7">
        <v>5221</v>
      </c>
      <c r="S30" s="7">
        <v>7135</v>
      </c>
      <c r="T30" s="7">
        <v>2305</v>
      </c>
    </row>
    <row r="31" spans="1:20" s="3" customFormat="1" ht="12">
      <c r="A31" s="10" t="s">
        <v>4</v>
      </c>
      <c r="B31" s="10" t="s">
        <v>3</v>
      </c>
      <c r="C31" s="7">
        <v>2566</v>
      </c>
      <c r="D31" s="7">
        <v>2697</v>
      </c>
      <c r="E31" s="7">
        <v>3804</v>
      </c>
      <c r="F31" s="7">
        <v>4877</v>
      </c>
      <c r="G31" s="7">
        <v>4587</v>
      </c>
      <c r="H31" s="7">
        <v>4675</v>
      </c>
      <c r="I31" s="7">
        <v>4512</v>
      </c>
      <c r="J31" s="7">
        <v>4461</v>
      </c>
      <c r="K31" s="7">
        <v>4620</v>
      </c>
      <c r="L31" s="7">
        <v>4632</v>
      </c>
      <c r="M31" s="7">
        <v>4330</v>
      </c>
      <c r="N31" s="7">
        <v>2067</v>
      </c>
      <c r="O31" s="7">
        <v>2016</v>
      </c>
      <c r="P31" s="7">
        <v>1456</v>
      </c>
      <c r="Q31" s="7">
        <v>1371</v>
      </c>
      <c r="R31" s="7">
        <v>3395</v>
      </c>
      <c r="S31" s="7">
        <v>5078</v>
      </c>
      <c r="T31" s="7">
        <v>2865</v>
      </c>
    </row>
    <row r="32" spans="1:20" s="3" customFormat="1" ht="12">
      <c r="A32" s="10" t="s">
        <v>2</v>
      </c>
      <c r="B32" s="10" t="s">
        <v>1</v>
      </c>
      <c r="C32" s="7"/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3" customFormat="1" ht="12">
      <c r="A33" s="10" t="s">
        <v>60</v>
      </c>
      <c r="B33" s="10" t="s">
        <v>59</v>
      </c>
      <c r="C33" s="7">
        <v>4255</v>
      </c>
      <c r="D33" s="7">
        <v>3436</v>
      </c>
      <c r="E33" s="7">
        <v>3544</v>
      </c>
      <c r="F33" s="7">
        <v>3714</v>
      </c>
      <c r="G33" s="7">
        <v>3372</v>
      </c>
      <c r="H33" s="7">
        <v>3121</v>
      </c>
      <c r="I33" s="7">
        <v>3142</v>
      </c>
      <c r="J33" s="7">
        <v>3501</v>
      </c>
      <c r="K33" s="7">
        <v>3599</v>
      </c>
      <c r="L33" s="7">
        <v>3555</v>
      </c>
      <c r="M33" s="7">
        <v>3521</v>
      </c>
      <c r="N33" s="7">
        <v>4238</v>
      </c>
      <c r="O33" s="7">
        <v>3094</v>
      </c>
      <c r="P33" s="7">
        <v>3605</v>
      </c>
      <c r="Q33" s="7">
        <v>3556</v>
      </c>
      <c r="R33" s="7" t="s">
        <v>0</v>
      </c>
      <c r="S33" s="7" t="s">
        <v>0</v>
      </c>
      <c r="T33" s="7" t="s">
        <v>0</v>
      </c>
    </row>
    <row r="34" spans="1:20" s="3" customFormat="1" ht="12">
      <c r="A34" s="10" t="s">
        <v>58</v>
      </c>
      <c r="B34" s="10" t="s">
        <v>55</v>
      </c>
      <c r="C34" s="7"/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3" customFormat="1" ht="12">
      <c r="A35" s="10" t="s">
        <v>74</v>
      </c>
      <c r="B35" s="10" t="s">
        <v>69</v>
      </c>
      <c r="C35" s="7"/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3" customFormat="1" ht="12">
      <c r="A36" s="10" t="s">
        <v>56</v>
      </c>
      <c r="B36" s="10" t="s">
        <v>55</v>
      </c>
      <c r="C36" s="7">
        <v>5506</v>
      </c>
      <c r="D36" s="7" t="s">
        <v>0</v>
      </c>
      <c r="E36" s="7">
        <v>6196</v>
      </c>
      <c r="F36" s="7">
        <v>5492</v>
      </c>
      <c r="G36" s="7">
        <v>4721</v>
      </c>
      <c r="H36" s="7">
        <v>4373</v>
      </c>
      <c r="I36" s="7">
        <v>4290</v>
      </c>
      <c r="J36" s="7">
        <v>4029</v>
      </c>
      <c r="K36" s="7">
        <v>4425</v>
      </c>
      <c r="L36" s="7">
        <v>4947</v>
      </c>
      <c r="M36" s="7">
        <v>5107</v>
      </c>
      <c r="N36" s="7">
        <v>4105</v>
      </c>
      <c r="O36" s="7">
        <v>3757</v>
      </c>
      <c r="P36" s="7">
        <v>3852</v>
      </c>
      <c r="Q36" s="7">
        <v>3940</v>
      </c>
      <c r="R36" s="7">
        <v>6601</v>
      </c>
      <c r="S36" s="7">
        <v>5802</v>
      </c>
      <c r="T36" s="7">
        <v>3195</v>
      </c>
    </row>
    <row r="37" spans="1:20" s="3" customFormat="1" ht="12">
      <c r="A37" s="9" t="s">
        <v>37</v>
      </c>
      <c r="B37" s="20" t="s">
        <v>105</v>
      </c>
      <c r="C37" s="7"/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/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</row>
    <row r="38" spans="1:20" s="3" customFormat="1" ht="12">
      <c r="A38" s="15" t="s">
        <v>54</v>
      </c>
      <c r="B38" s="15" t="s">
        <v>69</v>
      </c>
      <c r="C38" s="7">
        <v>48341</v>
      </c>
      <c r="D38" s="7">
        <v>16834</v>
      </c>
      <c r="E38" s="7">
        <v>13009</v>
      </c>
      <c r="F38" s="7">
        <v>12303</v>
      </c>
      <c r="G38" s="7">
        <v>10530</v>
      </c>
      <c r="H38" s="7">
        <v>9126</v>
      </c>
      <c r="I38" s="7">
        <v>8579</v>
      </c>
      <c r="J38" s="7">
        <v>7942</v>
      </c>
      <c r="K38" s="7">
        <v>8585</v>
      </c>
      <c r="L38" s="7">
        <v>8644</v>
      </c>
      <c r="M38" s="7">
        <v>8433</v>
      </c>
      <c r="N38" s="7">
        <v>11704</v>
      </c>
      <c r="O38" s="7">
        <v>11512</v>
      </c>
      <c r="P38" s="7">
        <v>10969</v>
      </c>
      <c r="Q38" s="7">
        <v>10303</v>
      </c>
      <c r="R38" s="7">
        <v>3245</v>
      </c>
      <c r="S38" s="7" t="s">
        <v>0</v>
      </c>
      <c r="T38" s="7">
        <v>5389</v>
      </c>
    </row>
    <row r="39" spans="1:20" ht="12">
      <c r="A39" s="15" t="s">
        <v>68</v>
      </c>
      <c r="B39" s="15" t="s">
        <v>67</v>
      </c>
      <c r="C39" s="16">
        <v>4536</v>
      </c>
      <c r="D39" s="16">
        <v>3946</v>
      </c>
      <c r="E39" s="16">
        <v>4507</v>
      </c>
      <c r="F39" s="16">
        <v>4182</v>
      </c>
      <c r="G39" s="16">
        <v>3742</v>
      </c>
      <c r="H39" s="16">
        <v>3323</v>
      </c>
      <c r="I39" s="16"/>
      <c r="J39" s="16">
        <v>2816</v>
      </c>
      <c r="K39" s="16">
        <v>3005</v>
      </c>
      <c r="L39" s="16">
        <v>2925</v>
      </c>
      <c r="M39" s="16">
        <v>2859</v>
      </c>
      <c r="N39" s="16">
        <v>2868</v>
      </c>
      <c r="O39" s="16">
        <v>2931</v>
      </c>
      <c r="P39" s="16">
        <v>2939</v>
      </c>
      <c r="Q39" s="16">
        <v>2932</v>
      </c>
      <c r="R39" s="16"/>
      <c r="S39" s="16"/>
      <c r="T39" s="16"/>
    </row>
    <row r="40" spans="1:20" ht="12">
      <c r="A40" s="15" t="s">
        <v>66</v>
      </c>
      <c r="B40" s="15" t="s">
        <v>65</v>
      </c>
      <c r="C40" s="16">
        <v>3648</v>
      </c>
      <c r="D40" s="16">
        <v>3497</v>
      </c>
      <c r="E40" s="16">
        <v>3819</v>
      </c>
      <c r="F40" s="16">
        <v>3683</v>
      </c>
      <c r="G40" s="16">
        <v>3335</v>
      </c>
      <c r="H40" s="16">
        <v>3196</v>
      </c>
      <c r="I40" s="16">
        <v>3069</v>
      </c>
      <c r="J40" s="16">
        <v>2925</v>
      </c>
      <c r="K40" s="16">
        <v>3198</v>
      </c>
      <c r="L40" s="16">
        <v>3260</v>
      </c>
      <c r="M40" s="16">
        <v>3448</v>
      </c>
      <c r="N40" s="16">
        <v>3942</v>
      </c>
      <c r="O40" s="16">
        <v>3703</v>
      </c>
      <c r="P40" s="16">
        <v>3633</v>
      </c>
      <c r="Q40" s="16">
        <v>3449</v>
      </c>
      <c r="R40" s="16"/>
      <c r="S40" s="16"/>
      <c r="T40" s="16">
        <v>2082</v>
      </c>
    </row>
    <row r="41" spans="1:20" ht="12">
      <c r="A41" s="15" t="s">
        <v>64</v>
      </c>
      <c r="B41" s="15" t="s">
        <v>63</v>
      </c>
      <c r="C41" s="16">
        <v>1648</v>
      </c>
      <c r="D41" s="16">
        <v>1654</v>
      </c>
      <c r="E41" s="16">
        <v>1938</v>
      </c>
      <c r="F41" s="16">
        <v>2130</v>
      </c>
      <c r="G41" s="16">
        <v>1908</v>
      </c>
      <c r="H41" s="16">
        <v>1826</v>
      </c>
      <c r="I41" s="16">
        <v>1604</v>
      </c>
      <c r="J41" s="16">
        <v>1563</v>
      </c>
      <c r="K41" s="16">
        <v>1639</v>
      </c>
      <c r="L41" s="16">
        <v>1679</v>
      </c>
      <c r="M41" s="16">
        <v>1264</v>
      </c>
      <c r="N41" s="16">
        <v>1202</v>
      </c>
      <c r="O41" s="16">
        <v>1220</v>
      </c>
      <c r="P41" s="16">
        <v>687</v>
      </c>
      <c r="Q41" s="16">
        <v>666</v>
      </c>
      <c r="R41" s="16"/>
      <c r="S41" s="16"/>
      <c r="T41" s="16"/>
    </row>
    <row r="42" spans="1:20" ht="12">
      <c r="A42" s="9" t="s">
        <v>138</v>
      </c>
      <c r="B42" s="9" t="s">
        <v>139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v>2280</v>
      </c>
      <c r="O42" s="16">
        <v>2100</v>
      </c>
      <c r="P42" s="16">
        <v>2245</v>
      </c>
      <c r="Q42" s="16">
        <v>2007</v>
      </c>
      <c r="R42" s="16"/>
      <c r="S42" s="16"/>
      <c r="T42" s="16"/>
    </row>
    <row r="43" spans="1:20" ht="12">
      <c r="A43" s="9" t="s">
        <v>62</v>
      </c>
      <c r="B43" s="9" t="s">
        <v>61</v>
      </c>
      <c r="C43" s="16">
        <v>2559</v>
      </c>
      <c r="D43" s="16">
        <v>2407</v>
      </c>
      <c r="E43" s="16">
        <v>2745</v>
      </c>
      <c r="F43" s="16">
        <v>2308</v>
      </c>
      <c r="G43" s="16">
        <v>1545</v>
      </c>
      <c r="H43" s="16">
        <v>781</v>
      </c>
      <c r="I43" s="16">
        <v>704</v>
      </c>
      <c r="J43" s="16">
        <v>638</v>
      </c>
      <c r="K43" s="16">
        <v>743</v>
      </c>
      <c r="L43" s="16">
        <v>780</v>
      </c>
      <c r="M43" s="16">
        <v>862</v>
      </c>
      <c r="N43" s="16">
        <v>1412</v>
      </c>
      <c r="O43" s="16">
        <v>1558</v>
      </c>
      <c r="P43" s="16">
        <v>1465</v>
      </c>
      <c r="Q43" s="16">
        <v>1249</v>
      </c>
      <c r="R43" s="16"/>
      <c r="S43" s="16"/>
      <c r="T43" s="16"/>
    </row>
    <row r="44" spans="1:20" ht="12">
      <c r="A44" s="30" t="s">
        <v>140</v>
      </c>
      <c r="B44" s="30" t="s">
        <v>141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v>1225</v>
      </c>
      <c r="S44" s="16"/>
      <c r="T44" s="16">
        <v>414</v>
      </c>
    </row>
    <row r="45" spans="1:20" ht="12">
      <c r="A45" s="30" t="s">
        <v>163</v>
      </c>
      <c r="B45" s="30" t="s">
        <v>162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v>1304</v>
      </c>
      <c r="S45" s="16"/>
      <c r="T45" s="16">
        <v>1260</v>
      </c>
    </row>
    <row r="46" spans="1:20" ht="12">
      <c r="A46" s="30" t="s">
        <v>143</v>
      </c>
      <c r="B46" s="30" t="s">
        <v>142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716</v>
      </c>
      <c r="S46" s="16"/>
      <c r="T46" s="16">
        <v>855</v>
      </c>
    </row>
    <row r="47" spans="1:20" ht="12">
      <c r="A47" s="30" t="s">
        <v>160</v>
      </c>
      <c r="B47" s="30" t="s">
        <v>161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778</v>
      </c>
    </row>
    <row r="48" spans="1:20" ht="12">
      <c r="A48" s="2" t="s">
        <v>144</v>
      </c>
      <c r="B48" s="2" t="s">
        <v>155</v>
      </c>
      <c r="C48" s="16">
        <v>3943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">
      <c r="A49" s="2" t="s">
        <v>147</v>
      </c>
      <c r="B49" s="2" t="s">
        <v>146</v>
      </c>
      <c r="C49" s="16">
        <v>5362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2">
      <c r="A50" s="2" t="s">
        <v>148</v>
      </c>
      <c r="B50" s="2" t="s">
        <v>149</v>
      </c>
      <c r="C50" s="16">
        <v>5844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">
      <c r="A51" s="2" t="s">
        <v>150</v>
      </c>
      <c r="B51" s="2" t="s">
        <v>151</v>
      </c>
      <c r="C51" s="16">
        <v>4683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">
      <c r="A52" s="2" t="s">
        <v>153</v>
      </c>
      <c r="B52" s="2" t="s">
        <v>152</v>
      </c>
      <c r="C52" s="16">
        <v>2772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">
      <c r="A53" s="2" t="s">
        <v>154</v>
      </c>
      <c r="B53" s="2" t="s">
        <v>155</v>
      </c>
      <c r="C53" s="16">
        <v>4810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2">
      <c r="A54" s="2" t="s">
        <v>157</v>
      </c>
      <c r="B54" s="2" t="s">
        <v>156</v>
      </c>
      <c r="C54" s="16">
        <v>4990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3" ht="12">
      <c r="A55" s="2" t="s">
        <v>158</v>
      </c>
      <c r="B55" s="2" t="s">
        <v>159</v>
      </c>
      <c r="C55" s="15">
        <v>3546</v>
      </c>
    </row>
    <row r="56" spans="1:20" ht="12">
      <c r="A56" s="34" t="s">
        <v>164</v>
      </c>
      <c r="B56" s="34" t="s">
        <v>165</v>
      </c>
      <c r="C56" s="39"/>
      <c r="D56" s="39">
        <v>5330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6"/>
  <sheetViews>
    <sheetView showGridLines="0" workbookViewId="0" topLeftCell="A1">
      <selection activeCell="W9" sqref="W9"/>
    </sheetView>
  </sheetViews>
  <sheetFormatPr defaultColWidth="9.140625" defaultRowHeight="15"/>
  <cols>
    <col min="1" max="2" width="6.00390625" style="15" customWidth="1"/>
    <col min="3" max="3" width="7.421875" style="15" bestFit="1" customWidth="1"/>
    <col min="4" max="5" width="6.421875" style="15" bestFit="1" customWidth="1"/>
    <col min="6" max="6" width="7.421875" style="15" bestFit="1" customWidth="1"/>
    <col min="7" max="20" width="6.421875" style="15" bestFit="1" customWidth="1"/>
    <col min="21" max="16384" width="9.140625" style="15" customWidth="1"/>
  </cols>
  <sheetData>
    <row r="1" spans="1:20" s="3" customFormat="1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3" customFormat="1" ht="15" customHeight="1">
      <c r="A2" s="76" t="s">
        <v>137</v>
      </c>
      <c r="B2" s="77"/>
      <c r="C2" s="85" t="s">
        <v>109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">
      <c r="A3" s="78"/>
      <c r="B3" s="79"/>
      <c r="C3" s="88" t="s">
        <v>133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3" customFormat="1" ht="12">
      <c r="A4" s="80"/>
      <c r="B4" s="81"/>
      <c r="C4" s="11">
        <v>1941</v>
      </c>
      <c r="D4" s="11">
        <v>1942</v>
      </c>
      <c r="E4" s="11">
        <v>1943</v>
      </c>
      <c r="F4" s="11">
        <v>1944</v>
      </c>
      <c r="G4" s="11">
        <v>1945</v>
      </c>
      <c r="H4" s="11">
        <v>1946</v>
      </c>
      <c r="I4" s="11">
        <v>1947</v>
      </c>
      <c r="J4" s="11">
        <v>1948</v>
      </c>
      <c r="K4" s="11">
        <v>1949</v>
      </c>
      <c r="L4" s="11">
        <v>1950</v>
      </c>
      <c r="M4" s="11">
        <v>1951</v>
      </c>
      <c r="N4" s="11">
        <v>1952</v>
      </c>
      <c r="O4" s="11">
        <v>1953</v>
      </c>
      <c r="P4" s="11">
        <v>1954</v>
      </c>
      <c r="Q4" s="11">
        <v>1955</v>
      </c>
      <c r="R4" s="11">
        <v>1956</v>
      </c>
      <c r="S4" s="11">
        <v>1957</v>
      </c>
      <c r="T4" s="11">
        <v>1958</v>
      </c>
    </row>
    <row r="5" spans="1:20" s="3" customFormat="1" ht="12">
      <c r="A5" s="10" t="s">
        <v>53</v>
      </c>
      <c r="B5" s="10" t="s">
        <v>53</v>
      </c>
      <c r="C5" s="33">
        <v>137985</v>
      </c>
      <c r="D5" s="33">
        <v>98363</v>
      </c>
      <c r="E5" s="33">
        <v>99477</v>
      </c>
      <c r="F5" s="33">
        <v>115290</v>
      </c>
      <c r="G5" s="33">
        <v>71126</v>
      </c>
      <c r="H5" s="33">
        <v>70625</v>
      </c>
      <c r="I5" s="33">
        <v>68872</v>
      </c>
      <c r="J5" s="33">
        <v>74524</v>
      </c>
      <c r="K5" s="33">
        <v>77069</v>
      </c>
      <c r="L5" s="33">
        <v>80990</v>
      </c>
      <c r="M5" s="33">
        <v>70937</v>
      </c>
      <c r="N5" s="33">
        <v>67451</v>
      </c>
      <c r="O5" s="33">
        <v>58778</v>
      </c>
      <c r="P5" s="33">
        <v>61604</v>
      </c>
      <c r="Q5" s="33">
        <v>47385</v>
      </c>
      <c r="R5" s="33">
        <v>66554</v>
      </c>
      <c r="S5" s="33">
        <v>65247</v>
      </c>
      <c r="T5" s="33">
        <v>53054</v>
      </c>
    </row>
    <row r="6" spans="1:20" s="3" customFormat="1" ht="12">
      <c r="A6" s="10" t="s">
        <v>52</v>
      </c>
      <c r="B6" s="10" t="s">
        <v>51</v>
      </c>
      <c r="C6" s="33">
        <v>5670</v>
      </c>
      <c r="D6" s="33">
        <v>4454</v>
      </c>
      <c r="E6" s="33">
        <v>3829</v>
      </c>
      <c r="F6" s="33">
        <v>4169</v>
      </c>
      <c r="G6" s="33">
        <v>2427</v>
      </c>
      <c r="H6" s="33">
        <v>2350</v>
      </c>
      <c r="I6" s="33">
        <v>2463</v>
      </c>
      <c r="J6" s="33">
        <v>2731</v>
      </c>
      <c r="K6" s="33">
        <v>3014</v>
      </c>
      <c r="L6" s="33">
        <v>3315</v>
      </c>
      <c r="M6" s="33">
        <v>3222</v>
      </c>
      <c r="N6" s="33">
        <v>3436</v>
      </c>
      <c r="O6" s="33">
        <v>3081</v>
      </c>
      <c r="P6" s="33">
        <v>3308</v>
      </c>
      <c r="Q6" s="33">
        <v>2488</v>
      </c>
      <c r="R6" s="5" t="s">
        <v>0</v>
      </c>
      <c r="S6" s="5" t="s">
        <v>0</v>
      </c>
      <c r="T6" s="5" t="s">
        <v>0</v>
      </c>
    </row>
    <row r="7" spans="1:20" s="3" customFormat="1" ht="12">
      <c r="A7" s="10" t="s">
        <v>50</v>
      </c>
      <c r="B7" s="10" t="s">
        <v>49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33"/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</row>
    <row r="8" spans="1:20" s="3" customFormat="1" ht="12">
      <c r="A8" s="10" t="s">
        <v>48</v>
      </c>
      <c r="B8" s="10" t="s">
        <v>47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/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</row>
    <row r="9" spans="1:20" s="3" customFormat="1" ht="12">
      <c r="A9" s="10" t="s">
        <v>46</v>
      </c>
      <c r="B9" s="10" t="s">
        <v>45</v>
      </c>
      <c r="C9" s="33">
        <v>4317</v>
      </c>
      <c r="D9" s="33">
        <v>4587</v>
      </c>
      <c r="E9" s="33">
        <v>5621</v>
      </c>
      <c r="F9" s="33">
        <v>7714</v>
      </c>
      <c r="G9" s="33">
        <v>7127</v>
      </c>
      <c r="H9" s="33">
        <v>7257</v>
      </c>
      <c r="I9" s="33">
        <v>7020</v>
      </c>
      <c r="J9" s="33">
        <v>7501</v>
      </c>
      <c r="K9" s="4">
        <v>7416</v>
      </c>
      <c r="L9" s="33">
        <v>7581</v>
      </c>
      <c r="M9" s="33">
        <v>3741</v>
      </c>
      <c r="N9" s="33">
        <v>3450</v>
      </c>
      <c r="O9" s="33">
        <v>3052</v>
      </c>
      <c r="P9" s="33">
        <v>3068</v>
      </c>
      <c r="Q9" s="33">
        <v>2727</v>
      </c>
      <c r="R9" s="5" t="s">
        <v>0</v>
      </c>
      <c r="S9" s="5" t="s">
        <v>0</v>
      </c>
      <c r="T9" s="5" t="s">
        <v>0</v>
      </c>
    </row>
    <row r="10" spans="1:20" s="3" customFormat="1" ht="12">
      <c r="A10" s="10" t="s">
        <v>44</v>
      </c>
      <c r="B10" s="10" t="s">
        <v>43</v>
      </c>
      <c r="C10" s="33">
        <v>4056</v>
      </c>
      <c r="D10" s="33">
        <v>4052</v>
      </c>
      <c r="E10" s="33">
        <v>3807</v>
      </c>
      <c r="F10" s="33">
        <v>4043</v>
      </c>
      <c r="G10" s="33">
        <v>1734</v>
      </c>
      <c r="H10" s="33">
        <v>1584</v>
      </c>
      <c r="I10" s="33">
        <v>1343</v>
      </c>
      <c r="J10" s="33">
        <v>1544</v>
      </c>
      <c r="K10" s="33">
        <v>1691</v>
      </c>
      <c r="L10" s="33">
        <v>1810</v>
      </c>
      <c r="M10" s="33">
        <v>1670</v>
      </c>
      <c r="N10" s="33">
        <v>1640</v>
      </c>
      <c r="O10" s="33">
        <v>1440</v>
      </c>
      <c r="P10" s="33">
        <v>1652</v>
      </c>
      <c r="Q10" s="33">
        <v>1317</v>
      </c>
      <c r="R10" s="33">
        <v>3734</v>
      </c>
      <c r="S10" s="33">
        <v>4193</v>
      </c>
      <c r="T10" s="33">
        <v>3300</v>
      </c>
    </row>
    <row r="11" spans="1:20" s="3" customFormat="1" ht="12">
      <c r="A11" s="10" t="s">
        <v>42</v>
      </c>
      <c r="B11" s="10" t="s">
        <v>41</v>
      </c>
      <c r="C11" s="33">
        <v>4978</v>
      </c>
      <c r="D11" s="33">
        <v>4647</v>
      </c>
      <c r="E11" s="33">
        <v>4237</v>
      </c>
      <c r="F11" s="33">
        <v>4292</v>
      </c>
      <c r="G11" s="33">
        <v>2871</v>
      </c>
      <c r="H11" s="33">
        <v>2587</v>
      </c>
      <c r="I11" s="33">
        <v>2530</v>
      </c>
      <c r="J11" s="33">
        <v>2711</v>
      </c>
      <c r="K11" s="33">
        <v>2796</v>
      </c>
      <c r="L11" s="33">
        <v>2880</v>
      </c>
      <c r="M11" s="33">
        <v>2608</v>
      </c>
      <c r="N11" s="33">
        <v>2608</v>
      </c>
      <c r="O11" s="33">
        <v>2228</v>
      </c>
      <c r="P11" s="33">
        <v>2336</v>
      </c>
      <c r="Q11" s="5" t="s">
        <v>0</v>
      </c>
      <c r="R11" s="5" t="s">
        <v>0</v>
      </c>
      <c r="S11" s="5" t="s">
        <v>0</v>
      </c>
      <c r="T11" s="5" t="s">
        <v>0</v>
      </c>
    </row>
    <row r="12" spans="1:20" s="3" customFormat="1" ht="12">
      <c r="A12" s="10" t="s">
        <v>40</v>
      </c>
      <c r="B12" s="10" t="s">
        <v>39</v>
      </c>
      <c r="C12" s="33">
        <v>3096</v>
      </c>
      <c r="D12" s="33">
        <v>3596</v>
      </c>
      <c r="E12" s="33">
        <v>3360</v>
      </c>
      <c r="F12" s="33">
        <v>3392</v>
      </c>
      <c r="G12" s="5" t="s">
        <v>0</v>
      </c>
      <c r="H12" s="33">
        <v>1547</v>
      </c>
      <c r="I12" s="33">
        <v>1352</v>
      </c>
      <c r="J12" s="33">
        <v>1396</v>
      </c>
      <c r="K12" s="4">
        <v>1437</v>
      </c>
      <c r="L12" s="33">
        <v>1527</v>
      </c>
      <c r="M12" s="33">
        <v>1511</v>
      </c>
      <c r="N12" s="33">
        <v>1373</v>
      </c>
      <c r="O12" s="33">
        <v>1228</v>
      </c>
      <c r="P12" s="33">
        <v>1264</v>
      </c>
      <c r="Q12" s="33">
        <v>1093</v>
      </c>
      <c r="R12" s="5" t="s">
        <v>0</v>
      </c>
      <c r="S12" s="5" t="s">
        <v>0</v>
      </c>
      <c r="T12" s="5" t="s">
        <v>0</v>
      </c>
    </row>
    <row r="13" spans="1:20" s="3" customFormat="1" ht="12">
      <c r="A13" s="10" t="s">
        <v>38</v>
      </c>
      <c r="B13" s="10" t="s">
        <v>26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/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</row>
    <row r="14" spans="1:20" s="3" customFormat="1" ht="12">
      <c r="A14" s="10" t="s">
        <v>37</v>
      </c>
      <c r="B14" s="10" t="s">
        <v>36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33"/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</row>
    <row r="15" spans="1:20" s="3" customFormat="1" ht="12">
      <c r="A15" s="10" t="s">
        <v>35</v>
      </c>
      <c r="B15" s="10" t="s">
        <v>34</v>
      </c>
      <c r="C15" s="33">
        <v>4168</v>
      </c>
      <c r="D15" s="33">
        <v>4566</v>
      </c>
      <c r="E15" s="33">
        <v>4335</v>
      </c>
      <c r="F15" s="33">
        <v>4464</v>
      </c>
      <c r="G15" s="33">
        <v>1311</v>
      </c>
      <c r="H15" s="33">
        <v>1048</v>
      </c>
      <c r="I15" s="33">
        <v>1012</v>
      </c>
      <c r="J15" s="33">
        <v>1140</v>
      </c>
      <c r="K15" s="33">
        <v>1252</v>
      </c>
      <c r="L15" s="33">
        <v>1440</v>
      </c>
      <c r="M15" s="33">
        <v>1529</v>
      </c>
      <c r="N15" s="33">
        <v>1477</v>
      </c>
      <c r="O15" s="4">
        <v>664</v>
      </c>
      <c r="P15" s="33">
        <v>1584</v>
      </c>
      <c r="Q15" s="33">
        <v>1387</v>
      </c>
      <c r="R15" s="33">
        <v>3392</v>
      </c>
      <c r="S15" s="33">
        <v>3002</v>
      </c>
      <c r="T15" s="33">
        <v>1587</v>
      </c>
    </row>
    <row r="16" spans="1:20" s="3" customFormat="1" ht="12">
      <c r="A16" s="10" t="s">
        <v>33</v>
      </c>
      <c r="B16" s="10" t="s">
        <v>32</v>
      </c>
      <c r="C16" s="33">
        <v>6076</v>
      </c>
      <c r="D16" s="33">
        <v>5238</v>
      </c>
      <c r="E16" s="33">
        <v>5051</v>
      </c>
      <c r="F16" s="33">
        <v>6378</v>
      </c>
      <c r="G16" s="33">
        <v>4596</v>
      </c>
      <c r="H16" s="33">
        <v>4389</v>
      </c>
      <c r="I16" s="33">
        <v>4193</v>
      </c>
      <c r="J16" s="33">
        <v>4836</v>
      </c>
      <c r="K16" s="4">
        <v>4911</v>
      </c>
      <c r="L16" s="33">
        <v>5073</v>
      </c>
      <c r="M16" s="33">
        <v>3787</v>
      </c>
      <c r="N16" s="33">
        <v>3546</v>
      </c>
      <c r="O16" s="33">
        <v>2935</v>
      </c>
      <c r="P16" s="33">
        <v>2859</v>
      </c>
      <c r="Q16" s="33">
        <v>1971</v>
      </c>
      <c r="R16" s="5" t="s">
        <v>0</v>
      </c>
      <c r="S16" s="5" t="s">
        <v>0</v>
      </c>
      <c r="T16" s="33">
        <v>2326</v>
      </c>
    </row>
    <row r="17" spans="1:20" s="3" customFormat="1" ht="12">
      <c r="A17" s="10" t="s">
        <v>31</v>
      </c>
      <c r="B17" s="10" t="s">
        <v>30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33"/>
      <c r="L17" s="33"/>
      <c r="M17" s="33">
        <v>3673</v>
      </c>
      <c r="N17" s="33">
        <v>2947</v>
      </c>
      <c r="O17" s="33">
        <v>2466</v>
      </c>
      <c r="P17" s="33">
        <v>3725</v>
      </c>
      <c r="Q17" s="33">
        <v>3372</v>
      </c>
      <c r="R17" s="33">
        <v>8236</v>
      </c>
      <c r="S17" s="33">
        <v>11727</v>
      </c>
      <c r="T17" s="33">
        <v>4432</v>
      </c>
    </row>
    <row r="18" spans="1:20" s="3" customFormat="1" ht="12">
      <c r="A18" s="10" t="s">
        <v>29</v>
      </c>
      <c r="B18" s="10" t="s">
        <v>28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33"/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</row>
    <row r="19" spans="1:20" s="3" customFormat="1" ht="12">
      <c r="A19" s="10" t="s">
        <v>27</v>
      </c>
      <c r="B19" s="10" t="s">
        <v>26</v>
      </c>
      <c r="C19" s="33">
        <v>3870</v>
      </c>
      <c r="D19" s="33">
        <v>4120</v>
      </c>
      <c r="E19" s="33">
        <v>3943</v>
      </c>
      <c r="F19" s="33">
        <v>4350</v>
      </c>
      <c r="G19" s="33">
        <v>1171</v>
      </c>
      <c r="H19" s="33">
        <v>1082</v>
      </c>
      <c r="I19" s="33">
        <v>1178</v>
      </c>
      <c r="J19" s="33">
        <v>1302</v>
      </c>
      <c r="K19" s="33">
        <v>1451</v>
      </c>
      <c r="L19" s="33">
        <v>1610</v>
      </c>
      <c r="M19" s="33">
        <v>1574</v>
      </c>
      <c r="N19" s="33">
        <v>1673</v>
      </c>
      <c r="O19" s="33">
        <v>1240</v>
      </c>
      <c r="P19" s="33">
        <v>1405</v>
      </c>
      <c r="Q19" s="33">
        <v>1254</v>
      </c>
      <c r="R19" s="4"/>
      <c r="S19" s="33">
        <v>1277</v>
      </c>
      <c r="T19" s="33">
        <v>1155</v>
      </c>
    </row>
    <row r="20" spans="1:20" s="3" customFormat="1" ht="12">
      <c r="A20" s="10" t="s">
        <v>25</v>
      </c>
      <c r="B20" s="10" t="s">
        <v>24</v>
      </c>
      <c r="C20" s="33">
        <v>5036</v>
      </c>
      <c r="D20" s="5" t="s">
        <v>0</v>
      </c>
      <c r="E20" s="5" t="s">
        <v>0</v>
      </c>
      <c r="F20" s="33">
        <v>4649</v>
      </c>
      <c r="G20" s="33">
        <v>2181</v>
      </c>
      <c r="H20" s="33">
        <v>2006</v>
      </c>
      <c r="I20" s="33">
        <v>2100</v>
      </c>
      <c r="J20" s="33">
        <v>2251</v>
      </c>
      <c r="K20" s="33">
        <v>2230</v>
      </c>
      <c r="L20" s="33">
        <v>2260</v>
      </c>
      <c r="M20" s="33">
        <v>2145</v>
      </c>
      <c r="N20" s="33">
        <v>1972</v>
      </c>
      <c r="O20" s="33">
        <v>1560</v>
      </c>
      <c r="P20" s="33">
        <v>1974</v>
      </c>
      <c r="Q20" s="33">
        <v>1828</v>
      </c>
      <c r="R20" s="33">
        <v>2562</v>
      </c>
      <c r="S20" s="33">
        <v>1946</v>
      </c>
      <c r="T20" s="33">
        <v>1407</v>
      </c>
    </row>
    <row r="21" spans="1:20" s="3" customFormat="1" ht="12">
      <c r="A21" s="10" t="s">
        <v>23</v>
      </c>
      <c r="B21" s="10" t="s">
        <v>22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/>
      <c r="L21" s="5" t="s">
        <v>0</v>
      </c>
      <c r="M21" s="5" t="s">
        <v>0</v>
      </c>
      <c r="N21" s="5" t="s">
        <v>0</v>
      </c>
      <c r="O21" s="5" t="s">
        <v>0</v>
      </c>
      <c r="P21" s="4">
        <v>736</v>
      </c>
      <c r="Q21" s="4">
        <v>533</v>
      </c>
      <c r="R21" s="4"/>
      <c r="S21" s="33">
        <v>1225</v>
      </c>
      <c r="T21" s="4">
        <v>331</v>
      </c>
    </row>
    <row r="22" spans="1:20" s="3" customFormat="1" ht="12">
      <c r="A22" s="10" t="s">
        <v>21</v>
      </c>
      <c r="B22" s="10" t="s">
        <v>20</v>
      </c>
      <c r="C22" s="33">
        <v>5335</v>
      </c>
      <c r="D22" s="33">
        <v>5127</v>
      </c>
      <c r="E22" s="33">
        <v>4671</v>
      </c>
      <c r="F22" s="33">
        <v>4984</v>
      </c>
      <c r="G22" s="33">
        <v>4015</v>
      </c>
      <c r="H22" s="33">
        <v>4432</v>
      </c>
      <c r="I22" s="33">
        <v>4384</v>
      </c>
      <c r="J22" s="33">
        <v>4375</v>
      </c>
      <c r="K22" s="33">
        <v>4313</v>
      </c>
      <c r="L22" s="33">
        <v>4258</v>
      </c>
      <c r="M22" s="33">
        <v>3770</v>
      </c>
      <c r="N22" s="33">
        <v>3554</v>
      </c>
      <c r="O22" s="33">
        <v>3318</v>
      </c>
      <c r="P22" s="33">
        <v>3099</v>
      </c>
      <c r="Q22" s="33">
        <v>2273</v>
      </c>
      <c r="R22" s="5" t="s">
        <v>0</v>
      </c>
      <c r="S22" s="5" t="s">
        <v>0</v>
      </c>
      <c r="T22" s="5" t="s">
        <v>0</v>
      </c>
    </row>
    <row r="23" spans="1:20" s="3" customFormat="1" ht="12">
      <c r="A23" s="10" t="s">
        <v>19</v>
      </c>
      <c r="B23" s="10" t="s">
        <v>18</v>
      </c>
      <c r="C23" s="33">
        <v>8932</v>
      </c>
      <c r="D23" s="33">
        <v>6679</v>
      </c>
      <c r="E23" s="33">
        <v>6247</v>
      </c>
      <c r="F23" s="33">
        <v>6716</v>
      </c>
      <c r="G23" s="33">
        <v>4158</v>
      </c>
      <c r="H23" s="33">
        <v>3953</v>
      </c>
      <c r="I23" s="33">
        <v>3842</v>
      </c>
      <c r="J23" s="33">
        <v>4386</v>
      </c>
      <c r="K23" s="33">
        <v>4727</v>
      </c>
      <c r="L23" s="33">
        <v>4905</v>
      </c>
      <c r="M23" s="33">
        <v>4721</v>
      </c>
      <c r="N23" s="33">
        <v>4598</v>
      </c>
      <c r="O23" s="33">
        <v>4568</v>
      </c>
      <c r="P23" s="33">
        <v>4707</v>
      </c>
      <c r="Q23" s="33">
        <v>3945</v>
      </c>
      <c r="R23" s="33">
        <v>7681</v>
      </c>
      <c r="S23" s="33">
        <v>6927</v>
      </c>
      <c r="T23" s="33">
        <v>5100</v>
      </c>
    </row>
    <row r="24" spans="1:20" s="3" customFormat="1" ht="12">
      <c r="A24" s="10" t="s">
        <v>17</v>
      </c>
      <c r="B24" s="10" t="s">
        <v>17</v>
      </c>
      <c r="C24" s="33">
        <v>3290</v>
      </c>
      <c r="D24" s="33">
        <v>3276</v>
      </c>
      <c r="E24" s="33">
        <v>4993</v>
      </c>
      <c r="F24" s="33">
        <v>5116</v>
      </c>
      <c r="G24" s="33">
        <v>4553</v>
      </c>
      <c r="H24" s="33">
        <v>4128</v>
      </c>
      <c r="I24" s="33">
        <v>4106</v>
      </c>
      <c r="J24" s="33">
        <v>4110</v>
      </c>
      <c r="K24" s="4">
        <v>4117</v>
      </c>
      <c r="L24" s="33">
        <v>4403</v>
      </c>
      <c r="M24" s="33">
        <v>3962</v>
      </c>
      <c r="N24" s="33">
        <v>3921</v>
      </c>
      <c r="O24" s="33">
        <v>3690</v>
      </c>
      <c r="P24" s="33">
        <v>3497</v>
      </c>
      <c r="Q24" s="33">
        <v>2045</v>
      </c>
      <c r="R24" s="5" t="s">
        <v>0</v>
      </c>
      <c r="S24" s="5" t="s">
        <v>0</v>
      </c>
      <c r="T24" s="33">
        <v>3729</v>
      </c>
    </row>
    <row r="25" spans="1:20" s="3" customFormat="1" ht="12">
      <c r="A25" s="10" t="s">
        <v>16</v>
      </c>
      <c r="B25" s="10" t="s">
        <v>15</v>
      </c>
      <c r="C25" s="33">
        <v>3033</v>
      </c>
      <c r="D25" s="33">
        <v>4511</v>
      </c>
      <c r="E25" s="33">
        <v>4165</v>
      </c>
      <c r="F25" s="33">
        <v>5770</v>
      </c>
      <c r="G25" s="33">
        <v>3604</v>
      </c>
      <c r="H25" s="33">
        <v>3527</v>
      </c>
      <c r="I25" s="33">
        <v>3633</v>
      </c>
      <c r="J25" s="33">
        <v>3760</v>
      </c>
      <c r="K25" s="33">
        <v>3990</v>
      </c>
      <c r="L25" s="33">
        <v>4287</v>
      </c>
      <c r="M25" s="33">
        <v>4256</v>
      </c>
      <c r="N25" s="33">
        <v>3555</v>
      </c>
      <c r="O25" s="33">
        <v>3316</v>
      </c>
      <c r="P25" s="33">
        <v>3460</v>
      </c>
      <c r="Q25" s="33">
        <v>2531</v>
      </c>
      <c r="R25" s="5" t="s">
        <v>0</v>
      </c>
      <c r="S25" s="5" t="s">
        <v>0</v>
      </c>
      <c r="T25" s="5" t="s">
        <v>0</v>
      </c>
    </row>
    <row r="26" spans="1:20" s="3" customFormat="1" ht="12">
      <c r="A26" s="10" t="s">
        <v>14</v>
      </c>
      <c r="B26" s="10" t="s">
        <v>13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33"/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</row>
    <row r="27" spans="1:20" s="3" customFormat="1" ht="12">
      <c r="A27" s="10" t="s">
        <v>12</v>
      </c>
      <c r="B27" s="10" t="s">
        <v>11</v>
      </c>
      <c r="C27" s="33">
        <v>6365</v>
      </c>
      <c r="D27" s="33">
        <v>4620</v>
      </c>
      <c r="E27" s="33">
        <v>4167</v>
      </c>
      <c r="F27" s="33">
        <v>4746</v>
      </c>
      <c r="G27" s="33">
        <v>2220</v>
      </c>
      <c r="H27" s="33">
        <v>2310</v>
      </c>
      <c r="I27" s="33">
        <v>2263</v>
      </c>
      <c r="J27" s="33">
        <v>3022</v>
      </c>
      <c r="K27" s="4">
        <v>3260</v>
      </c>
      <c r="L27" s="33">
        <v>3480</v>
      </c>
      <c r="M27" s="33">
        <v>3183</v>
      </c>
      <c r="N27" s="33">
        <v>2949</v>
      </c>
      <c r="O27" s="33">
        <v>2323</v>
      </c>
      <c r="P27" s="33">
        <v>2455</v>
      </c>
      <c r="Q27" s="33">
        <v>2079</v>
      </c>
      <c r="R27" s="33">
        <v>4519</v>
      </c>
      <c r="S27" s="33">
        <v>5332</v>
      </c>
      <c r="T27" s="33">
        <v>4132</v>
      </c>
    </row>
    <row r="28" spans="1:20" s="3" customFormat="1" ht="12">
      <c r="A28" s="10" t="s">
        <v>10</v>
      </c>
      <c r="B28" s="10" t="s">
        <v>9</v>
      </c>
      <c r="C28" s="33">
        <v>7064</v>
      </c>
      <c r="D28" s="33">
        <v>6920</v>
      </c>
      <c r="E28" s="33">
        <v>6874</v>
      </c>
      <c r="F28" s="33">
        <v>5360</v>
      </c>
      <c r="G28" s="33">
        <v>6711</v>
      </c>
      <c r="H28" s="33">
        <v>6401</v>
      </c>
      <c r="I28" s="33">
        <v>5991</v>
      </c>
      <c r="J28" s="33">
        <v>6054</v>
      </c>
      <c r="K28" s="33">
        <v>5640</v>
      </c>
      <c r="L28" s="33">
        <v>5404</v>
      </c>
      <c r="M28" s="33">
        <v>4207</v>
      </c>
      <c r="N28" s="33">
        <v>2970</v>
      </c>
      <c r="O28" s="33">
        <v>2796</v>
      </c>
      <c r="P28" s="33">
        <v>2906</v>
      </c>
      <c r="Q28" s="33">
        <v>2132</v>
      </c>
      <c r="R28" s="33">
        <v>7413</v>
      </c>
      <c r="S28" s="33">
        <v>8362</v>
      </c>
      <c r="T28" s="33">
        <v>2405</v>
      </c>
    </row>
    <row r="29" spans="1:20" s="3" customFormat="1" ht="12">
      <c r="A29" s="10" t="s">
        <v>8</v>
      </c>
      <c r="B29" s="10" t="s">
        <v>7</v>
      </c>
      <c r="C29" s="5"/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/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</row>
    <row r="30" spans="1:20" s="3" customFormat="1" ht="12">
      <c r="A30" s="10" t="s">
        <v>6</v>
      </c>
      <c r="B30" s="10" t="s">
        <v>5</v>
      </c>
      <c r="C30" s="33">
        <v>4928</v>
      </c>
      <c r="D30" s="33">
        <v>4180</v>
      </c>
      <c r="E30" s="33">
        <v>6299</v>
      </c>
      <c r="F30" s="33">
        <v>5628</v>
      </c>
      <c r="G30" s="33">
        <v>4064</v>
      </c>
      <c r="H30" s="33">
        <v>3728</v>
      </c>
      <c r="I30" s="33">
        <v>3311</v>
      </c>
      <c r="J30" s="33">
        <v>3216</v>
      </c>
      <c r="K30" s="4">
        <v>3390</v>
      </c>
      <c r="L30" s="33">
        <v>3554</v>
      </c>
      <c r="M30" s="5" t="s">
        <v>0</v>
      </c>
      <c r="N30" s="33">
        <v>3201</v>
      </c>
      <c r="O30" s="33">
        <v>2843</v>
      </c>
      <c r="P30" s="33">
        <v>2458</v>
      </c>
      <c r="Q30" s="33">
        <v>2153</v>
      </c>
      <c r="R30" s="33">
        <v>9640</v>
      </c>
      <c r="S30" s="33">
        <v>13132</v>
      </c>
      <c r="T30" s="33">
        <v>5044</v>
      </c>
    </row>
    <row r="31" spans="1:20" s="3" customFormat="1" ht="12">
      <c r="A31" s="10" t="s">
        <v>4</v>
      </c>
      <c r="B31" s="10" t="s">
        <v>3</v>
      </c>
      <c r="C31" s="33">
        <v>4849</v>
      </c>
      <c r="D31" s="33">
        <v>4802</v>
      </c>
      <c r="E31" s="33">
        <v>4776</v>
      </c>
      <c r="F31" s="33">
        <v>7177</v>
      </c>
      <c r="G31" s="33">
        <v>5136</v>
      </c>
      <c r="H31" s="33">
        <v>5062</v>
      </c>
      <c r="I31" s="33">
        <v>4793</v>
      </c>
      <c r="J31" s="33">
        <v>5210</v>
      </c>
      <c r="K31" s="33">
        <v>5373</v>
      </c>
      <c r="L31" s="33">
        <v>5661</v>
      </c>
      <c r="M31" s="33">
        <v>4909</v>
      </c>
      <c r="N31" s="33">
        <v>1950</v>
      </c>
      <c r="O31" s="33">
        <v>1843</v>
      </c>
      <c r="P31" s="33">
        <v>1376</v>
      </c>
      <c r="Q31" s="33">
        <v>1079</v>
      </c>
      <c r="R31" s="33">
        <v>3923</v>
      </c>
      <c r="S31" s="33">
        <v>4797</v>
      </c>
      <c r="T31" s="33">
        <v>3862</v>
      </c>
    </row>
    <row r="32" spans="1:20" s="3" customFormat="1" ht="12">
      <c r="A32" s="10" t="s">
        <v>2</v>
      </c>
      <c r="B32" s="10" t="s">
        <v>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/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</row>
    <row r="33" spans="1:20" s="3" customFormat="1" ht="12">
      <c r="A33" s="10" t="s">
        <v>60</v>
      </c>
      <c r="B33" s="10" t="s">
        <v>59</v>
      </c>
      <c r="C33" s="33">
        <v>4532</v>
      </c>
      <c r="D33" s="33">
        <v>3356</v>
      </c>
      <c r="E33" s="33">
        <v>5301</v>
      </c>
      <c r="F33" s="33">
        <v>6269</v>
      </c>
      <c r="G33" s="33">
        <v>4032</v>
      </c>
      <c r="H33" s="33">
        <v>4195</v>
      </c>
      <c r="I33" s="33">
        <v>4421</v>
      </c>
      <c r="J33" s="33">
        <v>5414</v>
      </c>
      <c r="K33" s="33">
        <v>5667</v>
      </c>
      <c r="L33" s="33">
        <v>6055</v>
      </c>
      <c r="M33" s="33">
        <v>6021</v>
      </c>
      <c r="N33" s="33">
        <v>4875</v>
      </c>
      <c r="O33" s="33">
        <v>3790</v>
      </c>
      <c r="P33" s="33">
        <v>3873</v>
      </c>
      <c r="Q33" s="33">
        <v>3091</v>
      </c>
      <c r="R33" s="5" t="s">
        <v>0</v>
      </c>
      <c r="S33" s="5" t="s">
        <v>0</v>
      </c>
      <c r="T33" s="5" t="s">
        <v>0</v>
      </c>
    </row>
    <row r="34" spans="1:20" s="3" customFormat="1" ht="12">
      <c r="A34" s="10" t="s">
        <v>58</v>
      </c>
      <c r="B34" s="10" t="s">
        <v>55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/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</row>
    <row r="35" spans="1:20" s="3" customFormat="1" ht="12">
      <c r="A35" s="10" t="s">
        <v>74</v>
      </c>
      <c r="B35" s="10" t="s">
        <v>69</v>
      </c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/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</row>
    <row r="36" spans="1:20" s="3" customFormat="1" ht="12">
      <c r="A36" s="10" t="s">
        <v>56</v>
      </c>
      <c r="B36" s="10" t="s">
        <v>55</v>
      </c>
      <c r="C36" s="33">
        <v>6336</v>
      </c>
      <c r="D36" s="5" t="s">
        <v>0</v>
      </c>
      <c r="E36" s="33">
        <v>5317</v>
      </c>
      <c r="F36" s="33">
        <v>5734</v>
      </c>
      <c r="G36" s="33">
        <v>1566</v>
      </c>
      <c r="H36" s="33">
        <v>1592</v>
      </c>
      <c r="I36" s="33">
        <v>1617</v>
      </c>
      <c r="J36" s="33">
        <v>1988</v>
      </c>
      <c r="K36" s="33">
        <v>2351</v>
      </c>
      <c r="L36" s="33">
        <v>2699</v>
      </c>
      <c r="M36" s="33">
        <v>2811</v>
      </c>
      <c r="N36" s="33">
        <v>1986</v>
      </c>
      <c r="O36" s="33">
        <v>1641</v>
      </c>
      <c r="P36" s="33">
        <v>1878</v>
      </c>
      <c r="Q36" s="33">
        <v>1679</v>
      </c>
      <c r="R36" s="33">
        <v>4426</v>
      </c>
      <c r="S36" s="33">
        <v>3327</v>
      </c>
      <c r="T36" s="33">
        <v>2048</v>
      </c>
    </row>
    <row r="37" spans="1:20" s="3" customFormat="1" ht="12">
      <c r="A37" s="9" t="s">
        <v>37</v>
      </c>
      <c r="B37" s="20" t="s">
        <v>105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/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</row>
    <row r="38" spans="1:20" s="3" customFormat="1" ht="12">
      <c r="A38" s="15" t="s">
        <v>54</v>
      </c>
      <c r="B38" s="15" t="s">
        <v>69</v>
      </c>
      <c r="C38" s="33">
        <v>42054</v>
      </c>
      <c r="D38" s="33">
        <v>19632</v>
      </c>
      <c r="E38" s="33">
        <v>12484</v>
      </c>
      <c r="F38" s="33">
        <v>14339</v>
      </c>
      <c r="G38" s="33">
        <v>7649</v>
      </c>
      <c r="H38" s="33">
        <v>7447</v>
      </c>
      <c r="I38" s="33">
        <v>7320</v>
      </c>
      <c r="J38" s="33">
        <v>7577</v>
      </c>
      <c r="K38" s="4">
        <v>8043</v>
      </c>
      <c r="L38" s="33">
        <v>8788</v>
      </c>
      <c r="M38" s="33">
        <v>7637</v>
      </c>
      <c r="N38" s="33">
        <v>9770</v>
      </c>
      <c r="O38" s="33">
        <v>8756</v>
      </c>
      <c r="P38" s="33">
        <v>7984</v>
      </c>
      <c r="Q38" s="33">
        <v>6408</v>
      </c>
      <c r="R38" s="33">
        <v>11028</v>
      </c>
      <c r="S38" s="5" t="s">
        <v>0</v>
      </c>
      <c r="T38" s="33">
        <v>12196</v>
      </c>
    </row>
    <row r="39" spans="1:17" ht="12">
      <c r="A39" s="15" t="s">
        <v>68</v>
      </c>
      <c r="B39" s="15" t="s">
        <v>67</v>
      </c>
      <c r="C39" s="15">
        <v>4780</v>
      </c>
      <c r="D39" s="15">
        <v>4271</v>
      </c>
      <c r="E39" s="15">
        <f>3557+1</f>
        <v>3558</v>
      </c>
      <c r="F39" s="15">
        <f>3934+1</f>
        <v>3935</v>
      </c>
      <c r="G39" s="15">
        <v>959</v>
      </c>
      <c r="H39" s="15">
        <v>978</v>
      </c>
      <c r="J39" s="15">
        <v>1115</v>
      </c>
      <c r="K39" s="15">
        <v>1310</v>
      </c>
      <c r="L39" s="15">
        <v>1442</v>
      </c>
      <c r="M39" s="15">
        <v>1519</v>
      </c>
      <c r="N39" s="15">
        <v>1480</v>
      </c>
      <c r="O39" s="15">
        <v>1386</v>
      </c>
      <c r="P39" s="15">
        <v>1549</v>
      </c>
      <c r="Q39" s="15">
        <f>1305+1+1</f>
        <v>1307</v>
      </c>
    </row>
    <row r="40" spans="1:20" ht="12">
      <c r="A40" s="15" t="s">
        <v>66</v>
      </c>
      <c r="B40" s="15" t="s">
        <v>65</v>
      </c>
      <c r="C40" s="15">
        <v>3262</v>
      </c>
      <c r="D40" s="15">
        <v>3299</v>
      </c>
      <c r="E40" s="15">
        <v>3129</v>
      </c>
      <c r="F40" s="15">
        <v>3525</v>
      </c>
      <c r="G40" s="15">
        <v>1455</v>
      </c>
      <c r="H40" s="15">
        <v>1443</v>
      </c>
      <c r="I40" s="15">
        <v>1460</v>
      </c>
      <c r="J40" s="15">
        <v>1677</v>
      </c>
      <c r="K40" s="15">
        <v>1896</v>
      </c>
      <c r="L40" s="15">
        <v>2109</v>
      </c>
      <c r="M40" s="15">
        <v>2213</v>
      </c>
      <c r="N40" s="15">
        <v>2320</v>
      </c>
      <c r="O40" s="15">
        <v>1865</v>
      </c>
      <c r="P40" s="15">
        <v>1978</v>
      </c>
      <c r="Q40" s="15">
        <v>1533</v>
      </c>
      <c r="T40" s="15">
        <v>1129</v>
      </c>
    </row>
    <row r="41" spans="1:17" ht="12">
      <c r="A41" s="15" t="s">
        <v>64</v>
      </c>
      <c r="B41" s="15" t="s">
        <v>63</v>
      </c>
      <c r="C41" s="15">
        <v>4268</v>
      </c>
      <c r="D41" s="15">
        <v>3983</v>
      </c>
      <c r="E41" s="15">
        <f>3923+34+4</f>
        <v>3961</v>
      </c>
      <c r="F41" s="15">
        <f>4780+65+26</f>
        <v>4871</v>
      </c>
      <c r="G41" s="15">
        <f>4407+64+11</f>
        <v>4482</v>
      </c>
      <c r="H41" s="15">
        <v>4500</v>
      </c>
      <c r="I41" s="15">
        <v>4322</v>
      </c>
      <c r="J41" s="15">
        <v>4207</v>
      </c>
      <c r="K41" s="15">
        <v>4212</v>
      </c>
      <c r="L41" s="15">
        <v>4514</v>
      </c>
      <c r="M41" s="15">
        <v>3118</v>
      </c>
      <c r="N41" s="15">
        <v>2830</v>
      </c>
      <c r="O41" s="15">
        <v>2692</v>
      </c>
      <c r="P41" s="15">
        <v>1474</v>
      </c>
      <c r="Q41" s="15">
        <f>1238+5+3</f>
        <v>1246</v>
      </c>
    </row>
    <row r="42" spans="1:17" ht="12">
      <c r="A42" s="9" t="s">
        <v>138</v>
      </c>
      <c r="B42" s="9" t="s">
        <v>139</v>
      </c>
      <c r="N42" s="15">
        <v>2248</v>
      </c>
      <c r="O42" s="15">
        <v>2013</v>
      </c>
      <c r="P42" s="15">
        <v>2108</v>
      </c>
      <c r="Q42" s="15">
        <v>1608</v>
      </c>
    </row>
    <row r="43" spans="1:17" ht="12">
      <c r="A43" s="9" t="s">
        <v>62</v>
      </c>
      <c r="B43" s="9" t="s">
        <v>61</v>
      </c>
      <c r="C43" s="15">
        <v>2186</v>
      </c>
      <c r="D43" s="15">
        <v>2075</v>
      </c>
      <c r="E43" s="15">
        <f>1835+1</f>
        <v>1836</v>
      </c>
      <c r="F43" s="15">
        <v>2008</v>
      </c>
      <c r="G43" s="15">
        <v>753</v>
      </c>
      <c r="H43" s="15">
        <v>526</v>
      </c>
      <c r="I43" s="15">
        <v>526</v>
      </c>
      <c r="J43" s="15">
        <v>578</v>
      </c>
      <c r="K43" s="15">
        <v>625</v>
      </c>
      <c r="L43" s="15">
        <v>723</v>
      </c>
      <c r="M43" s="15">
        <v>787</v>
      </c>
      <c r="N43" s="15">
        <v>892</v>
      </c>
      <c r="O43" s="15">
        <v>800</v>
      </c>
      <c r="P43" s="15">
        <v>875</v>
      </c>
      <c r="Q43" s="15">
        <v>714</v>
      </c>
    </row>
    <row r="44" spans="1:20" ht="12">
      <c r="A44" s="30" t="s">
        <v>140</v>
      </c>
      <c r="B44" s="30" t="s">
        <v>141</v>
      </c>
      <c r="R44" s="15">
        <v>4383</v>
      </c>
      <c r="T44" s="15">
        <v>1864</v>
      </c>
    </row>
    <row r="45" spans="1:20" ht="12">
      <c r="A45" s="30" t="s">
        <v>163</v>
      </c>
      <c r="B45" s="30" t="s">
        <v>162</v>
      </c>
      <c r="R45" s="15">
        <v>3918</v>
      </c>
      <c r="T45" s="15">
        <v>3772</v>
      </c>
    </row>
    <row r="46" spans="1:20" ht="12">
      <c r="A46" s="30" t="s">
        <v>143</v>
      </c>
      <c r="B46" s="30" t="s">
        <v>142</v>
      </c>
      <c r="R46" s="15">
        <v>2727</v>
      </c>
      <c r="T46" s="15">
        <v>3221</v>
      </c>
    </row>
    <row r="47" spans="1:20" ht="12">
      <c r="A47" s="30" t="s">
        <v>160</v>
      </c>
      <c r="B47" s="30" t="s">
        <v>161</v>
      </c>
      <c r="T47" s="15">
        <v>2210</v>
      </c>
    </row>
    <row r="48" spans="1:3" ht="12">
      <c r="A48" s="2" t="s">
        <v>144</v>
      </c>
      <c r="B48" s="2" t="s">
        <v>155</v>
      </c>
      <c r="C48" s="15">
        <v>7368</v>
      </c>
    </row>
    <row r="49" spans="1:3" ht="12">
      <c r="A49" s="2" t="s">
        <v>147</v>
      </c>
      <c r="B49" s="2" t="s">
        <v>146</v>
      </c>
      <c r="C49" s="15">
        <v>3084</v>
      </c>
    </row>
    <row r="50" spans="1:3" ht="12">
      <c r="A50" s="2" t="s">
        <v>148</v>
      </c>
      <c r="B50" s="2" t="s">
        <v>149</v>
      </c>
      <c r="C50" s="15">
        <v>3280</v>
      </c>
    </row>
    <row r="51" spans="1:3" ht="12">
      <c r="A51" s="2" t="s">
        <v>150</v>
      </c>
      <c r="B51" s="2" t="s">
        <v>151</v>
      </c>
      <c r="C51" s="15">
        <v>3825</v>
      </c>
    </row>
    <row r="52" spans="1:3" ht="12">
      <c r="A52" s="2" t="s">
        <v>153</v>
      </c>
      <c r="B52" s="2" t="s">
        <v>152</v>
      </c>
      <c r="C52" s="15">
        <v>1971</v>
      </c>
    </row>
    <row r="53" spans="1:3" ht="12">
      <c r="A53" s="2" t="s">
        <v>154</v>
      </c>
      <c r="B53" s="2" t="s">
        <v>155</v>
      </c>
      <c r="C53" s="15">
        <v>3420</v>
      </c>
    </row>
    <row r="54" spans="1:3" ht="12">
      <c r="A54" s="2" t="s">
        <v>157</v>
      </c>
      <c r="B54" s="2" t="s">
        <v>156</v>
      </c>
      <c r="C54" s="15">
        <v>3096</v>
      </c>
    </row>
    <row r="55" spans="1:3" ht="12">
      <c r="A55" s="2" t="s">
        <v>158</v>
      </c>
      <c r="B55" s="2" t="s">
        <v>159</v>
      </c>
      <c r="C55" s="15">
        <v>1514</v>
      </c>
    </row>
    <row r="56" spans="1:20" ht="12">
      <c r="A56" s="34" t="s">
        <v>164</v>
      </c>
      <c r="B56" s="34" t="s">
        <v>165</v>
      </c>
      <c r="C56" s="39"/>
      <c r="D56" s="39">
        <v>6004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6"/>
  <sheetViews>
    <sheetView showGridLines="0" view="pageLayout" workbookViewId="0" topLeftCell="A1">
      <selection activeCell="W9" sqref="W9"/>
    </sheetView>
  </sheetViews>
  <sheetFormatPr defaultColWidth="9.140625" defaultRowHeight="15"/>
  <cols>
    <col min="1" max="2" width="5.8515625" style="1" customWidth="1"/>
    <col min="3" max="3" width="8.8515625" style="1" bestFit="1" customWidth="1"/>
    <col min="4" max="20" width="7.421875" style="1" bestFit="1" customWidth="1"/>
    <col min="21" max="16384" width="9.140625" style="1" customWidth="1"/>
  </cols>
  <sheetData>
    <row r="1" spans="1:20" s="2" customFormat="1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2" customFormat="1" ht="15" customHeight="1">
      <c r="A2" s="76" t="s">
        <v>137</v>
      </c>
      <c r="B2" s="77"/>
      <c r="C2" s="85" t="s">
        <v>110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">
      <c r="A3" s="78"/>
      <c r="B3" s="79"/>
      <c r="C3" s="88" t="s">
        <v>134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3" customFormat="1" ht="12">
      <c r="A4" s="80"/>
      <c r="B4" s="81"/>
      <c r="C4" s="11">
        <v>1941</v>
      </c>
      <c r="D4" s="11">
        <v>1942</v>
      </c>
      <c r="E4" s="11">
        <v>1943</v>
      </c>
      <c r="F4" s="11">
        <v>1944</v>
      </c>
      <c r="G4" s="11">
        <v>1945</v>
      </c>
      <c r="H4" s="11">
        <v>1946</v>
      </c>
      <c r="I4" s="11">
        <v>1947</v>
      </c>
      <c r="J4" s="11">
        <v>1948</v>
      </c>
      <c r="K4" s="11">
        <v>1949</v>
      </c>
      <c r="L4" s="11">
        <v>1950</v>
      </c>
      <c r="M4" s="11">
        <v>1951</v>
      </c>
      <c r="N4" s="11">
        <v>1952</v>
      </c>
      <c r="O4" s="11">
        <v>1953</v>
      </c>
      <c r="P4" s="11">
        <v>1954</v>
      </c>
      <c r="Q4" s="11">
        <v>1955</v>
      </c>
      <c r="R4" s="11">
        <v>1956</v>
      </c>
      <c r="S4" s="11">
        <v>1957</v>
      </c>
      <c r="T4" s="11">
        <v>1958</v>
      </c>
    </row>
    <row r="5" spans="1:20" s="3" customFormat="1" ht="12">
      <c r="A5" s="10" t="s">
        <v>53</v>
      </c>
      <c r="B5" s="10" t="s">
        <v>53</v>
      </c>
      <c r="C5" s="33">
        <v>1152921</v>
      </c>
      <c r="D5" s="33">
        <v>528434</v>
      </c>
      <c r="E5" s="33">
        <v>489747</v>
      </c>
      <c r="F5" s="33">
        <v>559668</v>
      </c>
      <c r="G5" s="33">
        <v>471662</v>
      </c>
      <c r="H5" s="33">
        <v>493084</v>
      </c>
      <c r="I5" s="33">
        <v>472613</v>
      </c>
      <c r="J5" s="33">
        <v>479305</v>
      </c>
      <c r="K5" s="33">
        <v>503202</v>
      </c>
      <c r="L5" s="33">
        <v>540221</v>
      </c>
      <c r="M5" s="33">
        <v>500665</v>
      </c>
      <c r="N5" s="33">
        <v>497351</v>
      </c>
      <c r="O5" s="33">
        <v>475737</v>
      </c>
      <c r="P5" s="33">
        <v>435069</v>
      </c>
      <c r="Q5" s="33">
        <v>431946</v>
      </c>
      <c r="R5" s="33">
        <v>392984</v>
      </c>
      <c r="S5" s="33">
        <v>444229</v>
      </c>
      <c r="T5" s="33">
        <v>269701</v>
      </c>
    </row>
    <row r="6" spans="1:20" s="3" customFormat="1" ht="12">
      <c r="A6" s="10" t="s">
        <v>52</v>
      </c>
      <c r="B6" s="10" t="s">
        <v>51</v>
      </c>
      <c r="C6" s="33">
        <v>46083</v>
      </c>
      <c r="D6" s="33">
        <v>26430</v>
      </c>
      <c r="E6" s="33">
        <v>21742</v>
      </c>
      <c r="F6" s="33">
        <v>22383</v>
      </c>
      <c r="G6" s="33">
        <v>20366</v>
      </c>
      <c r="H6" s="33">
        <v>19290</v>
      </c>
      <c r="I6" s="33">
        <v>18505</v>
      </c>
      <c r="J6" s="33">
        <v>19808</v>
      </c>
      <c r="K6" s="33">
        <v>20972</v>
      </c>
      <c r="L6" s="33">
        <v>23106</v>
      </c>
      <c r="M6" s="33">
        <v>23297</v>
      </c>
      <c r="N6" s="33">
        <v>26952</v>
      </c>
      <c r="O6" s="33">
        <v>27215</v>
      </c>
      <c r="P6" s="33">
        <v>26364</v>
      </c>
      <c r="Q6" s="33">
        <v>25776</v>
      </c>
      <c r="R6" s="5" t="s">
        <v>0</v>
      </c>
      <c r="S6" s="5" t="s">
        <v>0</v>
      </c>
      <c r="T6" s="5" t="s">
        <v>0</v>
      </c>
    </row>
    <row r="7" spans="1:20" s="3" customFormat="1" ht="12">
      <c r="A7" s="10" t="s">
        <v>50</v>
      </c>
      <c r="B7" s="10" t="s">
        <v>49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/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</row>
    <row r="8" spans="1:20" s="3" customFormat="1" ht="12">
      <c r="A8" s="10" t="s">
        <v>48</v>
      </c>
      <c r="B8" s="10" t="s">
        <v>47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/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</row>
    <row r="9" spans="1:20" s="3" customFormat="1" ht="12">
      <c r="A9" s="10" t="s">
        <v>46</v>
      </c>
      <c r="B9" s="10" t="s">
        <v>45</v>
      </c>
      <c r="C9" s="33">
        <v>11777</v>
      </c>
      <c r="D9" s="33">
        <v>10363</v>
      </c>
      <c r="E9" s="33">
        <v>10651</v>
      </c>
      <c r="F9" s="33">
        <v>13861</v>
      </c>
      <c r="G9" s="33">
        <v>14029</v>
      </c>
      <c r="H9" s="33">
        <v>14647</v>
      </c>
      <c r="I9" s="33">
        <v>14241</v>
      </c>
      <c r="J9" s="33">
        <v>17182</v>
      </c>
      <c r="K9" s="33">
        <v>16318</v>
      </c>
      <c r="L9" s="33">
        <v>17392</v>
      </c>
      <c r="M9" s="33">
        <v>5554</v>
      </c>
      <c r="N9" s="33">
        <v>4725</v>
      </c>
      <c r="O9" s="33">
        <v>3846</v>
      </c>
      <c r="P9" s="33">
        <v>3867</v>
      </c>
      <c r="Q9" s="33">
        <v>4336</v>
      </c>
      <c r="R9" s="5" t="s">
        <v>0</v>
      </c>
      <c r="S9" s="5" t="s">
        <v>0</v>
      </c>
      <c r="T9" s="5" t="s">
        <v>0</v>
      </c>
    </row>
    <row r="10" spans="1:20" s="3" customFormat="1" ht="12">
      <c r="A10" s="10" t="s">
        <v>44</v>
      </c>
      <c r="B10" s="10" t="s">
        <v>43</v>
      </c>
      <c r="C10" s="33">
        <v>28883</v>
      </c>
      <c r="D10" s="33">
        <v>22196</v>
      </c>
      <c r="E10" s="33">
        <v>22012</v>
      </c>
      <c r="F10" s="33">
        <v>23135</v>
      </c>
      <c r="G10" s="33">
        <v>20543</v>
      </c>
      <c r="H10" s="33">
        <v>21006</v>
      </c>
      <c r="I10" s="33">
        <v>19243</v>
      </c>
      <c r="J10" s="33">
        <v>19257</v>
      </c>
      <c r="K10" s="33">
        <v>19558</v>
      </c>
      <c r="L10" s="33">
        <v>20247</v>
      </c>
      <c r="M10" s="33">
        <v>18547</v>
      </c>
      <c r="N10" s="33">
        <v>18851</v>
      </c>
      <c r="O10" s="33">
        <v>18087</v>
      </c>
      <c r="P10" s="33">
        <v>6371</v>
      </c>
      <c r="Q10" s="33">
        <v>17201</v>
      </c>
      <c r="R10" s="33">
        <v>40083</v>
      </c>
      <c r="S10" s="33">
        <v>48251</v>
      </c>
      <c r="T10" s="33">
        <v>33664</v>
      </c>
    </row>
    <row r="11" spans="1:20" s="3" customFormat="1" ht="12">
      <c r="A11" s="10" t="s">
        <v>42</v>
      </c>
      <c r="B11" s="10" t="s">
        <v>41</v>
      </c>
      <c r="C11" s="33">
        <v>32490</v>
      </c>
      <c r="D11" s="33">
        <v>23024</v>
      </c>
      <c r="E11" s="33">
        <v>21272</v>
      </c>
      <c r="F11" s="33">
        <v>21290</v>
      </c>
      <c r="G11" s="33">
        <v>19486</v>
      </c>
      <c r="H11" s="33">
        <v>19001</v>
      </c>
      <c r="I11" s="33">
        <v>18900</v>
      </c>
      <c r="J11" s="33">
        <v>18919</v>
      </c>
      <c r="K11" s="33">
        <v>20012</v>
      </c>
      <c r="L11" s="33">
        <v>21277</v>
      </c>
      <c r="M11" s="33">
        <v>19264</v>
      </c>
      <c r="N11" s="33">
        <v>17116</v>
      </c>
      <c r="O11" s="33">
        <v>16086</v>
      </c>
      <c r="P11" s="33">
        <v>15364</v>
      </c>
      <c r="Q11" s="5" t="s">
        <v>0</v>
      </c>
      <c r="R11" s="5" t="s">
        <v>0</v>
      </c>
      <c r="S11" s="5" t="s">
        <v>0</v>
      </c>
      <c r="T11" s="5" t="s">
        <v>0</v>
      </c>
    </row>
    <row r="12" spans="1:20" s="3" customFormat="1" ht="12">
      <c r="A12" s="10" t="s">
        <v>40</v>
      </c>
      <c r="B12" s="10" t="s">
        <v>39</v>
      </c>
      <c r="C12" s="33">
        <v>32842</v>
      </c>
      <c r="D12" s="33">
        <v>29696</v>
      </c>
      <c r="E12" s="33">
        <v>26485</v>
      </c>
      <c r="F12" s="33">
        <v>26260</v>
      </c>
      <c r="G12" s="5" t="s">
        <v>0</v>
      </c>
      <c r="H12" s="33">
        <v>21901</v>
      </c>
      <c r="I12" s="33">
        <v>20246</v>
      </c>
      <c r="J12" s="33">
        <v>19470</v>
      </c>
      <c r="K12" s="33">
        <v>20511</v>
      </c>
      <c r="L12" s="33">
        <v>22003</v>
      </c>
      <c r="M12" s="33">
        <v>22309</v>
      </c>
      <c r="N12" s="33">
        <v>22623</v>
      </c>
      <c r="O12" s="33">
        <v>21380</v>
      </c>
      <c r="P12" s="33">
        <v>20374</v>
      </c>
      <c r="Q12" s="33">
        <v>19606</v>
      </c>
      <c r="R12" s="5" t="s">
        <v>0</v>
      </c>
      <c r="S12" s="5" t="s">
        <v>0</v>
      </c>
      <c r="T12" s="5" t="s">
        <v>0</v>
      </c>
    </row>
    <row r="13" spans="1:20" s="3" customFormat="1" ht="12">
      <c r="A13" s="10" t="s">
        <v>38</v>
      </c>
      <c r="B13" s="10" t="s">
        <v>26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/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</row>
    <row r="14" spans="1:20" s="3" customFormat="1" ht="12">
      <c r="A14" s="10" t="s">
        <v>37</v>
      </c>
      <c r="B14" s="10" t="s">
        <v>36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/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</row>
    <row r="15" spans="1:20" s="3" customFormat="1" ht="12">
      <c r="A15" s="10" t="s">
        <v>35</v>
      </c>
      <c r="B15" s="10" t="s">
        <v>34</v>
      </c>
      <c r="C15" s="33">
        <v>55868</v>
      </c>
      <c r="D15" s="33">
        <v>40957</v>
      </c>
      <c r="E15" s="33">
        <v>34789</v>
      </c>
      <c r="F15" s="33">
        <v>35308</v>
      </c>
      <c r="G15" s="33">
        <v>25745</v>
      </c>
      <c r="H15" s="33">
        <v>25561</v>
      </c>
      <c r="I15" s="33">
        <v>23970</v>
      </c>
      <c r="J15" s="33">
        <v>23813</v>
      </c>
      <c r="K15" s="33">
        <v>26715</v>
      </c>
      <c r="L15" s="33">
        <v>29847</v>
      </c>
      <c r="M15" s="33">
        <v>31853</v>
      </c>
      <c r="N15" s="33">
        <v>34481</v>
      </c>
      <c r="O15" s="33">
        <v>34045</v>
      </c>
      <c r="P15" s="33">
        <v>33554</v>
      </c>
      <c r="Q15" s="33">
        <v>32297</v>
      </c>
      <c r="R15" s="33">
        <v>48796</v>
      </c>
      <c r="S15" s="33">
        <v>40283</v>
      </c>
      <c r="T15" s="33">
        <v>21520</v>
      </c>
    </row>
    <row r="16" spans="1:20" s="3" customFormat="1" ht="12">
      <c r="A16" s="10" t="s">
        <v>33</v>
      </c>
      <c r="B16" s="10" t="s">
        <v>32</v>
      </c>
      <c r="C16" s="33">
        <v>34439</v>
      </c>
      <c r="D16" s="33">
        <v>23505</v>
      </c>
      <c r="E16" s="33">
        <v>22627</v>
      </c>
      <c r="F16" s="33">
        <v>27032</v>
      </c>
      <c r="G16" s="33">
        <v>25602</v>
      </c>
      <c r="H16" s="33">
        <v>25760</v>
      </c>
      <c r="I16" s="33">
        <v>23095</v>
      </c>
      <c r="J16" s="33">
        <v>22292</v>
      </c>
      <c r="K16" s="33">
        <v>21875</v>
      </c>
      <c r="L16" s="33">
        <v>22734</v>
      </c>
      <c r="M16" s="33">
        <v>19504</v>
      </c>
      <c r="N16" s="33">
        <v>21032</v>
      </c>
      <c r="O16" s="33">
        <v>19238</v>
      </c>
      <c r="P16" s="33">
        <v>18278</v>
      </c>
      <c r="Q16" s="33">
        <v>18132</v>
      </c>
      <c r="R16" s="5" t="s">
        <v>0</v>
      </c>
      <c r="S16" s="5" t="s">
        <v>0</v>
      </c>
      <c r="T16" s="33">
        <v>16269</v>
      </c>
    </row>
    <row r="17" spans="1:20" s="3" customFormat="1" ht="12">
      <c r="A17" s="10" t="s">
        <v>31</v>
      </c>
      <c r="B17" s="10" t="s">
        <v>30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/>
      <c r="L17" s="33"/>
      <c r="M17" s="33">
        <v>11386</v>
      </c>
      <c r="N17" s="33">
        <v>9263</v>
      </c>
      <c r="O17" s="33">
        <v>8553</v>
      </c>
      <c r="P17" s="33">
        <v>20523</v>
      </c>
      <c r="Q17" s="33">
        <v>23567</v>
      </c>
      <c r="R17" s="33">
        <v>32660</v>
      </c>
      <c r="S17" s="33">
        <v>51926</v>
      </c>
      <c r="T17" s="33">
        <v>12932</v>
      </c>
    </row>
    <row r="18" spans="1:20" s="3" customFormat="1" ht="12">
      <c r="A18" s="10" t="s">
        <v>29</v>
      </c>
      <c r="B18" s="10" t="s">
        <v>28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/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</row>
    <row r="19" spans="1:20" s="3" customFormat="1" ht="12">
      <c r="A19" s="10" t="s">
        <v>27</v>
      </c>
      <c r="B19" s="10" t="s">
        <v>26</v>
      </c>
      <c r="C19" s="33">
        <v>31105</v>
      </c>
      <c r="D19" s="33">
        <v>22311</v>
      </c>
      <c r="E19" s="33">
        <v>20698</v>
      </c>
      <c r="F19" s="33">
        <v>21622</v>
      </c>
      <c r="G19" s="33">
        <v>18870</v>
      </c>
      <c r="H19" s="33">
        <v>17023</v>
      </c>
      <c r="I19" s="33">
        <v>16666</v>
      </c>
      <c r="J19" s="33">
        <v>17471</v>
      </c>
      <c r="K19" s="33">
        <v>18606</v>
      </c>
      <c r="L19" s="33">
        <v>19945</v>
      </c>
      <c r="M19" s="33">
        <v>18501</v>
      </c>
      <c r="N19" s="33">
        <v>19467</v>
      </c>
      <c r="O19" s="33">
        <v>18028</v>
      </c>
      <c r="P19" s="33">
        <v>16818</v>
      </c>
      <c r="Q19" s="33">
        <v>17426</v>
      </c>
      <c r="R19" s="4"/>
      <c r="S19" s="33">
        <v>12597</v>
      </c>
      <c r="T19" s="33">
        <v>9009</v>
      </c>
    </row>
    <row r="20" spans="1:20" s="3" customFormat="1" ht="12">
      <c r="A20" s="10" t="s">
        <v>25</v>
      </c>
      <c r="B20" s="10" t="s">
        <v>24</v>
      </c>
      <c r="C20" s="33">
        <v>38973</v>
      </c>
      <c r="D20" s="5" t="s">
        <v>0</v>
      </c>
      <c r="E20" s="5" t="s">
        <v>0</v>
      </c>
      <c r="F20" s="33">
        <v>25662</v>
      </c>
      <c r="G20" s="33">
        <v>20431</v>
      </c>
      <c r="H20" s="33">
        <v>20607</v>
      </c>
      <c r="I20" s="33">
        <v>21238</v>
      </c>
      <c r="J20" s="33">
        <v>22465</v>
      </c>
      <c r="K20" s="33">
        <v>23109</v>
      </c>
      <c r="L20" s="33">
        <v>22827</v>
      </c>
      <c r="M20" s="33">
        <v>21224</v>
      </c>
      <c r="N20" s="33">
        <v>20711</v>
      </c>
      <c r="O20" s="33">
        <v>19426</v>
      </c>
      <c r="P20" s="33">
        <v>18450</v>
      </c>
      <c r="Q20" s="33">
        <v>19323</v>
      </c>
      <c r="R20" s="33">
        <v>22209</v>
      </c>
      <c r="S20" s="33">
        <v>14521</v>
      </c>
      <c r="T20" s="33">
        <v>8979</v>
      </c>
    </row>
    <row r="21" spans="1:20" s="3" customFormat="1" ht="12">
      <c r="A21" s="10" t="s">
        <v>23</v>
      </c>
      <c r="B21" s="10" t="s">
        <v>22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/>
      <c r="L21" s="5" t="s">
        <v>0</v>
      </c>
      <c r="M21" s="5" t="s">
        <v>0</v>
      </c>
      <c r="N21" s="5" t="s">
        <v>0</v>
      </c>
      <c r="O21" s="5" t="s">
        <v>0</v>
      </c>
      <c r="P21" s="33">
        <v>1416</v>
      </c>
      <c r="Q21" s="33">
        <v>1220</v>
      </c>
      <c r="R21" s="33"/>
      <c r="S21" s="33">
        <v>5552</v>
      </c>
      <c r="T21" s="33">
        <v>1055</v>
      </c>
    </row>
    <row r="22" spans="1:20" s="3" customFormat="1" ht="12">
      <c r="A22" s="10" t="s">
        <v>21</v>
      </c>
      <c r="B22" s="10" t="s">
        <v>20</v>
      </c>
      <c r="C22" s="33">
        <v>42367</v>
      </c>
      <c r="D22" s="33">
        <v>30348</v>
      </c>
      <c r="E22" s="33">
        <v>27210</v>
      </c>
      <c r="F22" s="33">
        <v>27531</v>
      </c>
      <c r="G22" s="33">
        <v>25854</v>
      </c>
      <c r="H22" s="33">
        <v>26256</v>
      </c>
      <c r="I22" s="33">
        <v>24468</v>
      </c>
      <c r="J22" s="33">
        <v>23482</v>
      </c>
      <c r="K22" s="33">
        <v>24084</v>
      </c>
      <c r="L22" s="33">
        <v>25506</v>
      </c>
      <c r="M22" s="33">
        <v>23249</v>
      </c>
      <c r="N22" s="33">
        <v>23249</v>
      </c>
      <c r="O22" s="33">
        <v>21760</v>
      </c>
      <c r="P22" s="33">
        <v>6864</v>
      </c>
      <c r="Q22" s="33">
        <v>16507</v>
      </c>
      <c r="R22" s="5" t="s">
        <v>0</v>
      </c>
      <c r="S22" s="5" t="s">
        <v>0</v>
      </c>
      <c r="T22" s="5" t="s">
        <v>0</v>
      </c>
    </row>
    <row r="23" spans="1:20" s="3" customFormat="1" ht="12">
      <c r="A23" s="10" t="s">
        <v>19</v>
      </c>
      <c r="B23" s="10" t="s">
        <v>18</v>
      </c>
      <c r="C23" s="33">
        <v>76053</v>
      </c>
      <c r="D23" s="33">
        <v>44168</v>
      </c>
      <c r="E23" s="33">
        <v>41595</v>
      </c>
      <c r="F23" s="33">
        <v>43196</v>
      </c>
      <c r="G23" s="33">
        <v>41008</v>
      </c>
      <c r="H23" s="33">
        <v>37318</v>
      </c>
      <c r="I23" s="33">
        <v>35310</v>
      </c>
      <c r="J23" s="33">
        <v>37131</v>
      </c>
      <c r="K23" s="33">
        <v>38250</v>
      </c>
      <c r="L23" s="33">
        <v>40412</v>
      </c>
      <c r="M23" s="33">
        <v>41783</v>
      </c>
      <c r="N23" s="33">
        <v>40967</v>
      </c>
      <c r="O23" s="33">
        <v>40705</v>
      </c>
      <c r="P23" s="33">
        <v>37408</v>
      </c>
      <c r="Q23" s="33">
        <v>39255</v>
      </c>
      <c r="R23" s="33">
        <v>54572</v>
      </c>
      <c r="S23" s="33">
        <v>49657</v>
      </c>
      <c r="T23" s="33">
        <v>32416</v>
      </c>
    </row>
    <row r="24" spans="1:20" s="3" customFormat="1" ht="12">
      <c r="A24" s="10" t="s">
        <v>17</v>
      </c>
      <c r="B24" s="10" t="s">
        <v>17</v>
      </c>
      <c r="C24" s="33">
        <v>9992</v>
      </c>
      <c r="D24" s="33">
        <v>7802</v>
      </c>
      <c r="E24" s="33">
        <v>7696</v>
      </c>
      <c r="F24" s="33">
        <v>8056</v>
      </c>
      <c r="G24" s="33">
        <v>7744</v>
      </c>
      <c r="H24" s="33">
        <v>8573</v>
      </c>
      <c r="I24" s="33">
        <v>8520</v>
      </c>
      <c r="J24" s="33">
        <v>8627</v>
      </c>
      <c r="K24" s="33">
        <v>9500</v>
      </c>
      <c r="L24" s="33">
        <v>10848</v>
      </c>
      <c r="M24" s="33">
        <v>9820</v>
      </c>
      <c r="N24" s="33">
        <v>9024</v>
      </c>
      <c r="O24" s="33">
        <v>8824</v>
      </c>
      <c r="P24" s="33">
        <v>8117</v>
      </c>
      <c r="Q24" s="33">
        <v>4964</v>
      </c>
      <c r="R24" s="5" t="s">
        <v>0</v>
      </c>
      <c r="S24" s="5" t="s">
        <v>0</v>
      </c>
      <c r="T24" s="33">
        <v>11636</v>
      </c>
    </row>
    <row r="25" spans="1:20" s="3" customFormat="1" ht="12">
      <c r="A25" s="10" t="s">
        <v>16</v>
      </c>
      <c r="B25" s="10" t="s">
        <v>15</v>
      </c>
      <c r="C25" s="33">
        <v>26511</v>
      </c>
      <c r="D25" s="33">
        <v>30931</v>
      </c>
      <c r="E25" s="33">
        <v>27827</v>
      </c>
      <c r="F25" s="33">
        <v>32059</v>
      </c>
      <c r="G25" s="33">
        <v>31078</v>
      </c>
      <c r="H25" s="33">
        <v>29589</v>
      </c>
      <c r="I25" s="33">
        <v>28178</v>
      </c>
      <c r="J25" s="33">
        <v>28627</v>
      </c>
      <c r="K25" s="33">
        <v>30554</v>
      </c>
      <c r="L25" s="33">
        <v>39801</v>
      </c>
      <c r="M25" s="33">
        <v>31932</v>
      </c>
      <c r="N25" s="33">
        <v>27429</v>
      </c>
      <c r="O25" s="33">
        <v>26228</v>
      </c>
      <c r="P25" s="33">
        <v>24217</v>
      </c>
      <c r="Q25" s="33">
        <v>23185</v>
      </c>
      <c r="R25" s="5" t="s">
        <v>0</v>
      </c>
      <c r="S25" s="5" t="s">
        <v>0</v>
      </c>
      <c r="T25" s="5" t="s">
        <v>0</v>
      </c>
    </row>
    <row r="26" spans="1:20" s="3" customFormat="1" ht="12">
      <c r="A26" s="10" t="s">
        <v>14</v>
      </c>
      <c r="B26" s="10" t="s">
        <v>13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/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</row>
    <row r="27" spans="1:20" s="3" customFormat="1" ht="12">
      <c r="A27" s="10" t="s">
        <v>12</v>
      </c>
      <c r="B27" s="10" t="s">
        <v>11</v>
      </c>
      <c r="C27" s="33">
        <v>34159</v>
      </c>
      <c r="D27" s="33">
        <v>17157</v>
      </c>
      <c r="E27" s="33">
        <v>15518</v>
      </c>
      <c r="F27" s="33">
        <v>18008</v>
      </c>
      <c r="G27" s="33">
        <v>16505</v>
      </c>
      <c r="H27" s="33">
        <v>18643</v>
      </c>
      <c r="I27" s="33">
        <v>18133</v>
      </c>
      <c r="J27" s="33">
        <v>21737</v>
      </c>
      <c r="K27" s="33">
        <v>23644</v>
      </c>
      <c r="L27" s="33">
        <v>25321</v>
      </c>
      <c r="M27" s="33">
        <v>23038</v>
      </c>
      <c r="N27" s="33">
        <v>21236</v>
      </c>
      <c r="O27" s="33">
        <v>20025</v>
      </c>
      <c r="P27" s="33">
        <v>20651</v>
      </c>
      <c r="Q27" s="33">
        <v>18830</v>
      </c>
      <c r="R27" s="33">
        <v>30511</v>
      </c>
      <c r="S27" s="33">
        <v>35727</v>
      </c>
      <c r="T27" s="33">
        <v>25356</v>
      </c>
    </row>
    <row r="28" spans="1:20" s="3" customFormat="1" ht="12">
      <c r="A28" s="10" t="s">
        <v>10</v>
      </c>
      <c r="B28" s="10" t="s">
        <v>9</v>
      </c>
      <c r="C28" s="33">
        <v>49258</v>
      </c>
      <c r="D28" s="33">
        <v>35033</v>
      </c>
      <c r="E28" s="33">
        <v>36317</v>
      </c>
      <c r="F28" s="33">
        <v>36962</v>
      </c>
      <c r="G28" s="33">
        <v>34974</v>
      </c>
      <c r="H28" s="33">
        <v>36422</v>
      </c>
      <c r="I28" s="33">
        <v>34252</v>
      </c>
      <c r="J28" s="33">
        <v>27497</v>
      </c>
      <c r="K28" s="33">
        <v>26216</v>
      </c>
      <c r="L28" s="33">
        <v>27212</v>
      </c>
      <c r="M28" s="33">
        <v>22349</v>
      </c>
      <c r="N28" s="33">
        <v>16095</v>
      </c>
      <c r="O28" s="33">
        <v>14593</v>
      </c>
      <c r="P28" s="33">
        <v>15066</v>
      </c>
      <c r="Q28" s="33">
        <v>13157</v>
      </c>
      <c r="R28" s="33">
        <v>31868</v>
      </c>
      <c r="S28" s="33">
        <v>53278</v>
      </c>
      <c r="T28" s="33">
        <v>13654</v>
      </c>
    </row>
    <row r="29" spans="1:20" s="3" customFormat="1" ht="12">
      <c r="A29" s="10" t="s">
        <v>8</v>
      </c>
      <c r="B29" s="10" t="s">
        <v>7</v>
      </c>
      <c r="C29" s="5"/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/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</row>
    <row r="30" spans="1:20" s="3" customFormat="1" ht="12">
      <c r="A30" s="10" t="s">
        <v>6</v>
      </c>
      <c r="B30" s="10" t="s">
        <v>5</v>
      </c>
      <c r="C30" s="33">
        <v>17988</v>
      </c>
      <c r="D30" s="33">
        <v>12528</v>
      </c>
      <c r="E30" s="33">
        <v>13389</v>
      </c>
      <c r="F30" s="33">
        <v>13611</v>
      </c>
      <c r="G30" s="33">
        <v>12883</v>
      </c>
      <c r="H30" s="33">
        <v>13144</v>
      </c>
      <c r="I30" s="33">
        <v>12163</v>
      </c>
      <c r="J30" s="33">
        <v>11159</v>
      </c>
      <c r="K30" s="33">
        <v>11553</v>
      </c>
      <c r="L30" s="33">
        <v>12175</v>
      </c>
      <c r="M30" s="5" t="s">
        <v>0</v>
      </c>
      <c r="N30" s="33">
        <v>9416</v>
      </c>
      <c r="O30" s="33">
        <v>9076</v>
      </c>
      <c r="P30" s="33">
        <v>7150</v>
      </c>
      <c r="Q30" s="33">
        <v>8982</v>
      </c>
      <c r="R30" s="33">
        <v>32388</v>
      </c>
      <c r="S30" s="33">
        <v>63816</v>
      </c>
      <c r="T30" s="33">
        <v>12541</v>
      </c>
    </row>
    <row r="31" spans="1:20" s="3" customFormat="1" ht="12">
      <c r="A31" s="10" t="s">
        <v>4</v>
      </c>
      <c r="B31" s="10" t="s">
        <v>3</v>
      </c>
      <c r="C31" s="33">
        <v>37182</v>
      </c>
      <c r="D31" s="33">
        <v>26657</v>
      </c>
      <c r="E31" s="33">
        <v>25181</v>
      </c>
      <c r="F31" s="33">
        <v>39851</v>
      </c>
      <c r="G31" s="33">
        <v>38737</v>
      </c>
      <c r="H31" s="33">
        <v>38314</v>
      </c>
      <c r="I31" s="33">
        <v>37485</v>
      </c>
      <c r="J31" s="33">
        <v>38381</v>
      </c>
      <c r="K31" s="33">
        <v>41993</v>
      </c>
      <c r="L31" s="33">
        <v>44038</v>
      </c>
      <c r="M31" s="33">
        <v>39024</v>
      </c>
      <c r="N31" s="33">
        <v>15172</v>
      </c>
      <c r="O31" s="33">
        <v>13290</v>
      </c>
      <c r="P31" s="33">
        <v>8993</v>
      </c>
      <c r="Q31" s="33">
        <v>8682</v>
      </c>
      <c r="R31" s="33">
        <v>28119</v>
      </c>
      <c r="S31" s="33">
        <v>31953</v>
      </c>
      <c r="T31" s="33">
        <v>19724</v>
      </c>
    </row>
    <row r="32" spans="1:20" s="3" customFormat="1" ht="12">
      <c r="A32" s="10" t="s">
        <v>2</v>
      </c>
      <c r="B32" s="10" t="s">
        <v>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/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</row>
    <row r="33" spans="1:20" s="3" customFormat="1" ht="12">
      <c r="A33" s="10" t="s">
        <v>60</v>
      </c>
      <c r="B33" s="10" t="s">
        <v>59</v>
      </c>
      <c r="C33" s="33">
        <v>17400</v>
      </c>
      <c r="D33" s="33">
        <v>10651</v>
      </c>
      <c r="E33" s="33">
        <v>10396</v>
      </c>
      <c r="F33" s="33">
        <v>13006</v>
      </c>
      <c r="G33" s="33">
        <v>12544</v>
      </c>
      <c r="H33" s="33">
        <v>13658</v>
      </c>
      <c r="I33" s="33">
        <v>14318</v>
      </c>
      <c r="J33" s="33">
        <v>16040</v>
      </c>
      <c r="K33" s="33">
        <v>17251</v>
      </c>
      <c r="L33" s="33">
        <v>19016</v>
      </c>
      <c r="M33" s="33">
        <v>18039</v>
      </c>
      <c r="N33" s="33">
        <v>17138</v>
      </c>
      <c r="O33" s="33">
        <v>16112</v>
      </c>
      <c r="P33" s="33">
        <v>14643</v>
      </c>
      <c r="Q33" s="33">
        <v>15452</v>
      </c>
      <c r="R33" s="5" t="s">
        <v>0</v>
      </c>
      <c r="S33" s="5" t="s">
        <v>0</v>
      </c>
      <c r="T33" s="5" t="s">
        <v>0</v>
      </c>
    </row>
    <row r="34" spans="1:20" s="3" customFormat="1" ht="12">
      <c r="A34" s="10" t="s">
        <v>58</v>
      </c>
      <c r="B34" s="10" t="s">
        <v>55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/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</row>
    <row r="35" spans="1:20" s="3" customFormat="1" ht="12">
      <c r="A35" s="10" t="s">
        <v>74</v>
      </c>
      <c r="B35" s="10" t="s">
        <v>69</v>
      </c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/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</row>
    <row r="36" spans="1:20" s="3" customFormat="1" ht="12">
      <c r="A36" s="10" t="s">
        <v>56</v>
      </c>
      <c r="B36" s="10" t="s">
        <v>55</v>
      </c>
      <c r="C36" s="33">
        <v>55969</v>
      </c>
      <c r="D36" s="5" t="s">
        <v>0</v>
      </c>
      <c r="E36" s="33">
        <v>33104</v>
      </c>
      <c r="F36" s="33">
        <v>35500</v>
      </c>
      <c r="G36" s="33">
        <v>27304</v>
      </c>
      <c r="H36" s="33">
        <v>26634</v>
      </c>
      <c r="I36" s="33">
        <v>27148</v>
      </c>
      <c r="J36" s="33">
        <v>29571</v>
      </c>
      <c r="K36" s="33">
        <v>32372</v>
      </c>
      <c r="L36" s="33">
        <v>36475</v>
      </c>
      <c r="M36" s="33">
        <v>37069</v>
      </c>
      <c r="N36" s="33">
        <v>27340</v>
      </c>
      <c r="O36" s="33">
        <v>26436</v>
      </c>
      <c r="P36" s="33">
        <v>26794</v>
      </c>
      <c r="Q36" s="33">
        <v>26417</v>
      </c>
      <c r="R36" s="33">
        <v>50837</v>
      </c>
      <c r="S36" s="33">
        <v>36668</v>
      </c>
      <c r="T36" s="33">
        <v>21791</v>
      </c>
    </row>
    <row r="37" spans="1:20" s="3" customFormat="1" ht="12">
      <c r="A37" s="9" t="s">
        <v>37</v>
      </c>
      <c r="B37" s="20" t="s">
        <v>105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/>
      <c r="L37" s="5" t="s">
        <v>0</v>
      </c>
      <c r="M37" s="5" t="s">
        <v>0</v>
      </c>
      <c r="N37" s="5"/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</row>
    <row r="38" spans="1:20" s="3" customFormat="1" ht="12">
      <c r="A38" s="15" t="s">
        <v>54</v>
      </c>
      <c r="B38" s="15" t="s">
        <v>69</v>
      </c>
      <c r="C38" s="33">
        <v>473582</v>
      </c>
      <c r="D38" s="33">
        <v>114677</v>
      </c>
      <c r="E38" s="33">
        <v>71238</v>
      </c>
      <c r="F38" s="33">
        <v>75335</v>
      </c>
      <c r="G38" s="33">
        <v>57959</v>
      </c>
      <c r="H38" s="33">
        <v>59737</v>
      </c>
      <c r="I38" s="33">
        <v>56534</v>
      </c>
      <c r="J38" s="33">
        <v>56376</v>
      </c>
      <c r="K38" s="4">
        <v>60109</v>
      </c>
      <c r="L38" s="33">
        <v>60039</v>
      </c>
      <c r="M38" s="33">
        <v>62923</v>
      </c>
      <c r="N38" s="33">
        <v>95064</v>
      </c>
      <c r="O38" s="33">
        <v>92784</v>
      </c>
      <c r="P38" s="33">
        <v>83787</v>
      </c>
      <c r="Q38" s="33">
        <v>77631</v>
      </c>
      <c r="R38" s="33">
        <v>20941</v>
      </c>
      <c r="S38" s="5" t="s">
        <v>0</v>
      </c>
      <c r="T38" s="33">
        <v>29155</v>
      </c>
    </row>
    <row r="39" spans="1:17" ht="12">
      <c r="A39" s="1" t="s">
        <v>68</v>
      </c>
      <c r="B39" s="1" t="s">
        <v>67</v>
      </c>
      <c r="C39" s="1">
        <v>35464</v>
      </c>
      <c r="D39" s="1">
        <v>24664</v>
      </c>
      <c r="E39" s="1">
        <v>22242</v>
      </c>
      <c r="F39" s="1">
        <v>23577</v>
      </c>
      <c r="G39" s="1">
        <v>17643</v>
      </c>
      <c r="H39" s="1">
        <v>18761</v>
      </c>
      <c r="J39" s="1">
        <v>17931</v>
      </c>
      <c r="K39" s="1">
        <v>19653</v>
      </c>
      <c r="L39" s="1">
        <v>21464</v>
      </c>
      <c r="M39" s="1">
        <v>21278</v>
      </c>
      <c r="N39" s="1">
        <v>21243</v>
      </c>
      <c r="O39" s="1">
        <v>22219</v>
      </c>
      <c r="P39" s="1">
        <v>21465</v>
      </c>
      <c r="Q39" s="1">
        <v>20867</v>
      </c>
    </row>
    <row r="40" spans="1:20" ht="12">
      <c r="A40" s="1" t="s">
        <v>66</v>
      </c>
      <c r="B40" s="1" t="s">
        <v>65</v>
      </c>
      <c r="C40" s="1">
        <v>36991</v>
      </c>
      <c r="D40" s="1">
        <v>25466</v>
      </c>
      <c r="E40" s="1">
        <v>22509</v>
      </c>
      <c r="F40" s="1">
        <v>24279</v>
      </c>
      <c r="G40" s="1">
        <v>18246</v>
      </c>
      <c r="H40" s="1">
        <v>18517</v>
      </c>
      <c r="I40" s="1">
        <v>18178</v>
      </c>
      <c r="J40" s="1">
        <v>19259</v>
      </c>
      <c r="K40" s="1">
        <v>21271</v>
      </c>
      <c r="L40" s="1">
        <v>22796</v>
      </c>
      <c r="M40" s="1">
        <v>22327</v>
      </c>
      <c r="N40" s="1">
        <v>25317</v>
      </c>
      <c r="O40" s="1">
        <v>24239</v>
      </c>
      <c r="P40" s="1">
        <v>23012</v>
      </c>
      <c r="Q40" s="1">
        <v>20919</v>
      </c>
      <c r="T40" s="1">
        <v>10443</v>
      </c>
    </row>
    <row r="41" spans="1:17" ht="12">
      <c r="A41" s="1" t="s">
        <v>64</v>
      </c>
      <c r="B41" s="1" t="s">
        <v>63</v>
      </c>
      <c r="C41" s="1">
        <v>15898</v>
      </c>
      <c r="D41" s="1">
        <v>10603</v>
      </c>
      <c r="E41" s="1">
        <v>10512</v>
      </c>
      <c r="F41" s="1">
        <v>11924</v>
      </c>
      <c r="G41" s="1">
        <v>11591</v>
      </c>
      <c r="H41" s="1">
        <v>12674</v>
      </c>
      <c r="I41" s="1">
        <v>12104</v>
      </c>
      <c r="J41" s="1">
        <v>10798</v>
      </c>
      <c r="K41" s="1">
        <v>10099</v>
      </c>
      <c r="L41" s="1">
        <v>5380</v>
      </c>
      <c r="M41" s="1">
        <v>8169</v>
      </c>
      <c r="N41" s="1">
        <v>7152</v>
      </c>
      <c r="O41" s="1">
        <v>6627</v>
      </c>
      <c r="P41" s="1">
        <v>3768</v>
      </c>
      <c r="Q41" s="1">
        <v>3862</v>
      </c>
    </row>
    <row r="42" spans="1:17" ht="12">
      <c r="A42" s="9" t="s">
        <v>138</v>
      </c>
      <c r="B42" s="9" t="s">
        <v>139</v>
      </c>
      <c r="N42" s="1">
        <v>22329</v>
      </c>
      <c r="O42" s="1">
        <v>21347</v>
      </c>
      <c r="P42" s="1">
        <v>18981</v>
      </c>
      <c r="Q42" s="1">
        <v>17871</v>
      </c>
    </row>
    <row r="43" spans="1:17" ht="12">
      <c r="A43" s="9" t="s">
        <v>62</v>
      </c>
      <c r="B43" s="9" t="s">
        <v>61</v>
      </c>
      <c r="C43" s="1">
        <v>25036</v>
      </c>
      <c r="D43" s="1">
        <v>16834</v>
      </c>
      <c r="E43" s="1">
        <v>15975</v>
      </c>
      <c r="F43" s="1">
        <v>15555</v>
      </c>
      <c r="G43" s="1">
        <v>10479</v>
      </c>
      <c r="H43" s="1">
        <v>9785</v>
      </c>
      <c r="I43" s="1">
        <v>8628</v>
      </c>
      <c r="J43" s="1">
        <v>8388</v>
      </c>
      <c r="K43" s="1">
        <v>9086</v>
      </c>
      <c r="L43" s="1">
        <v>10399</v>
      </c>
      <c r="M43" s="1">
        <v>11149</v>
      </c>
      <c r="N43" s="1">
        <v>19023</v>
      </c>
      <c r="O43" s="1">
        <v>18352</v>
      </c>
      <c r="P43" s="1">
        <v>16561</v>
      </c>
      <c r="Q43" s="1">
        <v>14112</v>
      </c>
    </row>
    <row r="44" spans="1:20" ht="12">
      <c r="A44" s="30" t="s">
        <v>140</v>
      </c>
      <c r="B44" s="30" t="s">
        <v>141</v>
      </c>
      <c r="R44" s="1">
        <v>9655</v>
      </c>
      <c r="T44" s="1">
        <v>2828</v>
      </c>
    </row>
    <row r="45" spans="1:20" ht="12">
      <c r="A45" s="30" t="s">
        <v>163</v>
      </c>
      <c r="B45" s="30" t="s">
        <v>162</v>
      </c>
      <c r="R45" s="1">
        <v>6637</v>
      </c>
      <c r="T45" s="1">
        <v>6397</v>
      </c>
    </row>
    <row r="46" spans="1:20" ht="12">
      <c r="A46" s="30" t="s">
        <v>143</v>
      </c>
      <c r="B46" s="30" t="s">
        <v>142</v>
      </c>
      <c r="R46" s="1">
        <v>4649</v>
      </c>
      <c r="T46" s="1">
        <v>5939</v>
      </c>
    </row>
    <row r="47" spans="1:20" ht="12">
      <c r="A47" s="30" t="s">
        <v>160</v>
      </c>
      <c r="B47" s="30" t="s">
        <v>161</v>
      </c>
      <c r="T47" s="1">
        <v>3548</v>
      </c>
    </row>
    <row r="48" spans="1:3" ht="12">
      <c r="A48" s="2" t="s">
        <v>144</v>
      </c>
      <c r="B48" s="2" t="s">
        <v>155</v>
      </c>
      <c r="C48" s="1">
        <v>69320</v>
      </c>
    </row>
    <row r="49" spans="1:3" ht="12">
      <c r="A49" s="2" t="s">
        <v>147</v>
      </c>
      <c r="B49" s="2" t="s">
        <v>146</v>
      </c>
      <c r="C49" s="1">
        <v>71583</v>
      </c>
    </row>
    <row r="50" spans="1:3" ht="12">
      <c r="A50" s="2" t="s">
        <v>148</v>
      </c>
      <c r="B50" s="2" t="s">
        <v>149</v>
      </c>
      <c r="C50" s="1">
        <v>51018</v>
      </c>
    </row>
    <row r="51" spans="1:3" ht="12">
      <c r="A51" s="2" t="s">
        <v>150</v>
      </c>
      <c r="B51" s="2" t="s">
        <v>151</v>
      </c>
      <c r="C51" s="1">
        <v>36319</v>
      </c>
    </row>
    <row r="52" spans="1:3" ht="12">
      <c r="A52" s="2" t="s">
        <v>153</v>
      </c>
      <c r="B52" s="2" t="s">
        <v>152</v>
      </c>
      <c r="C52" s="1">
        <v>20478</v>
      </c>
    </row>
    <row r="53" spans="1:3" ht="12">
      <c r="A53" s="2" t="s">
        <v>154</v>
      </c>
      <c r="B53" s="2" t="s">
        <v>155</v>
      </c>
      <c r="C53" s="1">
        <v>37804</v>
      </c>
    </row>
    <row r="54" spans="1:3" ht="12">
      <c r="A54" s="2" t="s">
        <v>157</v>
      </c>
      <c r="B54" s="2" t="s">
        <v>156</v>
      </c>
      <c r="C54" s="1">
        <v>34806</v>
      </c>
    </row>
    <row r="55" spans="1:3" ht="12">
      <c r="A55" s="2" t="s">
        <v>158</v>
      </c>
      <c r="B55" s="2" t="s">
        <v>159</v>
      </c>
      <c r="C55" s="1">
        <v>38865</v>
      </c>
    </row>
    <row r="56" spans="1:20" ht="12">
      <c r="A56" s="34" t="s">
        <v>164</v>
      </c>
      <c r="B56" s="34" t="s">
        <v>165</v>
      </c>
      <c r="C56" s="34"/>
      <c r="D56" s="34">
        <v>37110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6"/>
  <sheetViews>
    <sheetView showGridLines="0" view="pageLayout" workbookViewId="0" topLeftCell="H1">
      <selection activeCell="W9" sqref="W9"/>
    </sheetView>
  </sheetViews>
  <sheetFormatPr defaultColWidth="9.140625" defaultRowHeight="15"/>
  <cols>
    <col min="1" max="2" width="5.57421875" style="15" customWidth="1"/>
    <col min="3" max="3" width="7.421875" style="15" bestFit="1" customWidth="1"/>
    <col min="4" max="10" width="6.421875" style="15" bestFit="1" customWidth="1"/>
    <col min="11" max="19" width="7.421875" style="15" bestFit="1" customWidth="1"/>
    <col min="20" max="20" width="6.421875" style="15" bestFit="1" customWidth="1"/>
    <col min="21" max="16384" width="9.140625" style="15" customWidth="1"/>
  </cols>
  <sheetData>
    <row r="1" spans="1:20" s="3" customFormat="1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3" customFormat="1" ht="12" customHeight="1">
      <c r="A2" s="76" t="s">
        <v>137</v>
      </c>
      <c r="B2" s="77"/>
      <c r="C2" s="85" t="s">
        <v>111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">
      <c r="A3" s="78"/>
      <c r="B3" s="79"/>
      <c r="C3" s="88" t="s">
        <v>135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3" customFormat="1" ht="12">
      <c r="A4" s="80"/>
      <c r="B4" s="81"/>
      <c r="C4" s="11">
        <v>1941</v>
      </c>
      <c r="D4" s="11">
        <v>1942</v>
      </c>
      <c r="E4" s="11">
        <v>1943</v>
      </c>
      <c r="F4" s="11">
        <v>1944</v>
      </c>
      <c r="G4" s="11">
        <v>1945</v>
      </c>
      <c r="H4" s="11">
        <v>1946</v>
      </c>
      <c r="I4" s="11">
        <v>1947</v>
      </c>
      <c r="J4" s="11">
        <v>1948</v>
      </c>
      <c r="K4" s="11">
        <v>1949</v>
      </c>
      <c r="L4" s="11">
        <v>1950</v>
      </c>
      <c r="M4" s="11">
        <v>1951</v>
      </c>
      <c r="N4" s="11">
        <v>1952</v>
      </c>
      <c r="O4" s="11">
        <v>1953</v>
      </c>
      <c r="P4" s="11">
        <v>1954</v>
      </c>
      <c r="Q4" s="11">
        <v>1955</v>
      </c>
      <c r="R4" s="11">
        <v>1956</v>
      </c>
      <c r="S4" s="11">
        <v>1957</v>
      </c>
      <c r="T4" s="11">
        <v>1958</v>
      </c>
    </row>
    <row r="5" spans="1:20" s="3" customFormat="1" ht="12">
      <c r="A5" s="10" t="s">
        <v>53</v>
      </c>
      <c r="B5" s="10" t="s">
        <v>53</v>
      </c>
      <c r="C5" s="33">
        <v>150117</v>
      </c>
      <c r="D5" s="33">
        <v>47414</v>
      </c>
      <c r="E5" s="33">
        <v>46911</v>
      </c>
      <c r="F5" s="33">
        <v>62205</v>
      </c>
      <c r="G5" s="33">
        <v>54599</v>
      </c>
      <c r="H5" s="33">
        <v>60993</v>
      </c>
      <c r="I5" s="33">
        <v>69997</v>
      </c>
      <c r="J5" s="33">
        <v>86142</v>
      </c>
      <c r="K5" s="33">
        <v>100427</v>
      </c>
      <c r="L5" s="33">
        <v>117873</v>
      </c>
      <c r="M5" s="33">
        <v>122752</v>
      </c>
      <c r="N5" s="33">
        <v>126606</v>
      </c>
      <c r="O5" s="33">
        <v>125941</v>
      </c>
      <c r="P5" s="33">
        <v>124109</v>
      </c>
      <c r="Q5" s="33">
        <v>126814</v>
      </c>
      <c r="R5" s="33">
        <v>121735</v>
      </c>
      <c r="S5" s="33">
        <v>120923</v>
      </c>
      <c r="T5" s="33">
        <v>74791</v>
      </c>
    </row>
    <row r="6" spans="1:20" s="3" customFormat="1" ht="12">
      <c r="A6" s="10" t="s">
        <v>52</v>
      </c>
      <c r="B6" s="10" t="s">
        <v>51</v>
      </c>
      <c r="C6" s="33">
        <v>2470</v>
      </c>
      <c r="D6" s="33">
        <v>1722</v>
      </c>
      <c r="E6" s="33">
        <v>1848</v>
      </c>
      <c r="F6" s="33">
        <v>2312</v>
      </c>
      <c r="G6" s="33">
        <v>2155</v>
      </c>
      <c r="H6" s="33">
        <v>2370</v>
      </c>
      <c r="I6" s="33">
        <v>2828</v>
      </c>
      <c r="J6" s="33">
        <v>3896</v>
      </c>
      <c r="K6" s="33">
        <v>4867</v>
      </c>
      <c r="L6" s="33">
        <v>5807</v>
      </c>
      <c r="M6" s="33">
        <v>6242</v>
      </c>
      <c r="N6" s="33">
        <v>6798</v>
      </c>
      <c r="O6" s="33">
        <v>6961</v>
      </c>
      <c r="P6" s="33">
        <v>7222</v>
      </c>
      <c r="Q6" s="33">
        <v>7101</v>
      </c>
      <c r="R6" s="5" t="s">
        <v>0</v>
      </c>
      <c r="S6" s="5" t="s">
        <v>0</v>
      </c>
      <c r="T6" s="5" t="s">
        <v>0</v>
      </c>
    </row>
    <row r="7" spans="1:20" s="3" customFormat="1" ht="12">
      <c r="A7" s="10" t="s">
        <v>50</v>
      </c>
      <c r="B7" s="10" t="s">
        <v>49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/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</row>
    <row r="8" spans="1:20" s="3" customFormat="1" ht="12">
      <c r="A8" s="10" t="s">
        <v>48</v>
      </c>
      <c r="B8" s="10" t="s">
        <v>47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/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</row>
    <row r="9" spans="1:20" s="3" customFormat="1" ht="12">
      <c r="A9" s="10" t="s">
        <v>46</v>
      </c>
      <c r="B9" s="10" t="s">
        <v>45</v>
      </c>
      <c r="C9" s="33">
        <v>1264</v>
      </c>
      <c r="D9" s="33">
        <v>1088</v>
      </c>
      <c r="E9" s="33">
        <v>1357</v>
      </c>
      <c r="F9" s="33">
        <v>2331</v>
      </c>
      <c r="G9" s="33">
        <v>2566</v>
      </c>
      <c r="H9" s="33">
        <v>2848</v>
      </c>
      <c r="I9" s="33">
        <v>3059</v>
      </c>
      <c r="J9" s="33">
        <v>4172</v>
      </c>
      <c r="K9" s="33">
        <v>4408</v>
      </c>
      <c r="L9" s="33">
        <v>5035</v>
      </c>
      <c r="M9" s="33">
        <v>1601</v>
      </c>
      <c r="N9" s="33">
        <v>1607</v>
      </c>
      <c r="O9" s="4">
        <v>823</v>
      </c>
      <c r="P9" s="33">
        <v>1709</v>
      </c>
      <c r="Q9" s="33">
        <v>2136</v>
      </c>
      <c r="R9" s="5" t="s">
        <v>0</v>
      </c>
      <c r="S9" s="5" t="s">
        <v>0</v>
      </c>
      <c r="T9" s="5" t="s">
        <v>0</v>
      </c>
    </row>
    <row r="10" spans="1:20" s="3" customFormat="1" ht="12">
      <c r="A10" s="10" t="s">
        <v>44</v>
      </c>
      <c r="B10" s="10" t="s">
        <v>43</v>
      </c>
      <c r="C10" s="33">
        <v>1923</v>
      </c>
      <c r="D10" s="33">
        <v>1465</v>
      </c>
      <c r="E10" s="33">
        <v>1373</v>
      </c>
      <c r="F10" s="33">
        <v>1567</v>
      </c>
      <c r="G10" s="33">
        <v>1485</v>
      </c>
      <c r="H10" s="33">
        <v>1517</v>
      </c>
      <c r="I10" s="33">
        <v>1756</v>
      </c>
      <c r="J10" s="33">
        <v>1967</v>
      </c>
      <c r="K10" s="33">
        <v>2323</v>
      </c>
      <c r="L10" s="33">
        <v>2623</v>
      </c>
      <c r="M10" s="33">
        <v>6689</v>
      </c>
      <c r="N10" s="33">
        <v>2947</v>
      </c>
      <c r="O10" s="33">
        <v>2943</v>
      </c>
      <c r="P10" s="33">
        <v>2902</v>
      </c>
      <c r="Q10" s="33">
        <v>2967</v>
      </c>
      <c r="R10" s="33">
        <v>8978</v>
      </c>
      <c r="S10" s="33">
        <v>10731</v>
      </c>
      <c r="T10" s="33">
        <v>7448</v>
      </c>
    </row>
    <row r="11" spans="1:20" s="3" customFormat="1" ht="12">
      <c r="A11" s="10" t="s">
        <v>42</v>
      </c>
      <c r="B11" s="10" t="s">
        <v>41</v>
      </c>
      <c r="C11" s="33">
        <v>4855</v>
      </c>
      <c r="D11" s="33">
        <v>3411</v>
      </c>
      <c r="E11" s="33">
        <v>2948</v>
      </c>
      <c r="F11" s="33">
        <v>3244</v>
      </c>
      <c r="G11" s="33">
        <v>3048</v>
      </c>
      <c r="H11" s="33">
        <v>3107</v>
      </c>
      <c r="I11" s="33">
        <v>3296</v>
      </c>
      <c r="J11" s="33">
        <v>3788</v>
      </c>
      <c r="K11" s="33">
        <v>4421</v>
      </c>
      <c r="L11" s="33">
        <v>5060</v>
      </c>
      <c r="M11" s="33">
        <v>4912</v>
      </c>
      <c r="N11" s="33">
        <v>4527</v>
      </c>
      <c r="O11" s="33">
        <v>4279</v>
      </c>
      <c r="P11" s="33">
        <v>4058</v>
      </c>
      <c r="Q11" s="5" t="s">
        <v>0</v>
      </c>
      <c r="R11" s="5" t="s">
        <v>0</v>
      </c>
      <c r="S11" s="5" t="s">
        <v>0</v>
      </c>
      <c r="T11" s="5" t="s">
        <v>0</v>
      </c>
    </row>
    <row r="12" spans="1:20" s="3" customFormat="1" ht="12">
      <c r="A12" s="10" t="s">
        <v>40</v>
      </c>
      <c r="B12" s="10" t="s">
        <v>39</v>
      </c>
      <c r="C12" s="33">
        <v>2676</v>
      </c>
      <c r="D12" s="33">
        <v>2662</v>
      </c>
      <c r="E12" s="33">
        <v>2446</v>
      </c>
      <c r="F12" s="33">
        <v>2552</v>
      </c>
      <c r="G12" s="5" t="s">
        <v>0</v>
      </c>
      <c r="H12" s="33">
        <v>2534</v>
      </c>
      <c r="I12" s="33">
        <v>2743</v>
      </c>
      <c r="J12" s="33">
        <v>3235</v>
      </c>
      <c r="K12" s="33">
        <v>3987</v>
      </c>
      <c r="L12" s="33">
        <v>4669</v>
      </c>
      <c r="M12" s="33">
        <v>4996</v>
      </c>
      <c r="N12" s="33">
        <v>5504</v>
      </c>
      <c r="O12" s="33">
        <v>5250</v>
      </c>
      <c r="P12" s="33">
        <v>4998</v>
      </c>
      <c r="Q12" s="33">
        <v>5074</v>
      </c>
      <c r="R12" s="5" t="s">
        <v>0</v>
      </c>
      <c r="S12" s="5" t="s">
        <v>0</v>
      </c>
      <c r="T12" s="5" t="s">
        <v>0</v>
      </c>
    </row>
    <row r="13" spans="1:20" s="3" customFormat="1" ht="12">
      <c r="A13" s="10" t="s">
        <v>38</v>
      </c>
      <c r="B13" s="10" t="s">
        <v>26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/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</row>
    <row r="14" spans="1:20" s="3" customFormat="1" ht="12">
      <c r="A14" s="10" t="s">
        <v>37</v>
      </c>
      <c r="B14" s="10" t="s">
        <v>36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/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</row>
    <row r="15" spans="1:20" s="3" customFormat="1" ht="12">
      <c r="A15" s="10" t="s">
        <v>35</v>
      </c>
      <c r="B15" s="10" t="s">
        <v>34</v>
      </c>
      <c r="C15" s="33">
        <v>7258</v>
      </c>
      <c r="D15" s="33">
        <v>4820</v>
      </c>
      <c r="E15" s="33">
        <v>4043</v>
      </c>
      <c r="F15" s="33">
        <v>4386</v>
      </c>
      <c r="G15" s="33">
        <v>2835</v>
      </c>
      <c r="H15" s="33">
        <v>2607</v>
      </c>
      <c r="I15" s="33">
        <v>3015</v>
      </c>
      <c r="J15" s="33">
        <v>3532</v>
      </c>
      <c r="K15" s="33">
        <v>4384</v>
      </c>
      <c r="L15" s="33">
        <v>5300</v>
      </c>
      <c r="M15" s="33">
        <v>5965</v>
      </c>
      <c r="N15" s="33">
        <v>6751</v>
      </c>
      <c r="O15" s="33">
        <v>6746</v>
      </c>
      <c r="P15" s="33">
        <v>6649</v>
      </c>
      <c r="Q15" s="33">
        <v>6743</v>
      </c>
      <c r="R15" s="33">
        <v>13357</v>
      </c>
      <c r="S15" s="33">
        <v>11572</v>
      </c>
      <c r="T15" s="33">
        <v>5083</v>
      </c>
    </row>
    <row r="16" spans="1:20" s="3" customFormat="1" ht="12">
      <c r="A16" s="10" t="s">
        <v>33</v>
      </c>
      <c r="B16" s="10" t="s">
        <v>32</v>
      </c>
      <c r="C16" s="33">
        <v>1620</v>
      </c>
      <c r="D16" s="33">
        <v>1096</v>
      </c>
      <c r="E16" s="33">
        <v>1140</v>
      </c>
      <c r="F16" s="33">
        <v>2118</v>
      </c>
      <c r="G16" s="33">
        <v>2144</v>
      </c>
      <c r="H16" s="33">
        <v>2312</v>
      </c>
      <c r="I16" s="33">
        <v>2679</v>
      </c>
      <c r="J16" s="33">
        <v>3666</v>
      </c>
      <c r="K16" s="33">
        <v>4165</v>
      </c>
      <c r="L16" s="33">
        <v>5037</v>
      </c>
      <c r="M16" s="33">
        <v>5152</v>
      </c>
      <c r="N16" s="33">
        <v>6309</v>
      </c>
      <c r="O16" s="33">
        <v>6167</v>
      </c>
      <c r="P16" s="33">
        <v>6539</v>
      </c>
      <c r="Q16" s="33">
        <v>6759</v>
      </c>
      <c r="R16" s="5" t="s">
        <v>0</v>
      </c>
      <c r="S16" s="5" t="s">
        <v>0</v>
      </c>
      <c r="T16" s="33">
        <v>5230</v>
      </c>
    </row>
    <row r="17" spans="1:20" s="3" customFormat="1" ht="12">
      <c r="A17" s="10" t="s">
        <v>31</v>
      </c>
      <c r="B17" s="10" t="s">
        <v>30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/>
      <c r="L17" s="33"/>
      <c r="M17" s="33">
        <v>3129</v>
      </c>
      <c r="N17" s="33">
        <v>2616</v>
      </c>
      <c r="O17" s="33">
        <v>2676</v>
      </c>
      <c r="P17" s="4">
        <v>337</v>
      </c>
      <c r="Q17" s="33">
        <v>5482</v>
      </c>
      <c r="R17" s="33">
        <v>12615</v>
      </c>
      <c r="S17" s="33">
        <v>14930</v>
      </c>
      <c r="T17" s="33">
        <v>3726</v>
      </c>
    </row>
    <row r="18" spans="1:20" s="3" customFormat="1" ht="12">
      <c r="A18" s="10" t="s">
        <v>29</v>
      </c>
      <c r="B18" s="10" t="s">
        <v>28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/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</row>
    <row r="19" spans="1:20" s="3" customFormat="1" ht="12">
      <c r="A19" s="10" t="s">
        <v>27</v>
      </c>
      <c r="B19" s="10" t="s">
        <v>26</v>
      </c>
      <c r="C19" s="33">
        <v>1143</v>
      </c>
      <c r="D19" s="33">
        <v>1144</v>
      </c>
      <c r="E19" s="33">
        <v>1357</v>
      </c>
      <c r="F19" s="33">
        <v>1697</v>
      </c>
      <c r="G19" s="33">
        <v>1917</v>
      </c>
      <c r="H19" s="33">
        <v>2109</v>
      </c>
      <c r="I19" s="33">
        <v>2907</v>
      </c>
      <c r="J19" s="33">
        <v>3860</v>
      </c>
      <c r="K19" s="33">
        <v>4531</v>
      </c>
      <c r="L19" s="33">
        <v>5261</v>
      </c>
      <c r="M19" s="33">
        <v>5363</v>
      </c>
      <c r="N19" s="33">
        <v>6383</v>
      </c>
      <c r="O19" s="33">
        <v>6156</v>
      </c>
      <c r="P19" s="33">
        <v>6288</v>
      </c>
      <c r="Q19" s="33">
        <v>6588</v>
      </c>
      <c r="R19" s="4"/>
      <c r="S19" s="33">
        <v>4976</v>
      </c>
      <c r="T19" s="33">
        <v>3125</v>
      </c>
    </row>
    <row r="20" spans="1:20" s="3" customFormat="1" ht="12">
      <c r="A20" s="10" t="s">
        <v>25</v>
      </c>
      <c r="B20" s="10" t="s">
        <v>24</v>
      </c>
      <c r="C20" s="33">
        <v>5161</v>
      </c>
      <c r="D20" s="5" t="s">
        <v>0</v>
      </c>
      <c r="E20" s="5" t="s">
        <v>0</v>
      </c>
      <c r="F20" s="33">
        <v>4154</v>
      </c>
      <c r="G20" s="33">
        <v>3515</v>
      </c>
      <c r="H20" s="33">
        <v>3739</v>
      </c>
      <c r="I20" s="33">
        <v>4808</v>
      </c>
      <c r="J20" s="33">
        <v>6148</v>
      </c>
      <c r="K20" s="33">
        <v>6832</v>
      </c>
      <c r="L20" s="33">
        <v>7486</v>
      </c>
      <c r="M20" s="33">
        <v>7612</v>
      </c>
      <c r="N20" s="33">
        <v>8032</v>
      </c>
      <c r="O20" s="33">
        <v>7919</v>
      </c>
      <c r="P20" s="33">
        <v>8010</v>
      </c>
      <c r="Q20" s="33">
        <v>8402</v>
      </c>
      <c r="R20" s="33">
        <v>9552</v>
      </c>
      <c r="S20" s="33">
        <v>6549</v>
      </c>
      <c r="T20" s="33">
        <v>3717</v>
      </c>
    </row>
    <row r="21" spans="1:20" s="3" customFormat="1" ht="12">
      <c r="A21" s="10" t="s">
        <v>23</v>
      </c>
      <c r="B21" s="10" t="s">
        <v>22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/>
      <c r="L21" s="5" t="s">
        <v>0</v>
      </c>
      <c r="M21" s="5" t="s">
        <v>0</v>
      </c>
      <c r="N21" s="5" t="s">
        <v>0</v>
      </c>
      <c r="O21" s="5" t="s">
        <v>0</v>
      </c>
      <c r="P21" s="4">
        <v>931</v>
      </c>
      <c r="Q21" s="4">
        <v>819</v>
      </c>
      <c r="R21" s="4"/>
      <c r="S21" s="33">
        <v>1054</v>
      </c>
      <c r="T21" s="4">
        <v>309</v>
      </c>
    </row>
    <row r="22" spans="1:20" s="3" customFormat="1" ht="12">
      <c r="A22" s="10" t="s">
        <v>21</v>
      </c>
      <c r="B22" s="10" t="s">
        <v>20</v>
      </c>
      <c r="C22" s="33">
        <v>4574</v>
      </c>
      <c r="D22" s="33">
        <v>4217</v>
      </c>
      <c r="E22" s="33">
        <v>3659</v>
      </c>
      <c r="F22" s="33">
        <v>4014</v>
      </c>
      <c r="G22" s="33">
        <v>3308</v>
      </c>
      <c r="H22" s="33">
        <v>3467</v>
      </c>
      <c r="I22" s="33">
        <v>3712</v>
      </c>
      <c r="J22" s="33">
        <v>3840</v>
      </c>
      <c r="K22" s="33">
        <v>4033</v>
      </c>
      <c r="L22" s="33">
        <v>4728</v>
      </c>
      <c r="M22" s="33">
        <v>4894</v>
      </c>
      <c r="N22" s="33">
        <v>5446</v>
      </c>
      <c r="O22" s="33">
        <v>5545</v>
      </c>
      <c r="P22" s="33">
        <v>5429</v>
      </c>
      <c r="Q22" s="33">
        <v>5282</v>
      </c>
      <c r="R22" s="5" t="s">
        <v>0</v>
      </c>
      <c r="S22" s="5" t="s">
        <v>0</v>
      </c>
      <c r="T22" s="5" t="s">
        <v>0</v>
      </c>
    </row>
    <row r="23" spans="1:20" s="3" customFormat="1" ht="12">
      <c r="A23" s="10" t="s">
        <v>19</v>
      </c>
      <c r="B23" s="10" t="s">
        <v>18</v>
      </c>
      <c r="C23" s="33">
        <v>4898</v>
      </c>
      <c r="D23" s="33">
        <v>2950</v>
      </c>
      <c r="E23" s="33">
        <v>3081</v>
      </c>
      <c r="F23" s="33">
        <v>3768</v>
      </c>
      <c r="G23" s="33">
        <v>3834</v>
      </c>
      <c r="H23" s="33">
        <v>4038</v>
      </c>
      <c r="I23" s="33">
        <v>4818</v>
      </c>
      <c r="J23" s="33">
        <v>6289</v>
      </c>
      <c r="K23" s="33">
        <v>7555</v>
      </c>
      <c r="L23" s="33">
        <v>9053</v>
      </c>
      <c r="M23" s="33">
        <v>9760</v>
      </c>
      <c r="N23" s="33">
        <v>10118</v>
      </c>
      <c r="O23" s="33">
        <v>10763</v>
      </c>
      <c r="P23" s="33">
        <v>10641</v>
      </c>
      <c r="Q23" s="33">
        <v>11850</v>
      </c>
      <c r="R23" s="33">
        <v>16213</v>
      </c>
      <c r="S23" s="33">
        <v>15061</v>
      </c>
      <c r="T23" s="33">
        <v>7257</v>
      </c>
    </row>
    <row r="24" spans="1:20" s="3" customFormat="1" ht="12">
      <c r="A24" s="10" t="s">
        <v>17</v>
      </c>
      <c r="B24" s="10" t="s">
        <v>17</v>
      </c>
      <c r="C24" s="33">
        <v>2605</v>
      </c>
      <c r="D24" s="33">
        <v>1848</v>
      </c>
      <c r="E24" s="33">
        <v>1676</v>
      </c>
      <c r="F24" s="33">
        <v>1555</v>
      </c>
      <c r="G24" s="33">
        <v>1330</v>
      </c>
      <c r="H24" s="33">
        <v>1330</v>
      </c>
      <c r="I24" s="33">
        <v>1240</v>
      </c>
      <c r="J24" s="33">
        <v>1211</v>
      </c>
      <c r="K24" s="33">
        <v>1425</v>
      </c>
      <c r="L24" s="33">
        <v>1644</v>
      </c>
      <c r="M24" s="33">
        <v>1715</v>
      </c>
      <c r="N24" s="33">
        <v>1644</v>
      </c>
      <c r="O24" s="33">
        <v>1583</v>
      </c>
      <c r="P24" s="33">
        <v>1609</v>
      </c>
      <c r="Q24" s="33">
        <v>1090</v>
      </c>
      <c r="R24" s="5" t="s">
        <v>0</v>
      </c>
      <c r="S24" s="5" t="s">
        <v>0</v>
      </c>
      <c r="T24" s="33">
        <v>3205</v>
      </c>
    </row>
    <row r="25" spans="1:20" s="3" customFormat="1" ht="12">
      <c r="A25" s="10" t="s">
        <v>16</v>
      </c>
      <c r="B25" s="10" t="s">
        <v>15</v>
      </c>
      <c r="C25" s="33">
        <v>1634</v>
      </c>
      <c r="D25" s="33">
        <v>1808</v>
      </c>
      <c r="E25" s="33">
        <v>1727</v>
      </c>
      <c r="F25" s="33">
        <v>2492</v>
      </c>
      <c r="G25" s="33">
        <v>2463</v>
      </c>
      <c r="H25" s="33">
        <v>2567</v>
      </c>
      <c r="I25" s="33">
        <v>3081</v>
      </c>
      <c r="J25" s="33">
        <v>3654</v>
      </c>
      <c r="K25" s="33">
        <v>4404</v>
      </c>
      <c r="L25" s="33">
        <v>5368</v>
      </c>
      <c r="M25" s="33">
        <v>6528</v>
      </c>
      <c r="N25" s="33">
        <v>5666</v>
      </c>
      <c r="O25" s="33">
        <v>5845</v>
      </c>
      <c r="P25" s="33">
        <v>5692</v>
      </c>
      <c r="Q25" s="33">
        <v>5707</v>
      </c>
      <c r="R25" s="5" t="s">
        <v>0</v>
      </c>
      <c r="S25" s="5" t="s">
        <v>0</v>
      </c>
      <c r="T25" s="5" t="s">
        <v>0</v>
      </c>
    </row>
    <row r="26" spans="1:20" s="3" customFormat="1" ht="12">
      <c r="A26" s="10" t="s">
        <v>14</v>
      </c>
      <c r="B26" s="10" t="s">
        <v>13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/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</row>
    <row r="27" spans="1:20" s="3" customFormat="1" ht="12">
      <c r="A27" s="10" t="s">
        <v>12</v>
      </c>
      <c r="B27" s="10" t="s">
        <v>11</v>
      </c>
      <c r="C27" s="33">
        <v>2184</v>
      </c>
      <c r="D27" s="33">
        <v>1197</v>
      </c>
      <c r="E27" s="33">
        <v>1236</v>
      </c>
      <c r="F27" s="33">
        <v>1953</v>
      </c>
      <c r="G27" s="33">
        <v>1882</v>
      </c>
      <c r="H27" s="33">
        <v>2265</v>
      </c>
      <c r="I27" s="33">
        <v>2732</v>
      </c>
      <c r="J27" s="33">
        <v>4362</v>
      </c>
      <c r="K27" s="33">
        <v>5106</v>
      </c>
      <c r="L27" s="33">
        <v>5899</v>
      </c>
      <c r="M27" s="33">
        <v>5827</v>
      </c>
      <c r="N27" s="33">
        <v>6095</v>
      </c>
      <c r="O27" s="33">
        <v>6373</v>
      </c>
      <c r="P27" s="33">
        <v>7237</v>
      </c>
      <c r="Q27" s="33">
        <v>7103</v>
      </c>
      <c r="R27" s="33">
        <v>9481</v>
      </c>
      <c r="S27" s="33">
        <v>11751</v>
      </c>
      <c r="T27" s="33">
        <v>8277</v>
      </c>
    </row>
    <row r="28" spans="1:20" s="3" customFormat="1" ht="12">
      <c r="A28" s="10" t="s">
        <v>10</v>
      </c>
      <c r="B28" s="10" t="s">
        <v>9</v>
      </c>
      <c r="C28" s="33">
        <v>4366</v>
      </c>
      <c r="D28" s="33">
        <v>3273</v>
      </c>
      <c r="E28" s="33">
        <v>3697</v>
      </c>
      <c r="F28" s="33">
        <v>4256</v>
      </c>
      <c r="G28" s="33">
        <v>3929</v>
      </c>
      <c r="H28" s="33">
        <v>4193</v>
      </c>
      <c r="I28" s="33">
        <v>4064</v>
      </c>
      <c r="J28" s="33">
        <v>3745</v>
      </c>
      <c r="K28" s="33">
        <v>3710</v>
      </c>
      <c r="L28" s="33">
        <v>4253</v>
      </c>
      <c r="M28" s="33">
        <v>3789</v>
      </c>
      <c r="N28" s="33">
        <v>2577</v>
      </c>
      <c r="O28" s="33">
        <v>2720</v>
      </c>
      <c r="P28" s="33">
        <v>3012</v>
      </c>
      <c r="Q28" s="33">
        <v>2759</v>
      </c>
      <c r="R28" s="33">
        <v>9011</v>
      </c>
      <c r="S28" s="33">
        <v>9761</v>
      </c>
      <c r="T28" s="33">
        <v>3203</v>
      </c>
    </row>
    <row r="29" spans="1:20" s="3" customFormat="1" ht="12">
      <c r="A29" s="10" t="s">
        <v>8</v>
      </c>
      <c r="B29" s="10" t="s">
        <v>7</v>
      </c>
      <c r="C29" s="5"/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/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</row>
    <row r="30" spans="1:20" s="3" customFormat="1" ht="12">
      <c r="A30" s="10" t="s">
        <v>6</v>
      </c>
      <c r="B30" s="10" t="s">
        <v>5</v>
      </c>
      <c r="C30" s="33">
        <v>2742</v>
      </c>
      <c r="D30" s="33">
        <v>2057</v>
      </c>
      <c r="E30" s="33">
        <v>2250</v>
      </c>
      <c r="F30" s="33">
        <v>2327</v>
      </c>
      <c r="G30" s="33">
        <v>2210</v>
      </c>
      <c r="H30" s="33">
        <v>2320</v>
      </c>
      <c r="I30" s="33">
        <v>2213</v>
      </c>
      <c r="J30" s="33">
        <v>2135</v>
      </c>
      <c r="K30" s="33">
        <v>2410</v>
      </c>
      <c r="L30" s="33">
        <v>2774</v>
      </c>
      <c r="M30" s="5" t="s">
        <v>0</v>
      </c>
      <c r="N30" s="33">
        <v>2481</v>
      </c>
      <c r="O30" s="33">
        <v>2345</v>
      </c>
      <c r="P30" s="33">
        <v>2057</v>
      </c>
      <c r="Q30" s="33">
        <v>2525</v>
      </c>
      <c r="R30" s="33">
        <v>9894</v>
      </c>
      <c r="S30" s="33">
        <v>12151</v>
      </c>
      <c r="T30" s="33">
        <v>3988</v>
      </c>
    </row>
    <row r="31" spans="1:20" s="3" customFormat="1" ht="12">
      <c r="A31" s="10" t="s">
        <v>4</v>
      </c>
      <c r="B31" s="10" t="s">
        <v>3</v>
      </c>
      <c r="C31" s="33">
        <v>2286</v>
      </c>
      <c r="D31" s="33">
        <v>1823</v>
      </c>
      <c r="E31" s="33">
        <v>2057</v>
      </c>
      <c r="F31" s="33">
        <v>3871</v>
      </c>
      <c r="G31" s="33">
        <v>4036</v>
      </c>
      <c r="H31" s="33">
        <v>4421</v>
      </c>
      <c r="I31" s="33">
        <v>5248</v>
      </c>
      <c r="J31" s="33">
        <v>6520</v>
      </c>
      <c r="K31" s="33">
        <v>7789</v>
      </c>
      <c r="L31" s="33">
        <v>8818</v>
      </c>
      <c r="M31" s="33">
        <v>8657</v>
      </c>
      <c r="N31" s="33">
        <v>4126</v>
      </c>
      <c r="O31" s="33">
        <v>3982</v>
      </c>
      <c r="P31" s="33">
        <v>3312</v>
      </c>
      <c r="Q31" s="33">
        <v>3382</v>
      </c>
      <c r="R31" s="33">
        <v>8955</v>
      </c>
      <c r="S31" s="33">
        <v>11015</v>
      </c>
      <c r="T31" s="33">
        <v>5557</v>
      </c>
    </row>
    <row r="32" spans="1:20" s="3" customFormat="1" ht="12">
      <c r="A32" s="10" t="s">
        <v>2</v>
      </c>
      <c r="B32" s="10" t="s">
        <v>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/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</row>
    <row r="33" spans="1:20" s="3" customFormat="1" ht="12">
      <c r="A33" s="10" t="s">
        <v>60</v>
      </c>
      <c r="B33" s="10" t="s">
        <v>59</v>
      </c>
      <c r="C33" s="33">
        <v>1168</v>
      </c>
      <c r="D33" s="4">
        <v>576</v>
      </c>
      <c r="E33" s="33">
        <v>1005</v>
      </c>
      <c r="F33" s="33">
        <v>1742</v>
      </c>
      <c r="G33" s="33">
        <v>1778</v>
      </c>
      <c r="H33" s="33">
        <v>1969</v>
      </c>
      <c r="I33" s="33">
        <v>2347</v>
      </c>
      <c r="J33" s="33">
        <v>3385</v>
      </c>
      <c r="K33" s="33">
        <v>3894</v>
      </c>
      <c r="L33" s="33">
        <v>4776</v>
      </c>
      <c r="M33" s="33">
        <v>5034</v>
      </c>
      <c r="N33" s="33">
        <v>4937</v>
      </c>
      <c r="O33" s="33">
        <v>4558</v>
      </c>
      <c r="P33" s="33">
        <v>4468</v>
      </c>
      <c r="Q33" s="33">
        <v>5137</v>
      </c>
      <c r="R33" s="5" t="s">
        <v>0</v>
      </c>
      <c r="S33" s="5" t="s">
        <v>0</v>
      </c>
      <c r="T33" s="5" t="s">
        <v>0</v>
      </c>
    </row>
    <row r="34" spans="1:20" s="3" customFormat="1" ht="12">
      <c r="A34" s="10" t="s">
        <v>58</v>
      </c>
      <c r="B34" s="10" t="s">
        <v>55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/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</row>
    <row r="35" spans="1:20" s="3" customFormat="1" ht="12">
      <c r="A35" s="10" t="s">
        <v>74</v>
      </c>
      <c r="B35" s="10" t="s">
        <v>69</v>
      </c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/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</row>
    <row r="36" spans="1:20" s="3" customFormat="1" ht="12">
      <c r="A36" s="10" t="s">
        <v>56</v>
      </c>
      <c r="B36" s="10" t="s">
        <v>55</v>
      </c>
      <c r="C36" s="33">
        <v>5384</v>
      </c>
      <c r="D36" s="5" t="s">
        <v>0</v>
      </c>
      <c r="E36" s="33">
        <v>3782</v>
      </c>
      <c r="F36" s="33">
        <v>4457</v>
      </c>
      <c r="G36" s="33">
        <v>3851</v>
      </c>
      <c r="H36" s="33">
        <v>4309</v>
      </c>
      <c r="I36" s="33">
        <v>5382</v>
      </c>
      <c r="J36" s="33">
        <v>7008</v>
      </c>
      <c r="K36" s="33">
        <v>8544</v>
      </c>
      <c r="L36" s="33">
        <v>10171</v>
      </c>
      <c r="M36" s="33">
        <v>10685</v>
      </c>
      <c r="N36" s="33">
        <v>9349</v>
      </c>
      <c r="O36" s="33">
        <v>8947</v>
      </c>
      <c r="P36" s="33">
        <v>8996</v>
      </c>
      <c r="Q36" s="33">
        <v>8462</v>
      </c>
      <c r="R36" s="33">
        <v>15560</v>
      </c>
      <c r="S36" s="33">
        <v>11372</v>
      </c>
      <c r="T36" s="33">
        <v>5714</v>
      </c>
    </row>
    <row r="37" spans="1:20" s="3" customFormat="1" ht="12">
      <c r="A37" s="9" t="s">
        <v>37</v>
      </c>
      <c r="B37" s="20" t="s">
        <v>105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/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</row>
    <row r="38" spans="1:20" s="3" customFormat="1" ht="12">
      <c r="A38" s="15" t="s">
        <v>54</v>
      </c>
      <c r="B38" s="15" t="s">
        <v>69</v>
      </c>
      <c r="C38" s="33">
        <v>89906</v>
      </c>
      <c r="D38" s="33">
        <v>10257</v>
      </c>
      <c r="E38" s="33">
        <v>6229</v>
      </c>
      <c r="F38" s="33">
        <v>7409</v>
      </c>
      <c r="G38" s="33">
        <v>6313</v>
      </c>
      <c r="H38" s="33">
        <v>6971</v>
      </c>
      <c r="I38" s="33">
        <v>8069</v>
      </c>
      <c r="J38" s="33">
        <v>9729</v>
      </c>
      <c r="K38" s="4">
        <v>11639</v>
      </c>
      <c r="L38" s="33">
        <v>14111</v>
      </c>
      <c r="M38" s="33">
        <v>14202</v>
      </c>
      <c r="N38" s="33">
        <v>22693</v>
      </c>
      <c r="O38" s="33">
        <v>23360</v>
      </c>
      <c r="P38" s="33">
        <v>22013</v>
      </c>
      <c r="Q38" s="33">
        <v>21446</v>
      </c>
      <c r="R38" s="33">
        <v>8119</v>
      </c>
      <c r="S38" s="5" t="s">
        <v>0</v>
      </c>
      <c r="T38" s="33">
        <v>8952</v>
      </c>
    </row>
    <row r="39" spans="1:17" ht="12">
      <c r="A39" s="15" t="s">
        <v>68</v>
      </c>
      <c r="B39" s="15" t="s">
        <v>67</v>
      </c>
      <c r="C39" s="15">
        <v>2428</v>
      </c>
      <c r="D39" s="15">
        <v>1343</v>
      </c>
      <c r="E39" s="15">
        <v>1366</v>
      </c>
      <c r="F39" s="15">
        <v>1605</v>
      </c>
      <c r="G39" s="15">
        <v>1081</v>
      </c>
      <c r="H39" s="15">
        <v>1088</v>
      </c>
      <c r="J39" s="15">
        <v>1645</v>
      </c>
      <c r="K39" s="15">
        <v>2088</v>
      </c>
      <c r="L39" s="15">
        <v>2607</v>
      </c>
      <c r="M39" s="15">
        <v>2724</v>
      </c>
      <c r="N39" s="15">
        <v>3081</v>
      </c>
      <c r="O39" s="15">
        <v>3513</v>
      </c>
      <c r="P39" s="15">
        <v>3385</v>
      </c>
      <c r="Q39" s="15">
        <v>3460</v>
      </c>
    </row>
    <row r="40" spans="1:20" ht="12">
      <c r="A40" s="15" t="s">
        <v>66</v>
      </c>
      <c r="B40" s="15" t="s">
        <v>65</v>
      </c>
      <c r="C40" s="15">
        <v>3284</v>
      </c>
      <c r="D40" s="15">
        <v>2570</v>
      </c>
      <c r="E40" s="15">
        <v>2662</v>
      </c>
      <c r="F40" s="15">
        <v>3139</v>
      </c>
      <c r="G40" s="15">
        <v>2583</v>
      </c>
      <c r="H40" s="15">
        <v>2902</v>
      </c>
      <c r="I40" s="15">
        <v>3325</v>
      </c>
      <c r="J40" s="15">
        <v>4234</v>
      </c>
      <c r="K40" s="15">
        <v>5239</v>
      </c>
      <c r="L40" s="15">
        <v>6240</v>
      </c>
      <c r="M40" s="15">
        <v>6584</v>
      </c>
      <c r="N40" s="15">
        <v>7789</v>
      </c>
      <c r="O40" s="15">
        <v>8137</v>
      </c>
      <c r="P40" s="15">
        <v>8259</v>
      </c>
      <c r="Q40" s="15">
        <v>8031</v>
      </c>
      <c r="T40" s="15">
        <v>3574</v>
      </c>
    </row>
    <row r="41" spans="1:17" ht="12">
      <c r="A41" s="15" t="s">
        <v>64</v>
      </c>
      <c r="B41" s="15" t="s">
        <v>63</v>
      </c>
      <c r="C41" s="15">
        <v>1718</v>
      </c>
      <c r="D41" s="15">
        <v>1085</v>
      </c>
      <c r="E41" s="15">
        <v>1113</v>
      </c>
      <c r="F41" s="15">
        <v>1505</v>
      </c>
      <c r="G41" s="15">
        <v>1511</v>
      </c>
      <c r="H41" s="15">
        <v>1903</v>
      </c>
      <c r="I41" s="15">
        <v>2081</v>
      </c>
      <c r="J41" s="15">
        <v>2343</v>
      </c>
      <c r="K41" s="15">
        <v>2495</v>
      </c>
      <c r="L41" s="15">
        <v>3000</v>
      </c>
      <c r="M41" s="15">
        <v>2362</v>
      </c>
      <c r="N41" s="15">
        <v>2230</v>
      </c>
      <c r="O41" s="15">
        <v>2454</v>
      </c>
      <c r="P41" s="15">
        <v>1297</v>
      </c>
      <c r="Q41" s="15">
        <v>1379</v>
      </c>
    </row>
    <row r="42" spans="1:17" ht="12">
      <c r="A42" s="9" t="s">
        <v>138</v>
      </c>
      <c r="B42" s="9" t="s">
        <v>139</v>
      </c>
      <c r="N42" s="15">
        <v>4750</v>
      </c>
      <c r="O42" s="15">
        <v>4635</v>
      </c>
      <c r="P42" s="15">
        <v>4959</v>
      </c>
      <c r="Q42" s="15">
        <v>5073</v>
      </c>
    </row>
    <row r="43" spans="1:17" ht="12">
      <c r="A43" s="9" t="s">
        <v>62</v>
      </c>
      <c r="B43" s="9" t="s">
        <v>61</v>
      </c>
      <c r="C43" s="15">
        <v>1724</v>
      </c>
      <c r="D43" s="15">
        <v>1241</v>
      </c>
      <c r="E43" s="15">
        <v>1088</v>
      </c>
      <c r="F43" s="15">
        <v>1160</v>
      </c>
      <c r="G43" s="15">
        <v>1138</v>
      </c>
      <c r="H43" s="15">
        <v>1078</v>
      </c>
      <c r="I43" s="15">
        <v>1291</v>
      </c>
      <c r="J43" s="15">
        <v>1507</v>
      </c>
      <c r="K43" s="15">
        <v>1817</v>
      </c>
      <c r="L43" s="15">
        <v>2264</v>
      </c>
      <c r="M43" s="15">
        <v>2532</v>
      </c>
      <c r="N43" s="15">
        <v>4843</v>
      </c>
      <c r="O43" s="15">
        <v>4621</v>
      </c>
      <c r="P43" s="15">
        <v>4113</v>
      </c>
      <c r="Q43" s="15">
        <v>3503</v>
      </c>
    </row>
    <row r="44" spans="1:20" ht="12">
      <c r="A44" s="30" t="s">
        <v>140</v>
      </c>
      <c r="B44" s="30" t="s">
        <v>141</v>
      </c>
      <c r="R44" s="15">
        <v>4425</v>
      </c>
      <c r="T44" s="15">
        <v>935</v>
      </c>
    </row>
    <row r="45" spans="1:20" ht="12">
      <c r="A45" s="30" t="s">
        <v>163</v>
      </c>
      <c r="B45" s="30" t="s">
        <v>162</v>
      </c>
      <c r="R45" s="15">
        <v>1810</v>
      </c>
      <c r="T45" s="15">
        <v>1672</v>
      </c>
    </row>
    <row r="46" spans="1:20" ht="12">
      <c r="A46" s="30" t="s">
        <v>143</v>
      </c>
      <c r="B46" s="30" t="s">
        <v>142</v>
      </c>
      <c r="R46" s="15">
        <v>1884</v>
      </c>
      <c r="T46" s="15">
        <v>1835</v>
      </c>
    </row>
    <row r="47" spans="1:20" ht="12">
      <c r="A47" s="30" t="s">
        <v>160</v>
      </c>
      <c r="B47" s="30" t="s">
        <v>161</v>
      </c>
      <c r="T47" s="15">
        <v>936</v>
      </c>
    </row>
    <row r="48" spans="1:3" ht="12">
      <c r="A48" s="2" t="s">
        <v>144</v>
      </c>
      <c r="B48" s="2" t="s">
        <v>155</v>
      </c>
      <c r="C48" s="15">
        <v>5832</v>
      </c>
    </row>
    <row r="49" spans="1:3" ht="12">
      <c r="A49" s="2" t="s">
        <v>147</v>
      </c>
      <c r="B49" s="2" t="s">
        <v>146</v>
      </c>
      <c r="C49" s="15">
        <v>10710</v>
      </c>
    </row>
    <row r="50" spans="1:3" ht="12">
      <c r="A50" s="2" t="s">
        <v>148</v>
      </c>
      <c r="B50" s="2" t="s">
        <v>149</v>
      </c>
      <c r="C50" s="15">
        <v>11842</v>
      </c>
    </row>
    <row r="51" spans="1:3" ht="12">
      <c r="A51" s="2" t="s">
        <v>150</v>
      </c>
      <c r="B51" s="2" t="s">
        <v>151</v>
      </c>
      <c r="C51" s="15">
        <v>8804</v>
      </c>
    </row>
    <row r="52" spans="1:3" ht="12">
      <c r="A52" s="2" t="s">
        <v>153</v>
      </c>
      <c r="B52" s="2" t="s">
        <v>152</v>
      </c>
      <c r="C52" s="15">
        <v>8205</v>
      </c>
    </row>
    <row r="53" spans="1:3" ht="12">
      <c r="A53" s="2" t="s">
        <v>154</v>
      </c>
      <c r="B53" s="2" t="s">
        <v>155</v>
      </c>
      <c r="C53" s="15">
        <v>10229</v>
      </c>
    </row>
    <row r="54" spans="1:3" ht="12">
      <c r="A54" s="2" t="s">
        <v>157</v>
      </c>
      <c r="B54" s="2" t="s">
        <v>156</v>
      </c>
      <c r="C54" s="15">
        <v>16599</v>
      </c>
    </row>
    <row r="55" spans="1:3" ht="12">
      <c r="A55" s="2" t="s">
        <v>158</v>
      </c>
      <c r="B55" s="2" t="s">
        <v>159</v>
      </c>
      <c r="C55" s="15">
        <v>8531</v>
      </c>
    </row>
    <row r="56" spans="1:20" ht="12">
      <c r="A56" s="34" t="s">
        <v>164</v>
      </c>
      <c r="B56" s="34" t="s">
        <v>165</v>
      </c>
      <c r="C56" s="39"/>
      <c r="D56" s="39">
        <v>4018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showZeros="0" view="pageLayout" workbookViewId="0" topLeftCell="A2">
      <selection activeCell="P35" sqref="P35"/>
    </sheetView>
  </sheetViews>
  <sheetFormatPr defaultColWidth="9.140625" defaultRowHeight="15"/>
  <cols>
    <col min="1" max="1" width="4.421875" style="1" bestFit="1" customWidth="1"/>
    <col min="2" max="2" width="4.8515625" style="1" bestFit="1" customWidth="1"/>
    <col min="3" max="5" width="7.00390625" style="15" bestFit="1" customWidth="1"/>
    <col min="6" max="6" width="7.00390625" style="22" bestFit="1" customWidth="1"/>
    <col min="7" max="20" width="7.00390625" style="15" bestFit="1" customWidth="1"/>
    <col min="21" max="16384" width="9.140625" style="1" customWidth="1"/>
  </cols>
  <sheetData>
    <row r="2" spans="1:20" ht="15" customHeight="1">
      <c r="A2" s="76" t="s">
        <v>136</v>
      </c>
      <c r="B2" s="77"/>
      <c r="C2" s="86" t="s">
        <v>113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">
      <c r="A3" s="78"/>
      <c r="B3" s="79"/>
      <c r="C3" s="86" t="s">
        <v>112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8" customFormat="1" ht="12">
      <c r="A4" s="80"/>
      <c r="B4" s="81"/>
      <c r="C4" s="21">
        <v>1941</v>
      </c>
      <c r="D4" s="21">
        <v>1942</v>
      </c>
      <c r="E4" s="21">
        <v>1943</v>
      </c>
      <c r="F4" s="24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14" customFormat="1" ht="12.75" customHeight="1">
      <c r="A5" s="13" t="s">
        <v>53</v>
      </c>
      <c r="B5" s="13" t="s">
        <v>53</v>
      </c>
      <c r="C5" s="8">
        <v>648279</v>
      </c>
      <c r="D5" s="8">
        <f>botgo!D5+unaga!D5+tugal!D5+hurga!D5+ishig!D5</f>
        <v>375652</v>
      </c>
      <c r="E5" s="8">
        <v>433353</v>
      </c>
      <c r="F5" s="41">
        <v>516387</v>
      </c>
      <c r="G5" s="8">
        <v>395452</v>
      </c>
      <c r="H5" s="8">
        <v>450424</v>
      </c>
      <c r="I5" s="8">
        <v>469944</v>
      </c>
      <c r="J5" s="8">
        <v>475611</v>
      </c>
      <c r="K5" s="8">
        <v>536330</v>
      </c>
      <c r="L5" s="8">
        <v>530995</v>
      </c>
      <c r="M5" s="8">
        <v>479219</v>
      </c>
      <c r="N5" s="8">
        <v>533814</v>
      </c>
      <c r="O5" s="8">
        <v>490784</v>
      </c>
      <c r="P5" s="8">
        <v>579662</v>
      </c>
      <c r="Q5" s="8">
        <v>455351</v>
      </c>
      <c r="R5" s="8">
        <v>490317</v>
      </c>
      <c r="S5" s="8">
        <v>396777</v>
      </c>
      <c r="T5" s="8">
        <v>327072</v>
      </c>
    </row>
    <row r="6" spans="1:20" s="9" customFormat="1" ht="12.75" customHeight="1">
      <c r="A6" s="10" t="s">
        <v>52</v>
      </c>
      <c r="B6" s="10" t="s">
        <v>51</v>
      </c>
      <c r="C6" s="7">
        <v>21969</v>
      </c>
      <c r="D6" s="7">
        <f>botgo!D6+unaga!D6+tugal!D6+hurga!D6+ishig!D6</f>
        <v>14095</v>
      </c>
      <c r="E6" s="7">
        <v>19518</v>
      </c>
      <c r="F6" s="23">
        <v>18582</v>
      </c>
      <c r="G6" s="7">
        <v>16882</v>
      </c>
      <c r="H6" s="7">
        <v>16748</v>
      </c>
      <c r="I6" s="7">
        <v>18134</v>
      </c>
      <c r="J6" s="7">
        <v>20685</v>
      </c>
      <c r="K6" s="7">
        <v>21953</v>
      </c>
      <c r="L6" s="7">
        <v>24332</v>
      </c>
      <c r="M6" s="7">
        <v>21773</v>
      </c>
      <c r="N6" s="7">
        <v>28564</v>
      </c>
      <c r="O6" s="7">
        <v>27063</v>
      </c>
      <c r="P6" s="7">
        <v>27047</v>
      </c>
      <c r="Q6" s="7">
        <v>25886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 t="s">
        <v>0</v>
      </c>
      <c r="D7" s="7"/>
      <c r="E7" s="7" t="s">
        <v>0</v>
      </c>
      <c r="F7" s="23"/>
      <c r="G7" s="7"/>
      <c r="H7" s="7" t="s">
        <v>0</v>
      </c>
      <c r="I7" s="7" t="s">
        <v>0</v>
      </c>
      <c r="J7" s="7" t="s">
        <v>0</v>
      </c>
      <c r="K7" s="7" t="s">
        <v>0</v>
      </c>
      <c r="L7" s="7"/>
      <c r="M7" s="7" t="s">
        <v>0</v>
      </c>
      <c r="N7" s="7"/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/>
      <c r="E8" s="7" t="s">
        <v>0</v>
      </c>
      <c r="F8" s="23"/>
      <c r="G8" s="7"/>
      <c r="H8" s="7" t="s">
        <v>0</v>
      </c>
      <c r="I8" s="7" t="s">
        <v>0</v>
      </c>
      <c r="J8" s="7" t="s">
        <v>0</v>
      </c>
      <c r="K8" s="7" t="s">
        <v>0</v>
      </c>
      <c r="L8" s="7"/>
      <c r="M8" s="7" t="s">
        <v>0</v>
      </c>
      <c r="N8" s="7"/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8104</v>
      </c>
      <c r="D9" s="7">
        <f>botgo!D9+unaga!D9+tugal!D9+hurga!D9+ishig!D9</f>
        <v>9982</v>
      </c>
      <c r="E9" s="7">
        <v>11872</v>
      </c>
      <c r="F9" s="23">
        <v>15279</v>
      </c>
      <c r="G9" s="7">
        <v>17055</v>
      </c>
      <c r="H9" s="7">
        <v>17271</v>
      </c>
      <c r="I9" s="7">
        <v>18364</v>
      </c>
      <c r="J9" s="7">
        <v>18888</v>
      </c>
      <c r="K9" s="7">
        <v>21383</v>
      </c>
      <c r="L9" s="7">
        <v>20613</v>
      </c>
      <c r="M9" s="7">
        <v>6829</v>
      </c>
      <c r="N9" s="7">
        <v>7385</v>
      </c>
      <c r="O9" s="7">
        <v>6787</v>
      </c>
      <c r="P9" s="7">
        <v>7313</v>
      </c>
      <c r="Q9" s="7">
        <v>7862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15429</v>
      </c>
      <c r="D10" s="7">
        <f>botgo!D10+unaga!D10+tugal!D10+hurga!D10+ishig!D10</f>
        <v>15988</v>
      </c>
      <c r="E10" s="7">
        <v>18468</v>
      </c>
      <c r="F10" s="23">
        <v>20868</v>
      </c>
      <c r="G10" s="7">
        <v>16036</v>
      </c>
      <c r="H10" s="7">
        <v>18316</v>
      </c>
      <c r="I10" s="7">
        <v>16929</v>
      </c>
      <c r="J10" s="7">
        <v>16853</v>
      </c>
      <c r="K10" s="7">
        <v>18411</v>
      </c>
      <c r="L10" s="7">
        <v>15970</v>
      </c>
      <c r="M10" s="7">
        <v>17517</v>
      </c>
      <c r="N10" s="7">
        <v>18290</v>
      </c>
      <c r="O10" s="7">
        <v>17238</v>
      </c>
      <c r="P10" s="7">
        <v>17685</v>
      </c>
      <c r="Q10" s="7">
        <v>15811</v>
      </c>
      <c r="R10" s="7">
        <v>41957</v>
      </c>
      <c r="S10" s="7">
        <v>47763</v>
      </c>
      <c r="T10" s="7">
        <v>35617</v>
      </c>
    </row>
    <row r="11" spans="1:20" s="9" customFormat="1" ht="12.75" customHeight="1">
      <c r="A11" s="10" t="s">
        <v>42</v>
      </c>
      <c r="B11" s="10" t="s">
        <v>41</v>
      </c>
      <c r="C11" s="7">
        <v>18863</v>
      </c>
      <c r="D11" s="7">
        <f>botgo!D11+unaga!D11+tugal!D11+hurga!D11+ishig!D11</f>
        <v>16469</v>
      </c>
      <c r="E11" s="7">
        <v>18191</v>
      </c>
      <c r="F11" s="23">
        <v>20104</v>
      </c>
      <c r="G11" s="7">
        <v>17249</v>
      </c>
      <c r="H11" s="7">
        <v>17459</v>
      </c>
      <c r="I11" s="7">
        <v>18812</v>
      </c>
      <c r="J11" s="7">
        <v>17431</v>
      </c>
      <c r="K11" s="7">
        <v>19707</v>
      </c>
      <c r="L11" s="7">
        <v>20485</v>
      </c>
      <c r="M11" s="7">
        <v>14831</v>
      </c>
      <c r="N11" s="7">
        <v>7601</v>
      </c>
      <c r="O11" s="7">
        <v>16022</v>
      </c>
      <c r="P11" s="7">
        <v>16801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17647</v>
      </c>
      <c r="D12" s="7">
        <f>botgo!D12+unaga!D12+tugal!D12+hurga!D12+ishig!D12</f>
        <v>19640</v>
      </c>
      <c r="E12" s="7">
        <v>22450</v>
      </c>
      <c r="F12" s="23">
        <v>23735</v>
      </c>
      <c r="G12" s="7"/>
      <c r="H12" s="7">
        <v>19248</v>
      </c>
      <c r="I12" s="7">
        <v>17957</v>
      </c>
      <c r="J12" s="7">
        <v>19931</v>
      </c>
      <c r="K12" s="7">
        <v>21451</v>
      </c>
      <c r="L12" s="7">
        <v>19743</v>
      </c>
      <c r="M12" s="7">
        <v>21946</v>
      </c>
      <c r="N12" s="7">
        <v>22958</v>
      </c>
      <c r="O12" s="7">
        <v>21249</v>
      </c>
      <c r="P12" s="7">
        <v>21033</v>
      </c>
      <c r="Q12" s="7">
        <v>18615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/>
      <c r="E13" s="7" t="s">
        <v>0</v>
      </c>
      <c r="F13" s="23"/>
      <c r="G13" s="7"/>
      <c r="H13" s="7" t="s">
        <v>0</v>
      </c>
      <c r="I13" s="7" t="s">
        <v>0</v>
      </c>
      <c r="J13" s="7" t="s">
        <v>0</v>
      </c>
      <c r="K13" s="7" t="s">
        <v>0</v>
      </c>
      <c r="L13" s="7"/>
      <c r="M13" s="7" t="s">
        <v>0</v>
      </c>
      <c r="N13" s="7"/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/>
      <c r="E14" s="7" t="s">
        <v>0</v>
      </c>
      <c r="F14" s="23"/>
      <c r="G14" s="7"/>
      <c r="H14" s="7" t="s">
        <v>0</v>
      </c>
      <c r="I14" s="7" t="s">
        <v>0</v>
      </c>
      <c r="J14" s="7" t="s">
        <v>0</v>
      </c>
      <c r="K14" s="7" t="s">
        <v>0</v>
      </c>
      <c r="L14" s="7"/>
      <c r="M14" s="7" t="s">
        <v>0</v>
      </c>
      <c r="N14" s="7"/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34237</v>
      </c>
      <c r="D15" s="7">
        <f>botgo!D15+unaga!D15+tugal!D15+hurga!D15+ishig!D15</f>
        <v>28863</v>
      </c>
      <c r="E15" s="7">
        <v>30387</v>
      </c>
      <c r="F15" s="23">
        <v>32144</v>
      </c>
      <c r="G15" s="7">
        <v>20051</v>
      </c>
      <c r="H15" s="7">
        <v>21776</v>
      </c>
      <c r="I15" s="7">
        <v>21197</v>
      </c>
      <c r="J15" s="7">
        <v>24144</v>
      </c>
      <c r="K15" s="7">
        <v>28398</v>
      </c>
      <c r="L15" s="7">
        <v>27306</v>
      </c>
      <c r="M15" s="7">
        <v>31948</v>
      </c>
      <c r="N15" s="7">
        <v>35065</v>
      </c>
      <c r="O15" s="7">
        <v>33232</v>
      </c>
      <c r="P15" s="7">
        <v>36178</v>
      </c>
      <c r="Q15" s="7">
        <v>30512</v>
      </c>
      <c r="R15" s="7">
        <v>56142</v>
      </c>
      <c r="S15" s="7">
        <v>39095</v>
      </c>
      <c r="T15" s="7">
        <v>24123</v>
      </c>
    </row>
    <row r="16" spans="1:20" s="9" customFormat="1" ht="12.75" customHeight="1">
      <c r="A16" s="10" t="s">
        <v>33</v>
      </c>
      <c r="B16" s="10" t="s">
        <v>32</v>
      </c>
      <c r="C16" s="7">
        <v>17073</v>
      </c>
      <c r="D16" s="7">
        <f>botgo!D16+unaga!D16+tugal!D16+hurga!D16+ishig!D16</f>
        <v>18105</v>
      </c>
      <c r="E16" s="7">
        <v>19277</v>
      </c>
      <c r="F16" s="23">
        <v>24398</v>
      </c>
      <c r="G16" s="7">
        <v>22293</v>
      </c>
      <c r="H16" s="7">
        <v>21517</v>
      </c>
      <c r="I16" s="7">
        <v>22053</v>
      </c>
      <c r="J16" s="7">
        <v>21400</v>
      </c>
      <c r="K16" s="7">
        <v>22708</v>
      </c>
      <c r="L16" s="7">
        <v>23157</v>
      </c>
      <c r="M16" s="7">
        <v>19826</v>
      </c>
      <c r="N16" s="7">
        <v>23701</v>
      </c>
      <c r="O16" s="7">
        <v>21128</v>
      </c>
      <c r="P16" s="7">
        <v>20580</v>
      </c>
      <c r="Q16" s="7">
        <v>19966</v>
      </c>
      <c r="R16" s="7" t="s">
        <v>0</v>
      </c>
      <c r="S16" s="7" t="s">
        <v>0</v>
      </c>
      <c r="T16" s="7">
        <v>19986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/>
      <c r="E17" s="7" t="s">
        <v>0</v>
      </c>
      <c r="F17" s="23"/>
      <c r="G17" s="7"/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11281</v>
      </c>
      <c r="N17" s="7">
        <v>11414</v>
      </c>
      <c r="O17" s="7">
        <v>10539</v>
      </c>
      <c r="P17" s="7">
        <v>18677</v>
      </c>
      <c r="Q17" s="7">
        <v>23998</v>
      </c>
      <c r="R17" s="7">
        <v>44259</v>
      </c>
      <c r="S17" s="7">
        <v>45921</v>
      </c>
      <c r="T17" s="7">
        <v>17343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/>
      <c r="E18" s="7" t="s">
        <v>0</v>
      </c>
      <c r="F18" s="23"/>
      <c r="G18" s="7"/>
      <c r="H18" s="7" t="s">
        <v>0</v>
      </c>
      <c r="I18" s="7" t="s">
        <v>0</v>
      </c>
      <c r="J18" s="7" t="s">
        <v>0</v>
      </c>
      <c r="K18" s="7" t="s">
        <v>0</v>
      </c>
      <c r="L18" s="7"/>
      <c r="M18" s="7" t="s">
        <v>0</v>
      </c>
      <c r="N18" s="7"/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17437</v>
      </c>
      <c r="D19" s="7">
        <f>botgo!D19+unaga!D19+tugal!D19+hurga!D19+ishig!D19</f>
        <v>14107</v>
      </c>
      <c r="E19" s="7">
        <v>18357</v>
      </c>
      <c r="F19" s="23">
        <v>18329</v>
      </c>
      <c r="G19" s="7">
        <v>12319</v>
      </c>
      <c r="H19" s="7">
        <v>13433</v>
      </c>
      <c r="I19" s="7">
        <v>15823</v>
      </c>
      <c r="J19" s="7">
        <v>17327</v>
      </c>
      <c r="K19" s="7">
        <v>18280</v>
      </c>
      <c r="L19" s="7">
        <v>19394</v>
      </c>
      <c r="M19" s="7">
        <v>16154</v>
      </c>
      <c r="N19" s="7">
        <v>20392</v>
      </c>
      <c r="O19" s="7">
        <v>17853</v>
      </c>
      <c r="P19" s="7">
        <v>19113</v>
      </c>
      <c r="Q19" s="7">
        <v>18216</v>
      </c>
      <c r="R19" s="7"/>
      <c r="S19" s="7">
        <v>8474</v>
      </c>
      <c r="T19" s="7">
        <v>12149</v>
      </c>
    </row>
    <row r="20" spans="1:20" s="9" customFormat="1" ht="12.75" customHeight="1">
      <c r="A20" s="10" t="s">
        <v>25</v>
      </c>
      <c r="B20" s="10" t="s">
        <v>24</v>
      </c>
      <c r="C20" s="7">
        <v>22718</v>
      </c>
      <c r="D20" s="7"/>
      <c r="E20" s="7" t="s">
        <v>0</v>
      </c>
      <c r="F20" s="23">
        <v>20588</v>
      </c>
      <c r="G20" s="7">
        <v>14433</v>
      </c>
      <c r="H20" s="7">
        <v>20421</v>
      </c>
      <c r="I20" s="7">
        <v>23197</v>
      </c>
      <c r="J20" s="7">
        <v>22327</v>
      </c>
      <c r="K20" s="7">
        <v>24688</v>
      </c>
      <c r="L20" s="7">
        <v>21298</v>
      </c>
      <c r="M20" s="7">
        <v>23640</v>
      </c>
      <c r="N20" s="7">
        <v>23788</v>
      </c>
      <c r="O20" s="7">
        <v>19938</v>
      </c>
      <c r="P20" s="7">
        <v>22798</v>
      </c>
      <c r="Q20" s="7">
        <v>21662</v>
      </c>
      <c r="R20" s="7">
        <v>28276</v>
      </c>
      <c r="S20" s="7">
        <v>11485</v>
      </c>
      <c r="T20" s="7">
        <v>11297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/>
      <c r="E21" s="7" t="s">
        <v>0</v>
      </c>
      <c r="F21" s="23"/>
      <c r="G21" s="7"/>
      <c r="H21" s="7" t="s">
        <v>0</v>
      </c>
      <c r="I21" s="7" t="s">
        <v>0</v>
      </c>
      <c r="J21" s="7" t="s">
        <v>0</v>
      </c>
      <c r="K21" s="7" t="s">
        <v>0</v>
      </c>
      <c r="L21" s="7"/>
      <c r="M21" s="7" t="s">
        <v>0</v>
      </c>
      <c r="N21" s="7"/>
      <c r="O21" s="7" t="s">
        <v>0</v>
      </c>
      <c r="P21" s="7">
        <v>2642</v>
      </c>
      <c r="Q21" s="7">
        <v>2241</v>
      </c>
      <c r="R21" s="7"/>
      <c r="S21" s="7">
        <v>6586</v>
      </c>
      <c r="T21" s="7">
        <v>1581</v>
      </c>
    </row>
    <row r="22" spans="1:20" s="9" customFormat="1" ht="12.75" customHeight="1">
      <c r="A22" s="10" t="s">
        <v>21</v>
      </c>
      <c r="B22" s="10" t="s">
        <v>20</v>
      </c>
      <c r="C22" s="7">
        <v>26027</v>
      </c>
      <c r="D22" s="7">
        <f>botgo!D22+unaga!D22+tugal!D22+hurga!D22+ishig!D22</f>
        <v>22694</v>
      </c>
      <c r="E22" s="7">
        <v>22729</v>
      </c>
      <c r="F22" s="23">
        <v>23352</v>
      </c>
      <c r="G22" s="7">
        <v>22543</v>
      </c>
      <c r="H22" s="7">
        <v>25589</v>
      </c>
      <c r="I22" s="7">
        <v>23888</v>
      </c>
      <c r="J22" s="7">
        <v>21583</v>
      </c>
      <c r="K22" s="7">
        <v>25192</v>
      </c>
      <c r="L22" s="7">
        <v>24562</v>
      </c>
      <c r="M22" s="7">
        <v>20837</v>
      </c>
      <c r="N22" s="7">
        <v>25136</v>
      </c>
      <c r="O22" s="7">
        <v>23774</v>
      </c>
      <c r="P22" s="7">
        <v>21525</v>
      </c>
      <c r="Q22" s="7">
        <v>18376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39201</v>
      </c>
      <c r="D23" s="7">
        <f>botgo!D23+unaga!D23+tugal!D23+hurga!D23+ishig!D23</f>
        <v>31739</v>
      </c>
      <c r="E23" s="7">
        <v>33563</v>
      </c>
      <c r="F23" s="23">
        <v>38754</v>
      </c>
      <c r="G23" s="7">
        <v>32155</v>
      </c>
      <c r="H23" s="7">
        <v>31190</v>
      </c>
      <c r="I23" s="7">
        <v>34328</v>
      </c>
      <c r="J23" s="7">
        <v>34621</v>
      </c>
      <c r="K23" s="7">
        <v>37971</v>
      </c>
      <c r="L23" s="7">
        <v>39906</v>
      </c>
      <c r="M23" s="7">
        <v>40376</v>
      </c>
      <c r="N23" s="7">
        <v>41397</v>
      </c>
      <c r="O23" s="7">
        <v>40227</v>
      </c>
      <c r="P23" s="7">
        <v>104457</v>
      </c>
      <c r="Q23" s="7">
        <v>41051</v>
      </c>
      <c r="R23" s="7">
        <v>67289</v>
      </c>
      <c r="S23" s="7">
        <v>44916</v>
      </c>
      <c r="T23" s="7">
        <v>35198</v>
      </c>
    </row>
    <row r="24" spans="1:20" s="9" customFormat="1" ht="12.75" customHeight="1">
      <c r="A24" s="10" t="s">
        <v>17</v>
      </c>
      <c r="B24" s="10" t="s">
        <v>17</v>
      </c>
      <c r="C24" s="7">
        <v>7709</v>
      </c>
      <c r="D24" s="7">
        <f>botgo!D24+unaga!D24+tugal!D24+hurga!D24+ishig!D24</f>
        <v>8040</v>
      </c>
      <c r="E24" s="7">
        <v>9443</v>
      </c>
      <c r="F24" s="23">
        <v>10455</v>
      </c>
      <c r="G24" s="7">
        <v>10101</v>
      </c>
      <c r="H24" s="7">
        <v>10090</v>
      </c>
      <c r="I24" s="7">
        <v>10385</v>
      </c>
      <c r="J24" s="7">
        <v>10412</v>
      </c>
      <c r="K24" s="7">
        <v>12180</v>
      </c>
      <c r="L24" s="7">
        <v>13794</v>
      </c>
      <c r="M24" s="7">
        <v>9437</v>
      </c>
      <c r="N24" s="7">
        <v>11438</v>
      </c>
      <c r="O24" s="7">
        <v>10578</v>
      </c>
      <c r="P24" s="7">
        <v>9968</v>
      </c>
      <c r="Q24" s="7">
        <v>6869</v>
      </c>
      <c r="R24" s="7" t="s">
        <v>0</v>
      </c>
      <c r="S24" s="7" t="s">
        <v>0</v>
      </c>
      <c r="T24" s="7">
        <v>14232</v>
      </c>
    </row>
    <row r="25" spans="1:20" s="9" customFormat="1" ht="12.75" customHeight="1">
      <c r="A25" s="10" t="s">
        <v>16</v>
      </c>
      <c r="B25" s="10" t="s">
        <v>15</v>
      </c>
      <c r="C25" s="7">
        <v>14439</v>
      </c>
      <c r="D25" s="7">
        <f>botgo!D25+unaga!D25+tugal!D25+hurga!D25+ishig!D25</f>
        <v>20773</v>
      </c>
      <c r="E25" s="7">
        <v>21247</v>
      </c>
      <c r="F25" s="23">
        <v>29464</v>
      </c>
      <c r="G25" s="7">
        <v>21784</v>
      </c>
      <c r="H25" s="7">
        <v>25441</v>
      </c>
      <c r="I25" s="7">
        <v>29101</v>
      </c>
      <c r="J25" s="7">
        <v>28508</v>
      </c>
      <c r="K25" s="7">
        <v>32281</v>
      </c>
      <c r="L25" s="7">
        <v>33617</v>
      </c>
      <c r="M25" s="7">
        <v>32194</v>
      </c>
      <c r="N25" s="7">
        <v>28140</v>
      </c>
      <c r="O25" s="7">
        <v>26708</v>
      </c>
      <c r="P25" s="7">
        <v>26381</v>
      </c>
      <c r="Q25" s="7">
        <v>24215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/>
      <c r="E26" s="7" t="s">
        <v>0</v>
      </c>
      <c r="F26" s="23"/>
      <c r="G26" s="7"/>
      <c r="H26" s="7" t="s">
        <v>0</v>
      </c>
      <c r="I26" s="7" t="s">
        <v>0</v>
      </c>
      <c r="J26" s="7" t="s">
        <v>0</v>
      </c>
      <c r="K26" s="7" t="s">
        <v>0</v>
      </c>
      <c r="L26" s="7"/>
      <c r="M26" s="7" t="s">
        <v>0</v>
      </c>
      <c r="N26" s="7"/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20256</v>
      </c>
      <c r="D27" s="7">
        <f>botgo!D27+unaga!D27+tugal!D27+hurga!D27+ishig!D27</f>
        <v>11746</v>
      </c>
      <c r="E27" s="7">
        <v>14221</v>
      </c>
      <c r="F27" s="23">
        <v>18472</v>
      </c>
      <c r="G27" s="7">
        <v>14624</v>
      </c>
      <c r="H27" s="7">
        <v>17178</v>
      </c>
      <c r="I27" s="7">
        <v>17536</v>
      </c>
      <c r="J27" s="7">
        <v>22280</v>
      </c>
      <c r="K27" s="7">
        <v>23256</v>
      </c>
      <c r="L27" s="7">
        <v>2166</v>
      </c>
      <c r="M27" s="7">
        <v>18891</v>
      </c>
      <c r="N27" s="7">
        <v>23602</v>
      </c>
      <c r="O27" s="7">
        <v>20879</v>
      </c>
      <c r="P27" s="7">
        <v>24523</v>
      </c>
      <c r="Q27" s="7">
        <v>20471</v>
      </c>
      <c r="R27" s="7">
        <v>37838</v>
      </c>
      <c r="S27" s="7">
        <v>35234</v>
      </c>
      <c r="T27" s="7">
        <v>30954</v>
      </c>
    </row>
    <row r="28" spans="1:20" s="9" customFormat="1" ht="12.75" customHeight="1">
      <c r="A28" s="10" t="s">
        <v>10</v>
      </c>
      <c r="B28" s="10" t="s">
        <v>9</v>
      </c>
      <c r="C28" s="7">
        <v>27083</v>
      </c>
      <c r="D28" s="7">
        <f>botgo!D28+unaga!D28+tugal!D28+hurga!D28+ishig!D28</f>
        <v>29187</v>
      </c>
      <c r="E28" s="7">
        <v>30758</v>
      </c>
      <c r="F28" s="23">
        <v>30845</v>
      </c>
      <c r="G28" s="7">
        <v>33668</v>
      </c>
      <c r="H28" s="7">
        <v>32722</v>
      </c>
      <c r="I28" s="7">
        <v>32301</v>
      </c>
      <c r="J28" s="7">
        <v>23694</v>
      </c>
      <c r="K28" s="7">
        <v>29322</v>
      </c>
      <c r="L28" s="7">
        <v>26953</v>
      </c>
      <c r="M28" s="7">
        <v>20800</v>
      </c>
      <c r="N28" s="7">
        <v>17117</v>
      </c>
      <c r="O28" s="7">
        <v>15218</v>
      </c>
      <c r="P28" s="7">
        <v>16848</v>
      </c>
      <c r="Q28" s="7">
        <v>14983</v>
      </c>
      <c r="R28" s="7">
        <v>39864</v>
      </c>
      <c r="S28" s="7">
        <v>38396</v>
      </c>
      <c r="T28" s="7">
        <v>15332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/>
      <c r="E29" s="7" t="s">
        <v>0</v>
      </c>
      <c r="F29" s="23"/>
      <c r="G29" s="7"/>
      <c r="H29" s="7" t="s">
        <v>0</v>
      </c>
      <c r="I29" s="7" t="s">
        <v>0</v>
      </c>
      <c r="J29" s="7" t="s">
        <v>0</v>
      </c>
      <c r="K29" s="7" t="s">
        <v>0</v>
      </c>
      <c r="L29" s="7"/>
      <c r="M29" s="7" t="s">
        <v>0</v>
      </c>
      <c r="N29" s="7"/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11614</v>
      </c>
      <c r="D30" s="7">
        <f>botgo!D30+unaga!D30+tugal!D30+hurga!D30+ishig!D30</f>
        <v>9980</v>
      </c>
      <c r="E30" s="7">
        <v>13924</v>
      </c>
      <c r="F30" s="23">
        <v>14694</v>
      </c>
      <c r="G30" s="7">
        <v>13333</v>
      </c>
      <c r="H30" s="7">
        <v>12993</v>
      </c>
      <c r="I30" s="7">
        <v>12660</v>
      </c>
      <c r="J30" s="7">
        <v>10908</v>
      </c>
      <c r="K30" s="7">
        <v>12745</v>
      </c>
      <c r="L30" s="7">
        <v>12925</v>
      </c>
      <c r="M30" s="7" t="s">
        <v>0</v>
      </c>
      <c r="N30" s="7">
        <v>11573</v>
      </c>
      <c r="O30" s="7">
        <v>9951</v>
      </c>
      <c r="P30" s="7">
        <v>9893</v>
      </c>
      <c r="Q30" s="7">
        <v>11010</v>
      </c>
      <c r="R30" s="7">
        <v>42869</v>
      </c>
      <c r="S30" s="7">
        <v>63013</v>
      </c>
      <c r="T30" s="7">
        <v>16481</v>
      </c>
    </row>
    <row r="31" spans="1:20" s="9" customFormat="1" ht="12.75" customHeight="1">
      <c r="A31" s="10" t="s">
        <v>4</v>
      </c>
      <c r="B31" s="10" t="s">
        <v>3</v>
      </c>
      <c r="C31" s="7">
        <v>19067</v>
      </c>
      <c r="D31" s="7">
        <f>botgo!D31+unaga!D31+tugal!D31+hurga!D31+ishig!D31</f>
        <v>16055</v>
      </c>
      <c r="E31" s="7">
        <v>22803</v>
      </c>
      <c r="F31" s="23">
        <v>36942</v>
      </c>
      <c r="G31" s="7">
        <v>30700</v>
      </c>
      <c r="H31" s="7">
        <v>34221</v>
      </c>
      <c r="I31" s="7">
        <v>37228</v>
      </c>
      <c r="J31" s="7">
        <v>37615</v>
      </c>
      <c r="K31" s="7">
        <v>43307</v>
      </c>
      <c r="L31" s="7">
        <v>37944</v>
      </c>
      <c r="M31" s="7">
        <v>33418</v>
      </c>
      <c r="N31" s="7">
        <v>16335</v>
      </c>
      <c r="O31" s="7">
        <v>13684</v>
      </c>
      <c r="P31" s="7">
        <v>12506</v>
      </c>
      <c r="Q31" s="7">
        <v>9905</v>
      </c>
      <c r="R31" s="7">
        <v>35560</v>
      </c>
      <c r="S31" s="7">
        <v>28909</v>
      </c>
      <c r="T31" s="7">
        <v>24829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/>
      <c r="E32" s="7" t="s">
        <v>0</v>
      </c>
      <c r="F32" s="23"/>
      <c r="G32" s="7"/>
      <c r="H32" s="7" t="s">
        <v>0</v>
      </c>
      <c r="I32" s="7" t="s">
        <v>0</v>
      </c>
      <c r="J32" s="7" t="s">
        <v>0</v>
      </c>
      <c r="K32" s="7" t="s">
        <v>0</v>
      </c>
      <c r="L32" s="7"/>
      <c r="M32" s="7" t="s">
        <v>0</v>
      </c>
      <c r="N32" s="7"/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10594</v>
      </c>
      <c r="D33" s="7">
        <f>botgo!D33+unaga!D33+tugal!D33+hurga!D33+ishig!D33</f>
        <v>8293</v>
      </c>
      <c r="E33" s="7">
        <v>11045</v>
      </c>
      <c r="F33" s="23">
        <v>14533</v>
      </c>
      <c r="G33" s="7">
        <v>12537</v>
      </c>
      <c r="H33" s="7">
        <v>13902</v>
      </c>
      <c r="I33" s="7">
        <v>15435</v>
      </c>
      <c r="J33" s="7">
        <v>17114</v>
      </c>
      <c r="K33" s="7">
        <v>20084</v>
      </c>
      <c r="L33" s="7">
        <v>20643</v>
      </c>
      <c r="M33" s="7">
        <v>17765</v>
      </c>
      <c r="N33" s="7">
        <v>30866</v>
      </c>
      <c r="O33" s="7">
        <v>17567</v>
      </c>
      <c r="P33" s="7">
        <v>18393</v>
      </c>
      <c r="Q33" s="7">
        <v>18211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/>
      <c r="E34" s="7" t="s">
        <v>0</v>
      </c>
      <c r="F34" s="23"/>
      <c r="G34" s="7"/>
      <c r="H34" s="7" t="s">
        <v>0</v>
      </c>
      <c r="I34" s="7" t="s">
        <v>0</v>
      </c>
      <c r="J34" s="7" t="s">
        <v>0</v>
      </c>
      <c r="K34" s="7" t="s">
        <v>0</v>
      </c>
      <c r="L34" s="7"/>
      <c r="M34" s="7" t="s">
        <v>0</v>
      </c>
      <c r="N34" s="7"/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 t="s">
        <v>0</v>
      </c>
      <c r="D35" s="7"/>
      <c r="E35" s="7" t="s">
        <v>0</v>
      </c>
      <c r="F35" s="23"/>
      <c r="G35" s="7"/>
      <c r="H35" s="7" t="s">
        <v>0</v>
      </c>
      <c r="I35" s="7" t="s">
        <v>0</v>
      </c>
      <c r="J35" s="7" t="s">
        <v>0</v>
      </c>
      <c r="K35" s="7" t="s">
        <v>0</v>
      </c>
      <c r="L35" s="7"/>
      <c r="M35" s="7" t="s">
        <v>0</v>
      </c>
      <c r="N35" s="7"/>
      <c r="O35" s="7" t="s">
        <v>0</v>
      </c>
      <c r="P35" s="7"/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.75" customHeight="1">
      <c r="A36" s="10" t="s">
        <v>56</v>
      </c>
      <c r="B36" s="10" t="s">
        <v>55</v>
      </c>
      <c r="C36" s="7">
        <v>29519</v>
      </c>
      <c r="D36" s="7"/>
      <c r="E36" s="7">
        <v>31950</v>
      </c>
      <c r="F36" s="23">
        <v>33954</v>
      </c>
      <c r="G36" s="7">
        <v>19021</v>
      </c>
      <c r="H36" s="7">
        <v>25715</v>
      </c>
      <c r="I36" s="7">
        <v>28616</v>
      </c>
      <c r="J36" s="7">
        <v>32323</v>
      </c>
      <c r="K36" s="7">
        <v>35864</v>
      </c>
      <c r="L36" s="7">
        <v>37962</v>
      </c>
      <c r="M36" s="7">
        <v>37252</v>
      </c>
      <c r="N36" s="7">
        <v>28942</v>
      </c>
      <c r="O36" s="7">
        <v>26579</v>
      </c>
      <c r="P36" s="7">
        <v>32087</v>
      </c>
      <c r="Q36" s="7">
        <v>26841</v>
      </c>
      <c r="R36" s="7">
        <v>59687</v>
      </c>
      <c r="S36" s="7">
        <v>26985</v>
      </c>
      <c r="T36" s="7">
        <v>24871</v>
      </c>
    </row>
    <row r="37" spans="1:20" s="9" customFormat="1" ht="12.75" customHeight="1">
      <c r="A37" s="9" t="s">
        <v>71</v>
      </c>
      <c r="B37" s="20" t="s">
        <v>69</v>
      </c>
      <c r="C37" s="7">
        <v>269293</v>
      </c>
      <c r="D37" s="7">
        <v>79896</v>
      </c>
      <c r="E37" s="7">
        <v>63150</v>
      </c>
      <c r="F37" s="23">
        <v>71007</v>
      </c>
      <c r="G37" s="7">
        <v>48668</v>
      </c>
      <c r="H37" s="7">
        <v>55194</v>
      </c>
      <c r="I37" s="7">
        <v>56000</v>
      </c>
      <c r="J37" s="7">
        <v>57567</v>
      </c>
      <c r="K37" s="7">
        <v>67149</v>
      </c>
      <c r="L37" s="7">
        <v>65399</v>
      </c>
      <c r="M37" s="7">
        <v>62504</v>
      </c>
      <c r="N37" s="7"/>
      <c r="O37" s="7">
        <v>94570</v>
      </c>
      <c r="P37" s="7">
        <v>93214</v>
      </c>
      <c r="Q37" s="7">
        <v>78650</v>
      </c>
      <c r="R37" s="7">
        <v>36576</v>
      </c>
      <c r="S37" s="7" t="s">
        <v>0</v>
      </c>
      <c r="T37" s="7">
        <v>43079</v>
      </c>
    </row>
    <row r="38" spans="1:20" ht="12">
      <c r="A38" s="1" t="s">
        <v>70</v>
      </c>
      <c r="B38" s="1" t="s">
        <v>67</v>
      </c>
      <c r="C38" s="16">
        <v>19483</v>
      </c>
      <c r="D38" s="16">
        <v>16294</v>
      </c>
      <c r="E38" s="16">
        <v>18591</v>
      </c>
      <c r="F38" s="16">
        <v>21564</v>
      </c>
      <c r="G38" s="16">
        <v>14694</v>
      </c>
      <c r="H38" s="16">
        <v>15732</v>
      </c>
      <c r="I38" s="16">
        <v>15087</v>
      </c>
      <c r="J38" s="16">
        <v>17078</v>
      </c>
      <c r="K38" s="16">
        <v>20013</v>
      </c>
      <c r="L38" s="16">
        <v>17955</v>
      </c>
      <c r="M38" s="16">
        <v>19329</v>
      </c>
      <c r="N38" s="16">
        <v>20774</v>
      </c>
      <c r="O38" s="16">
        <v>21346</v>
      </c>
      <c r="P38" s="16">
        <v>21469</v>
      </c>
      <c r="Q38" s="16">
        <v>18978</v>
      </c>
      <c r="R38" s="16">
        <v>0</v>
      </c>
      <c r="S38" s="16">
        <v>0</v>
      </c>
      <c r="T38" s="16">
        <v>0</v>
      </c>
    </row>
    <row r="39" spans="1:20" ht="12">
      <c r="A39" s="1" t="s">
        <v>66</v>
      </c>
      <c r="B39" s="1" t="s">
        <v>65</v>
      </c>
      <c r="C39" s="16">
        <v>20283</v>
      </c>
      <c r="D39" s="16">
        <v>16819</v>
      </c>
      <c r="E39" s="16">
        <v>21137</v>
      </c>
      <c r="F39" s="16">
        <v>23661</v>
      </c>
      <c r="G39" s="16">
        <v>13872</v>
      </c>
      <c r="H39" s="16">
        <v>17099</v>
      </c>
      <c r="I39" s="16"/>
      <c r="J39" s="16">
        <v>21282</v>
      </c>
      <c r="K39" s="16">
        <v>23021</v>
      </c>
      <c r="L39" s="16">
        <v>23273</v>
      </c>
      <c r="M39" s="16">
        <v>23259</v>
      </c>
      <c r="N39" s="16">
        <v>27649</v>
      </c>
      <c r="O39" s="16">
        <v>26253</v>
      </c>
      <c r="P39" s="16">
        <v>28645</v>
      </c>
      <c r="Q39" s="16">
        <v>22190</v>
      </c>
      <c r="R39" s="16">
        <v>0</v>
      </c>
      <c r="S39" s="16">
        <v>0</v>
      </c>
      <c r="T39" s="16">
        <v>13546</v>
      </c>
    </row>
    <row r="40" spans="1:20" ht="12">
      <c r="A40" s="1" t="s">
        <v>64</v>
      </c>
      <c r="B40" s="1" t="s">
        <v>63</v>
      </c>
      <c r="C40" s="15">
        <v>10210</v>
      </c>
      <c r="D40" s="15">
        <v>10157</v>
      </c>
      <c r="E40" s="15">
        <v>10708</v>
      </c>
      <c r="F40" s="15">
        <v>11756</v>
      </c>
      <c r="G40" s="15">
        <v>12757</v>
      </c>
      <c r="H40" s="15">
        <v>13658</v>
      </c>
      <c r="I40" s="15">
        <v>14400</v>
      </c>
      <c r="J40" s="15">
        <v>10774</v>
      </c>
      <c r="K40" s="15">
        <v>14045</v>
      </c>
      <c r="L40" s="15">
        <v>14781</v>
      </c>
      <c r="M40" s="15">
        <v>8121</v>
      </c>
      <c r="N40" s="15">
        <v>10141</v>
      </c>
      <c r="O40" s="15">
        <v>10277</v>
      </c>
      <c r="P40" s="15">
        <v>5731</v>
      </c>
      <c r="Q40" s="15">
        <v>6020</v>
      </c>
      <c r="R40" s="15">
        <v>0</v>
      </c>
      <c r="S40" s="15">
        <v>0</v>
      </c>
      <c r="T40" s="15">
        <v>0</v>
      </c>
    </row>
    <row r="41" spans="1:20" ht="12">
      <c r="A41" s="9" t="s">
        <v>138</v>
      </c>
      <c r="B41" s="9" t="s">
        <v>139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22011</v>
      </c>
      <c r="O41" s="15">
        <v>19240</v>
      </c>
      <c r="P41" s="15">
        <v>21281</v>
      </c>
      <c r="Q41" s="15">
        <v>17624</v>
      </c>
      <c r="R41" s="15">
        <v>0</v>
      </c>
      <c r="S41" s="15">
        <v>0</v>
      </c>
      <c r="T41" s="15">
        <v>0</v>
      </c>
    </row>
    <row r="42" spans="1:20" ht="12">
      <c r="A42" s="9" t="s">
        <v>62</v>
      </c>
      <c r="B42" s="9" t="s">
        <v>61</v>
      </c>
      <c r="C42" s="15">
        <v>11442</v>
      </c>
      <c r="D42" s="15">
        <v>13046</v>
      </c>
      <c r="E42" s="15">
        <v>12714</v>
      </c>
      <c r="F42" s="15">
        <v>14026</v>
      </c>
      <c r="G42" s="15">
        <v>7345</v>
      </c>
      <c r="H42" s="15">
        <v>8705</v>
      </c>
      <c r="I42" s="15">
        <v>8084</v>
      </c>
      <c r="J42" s="15">
        <v>8433</v>
      </c>
      <c r="K42" s="15">
        <v>10070</v>
      </c>
      <c r="L42" s="15">
        <v>9390</v>
      </c>
      <c r="M42" s="15">
        <v>11795</v>
      </c>
      <c r="N42" s="15">
        <v>19535</v>
      </c>
      <c r="O42" s="15">
        <v>17454</v>
      </c>
      <c r="P42" s="15">
        <v>16088</v>
      </c>
      <c r="Q42" s="15">
        <v>13838</v>
      </c>
      <c r="R42" s="15">
        <v>0</v>
      </c>
      <c r="S42" s="15">
        <v>0</v>
      </c>
      <c r="T42" s="15">
        <v>0</v>
      </c>
    </row>
    <row r="43" spans="1:20" ht="12">
      <c r="A43" s="30" t="s">
        <v>140</v>
      </c>
      <c r="B43" s="30" t="s">
        <v>141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16857</v>
      </c>
      <c r="S43" s="15">
        <v>0</v>
      </c>
      <c r="T43" s="15">
        <v>4565</v>
      </c>
    </row>
    <row r="44" spans="1:20" ht="12">
      <c r="A44" s="30" t="s">
        <v>163</v>
      </c>
      <c r="B44" s="30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11034</v>
      </c>
      <c r="S44" s="15">
        <v>0</v>
      </c>
      <c r="T44" s="15">
        <v>10189</v>
      </c>
    </row>
    <row r="45" spans="1:20" ht="12">
      <c r="A45" s="30" t="s">
        <v>143</v>
      </c>
      <c r="B45" s="30" t="s">
        <v>142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8685</v>
      </c>
      <c r="S45" s="15">
        <v>0</v>
      </c>
      <c r="T45" s="15">
        <v>9576</v>
      </c>
    </row>
    <row r="46" spans="1:20" ht="12">
      <c r="A46" s="30" t="s">
        <v>160</v>
      </c>
      <c r="B46" s="30" t="s">
        <v>161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5203</v>
      </c>
    </row>
    <row r="47" spans="1:20" ht="12">
      <c r="A47" s="2" t="s">
        <v>144</v>
      </c>
      <c r="B47" s="2" t="s">
        <v>155</v>
      </c>
      <c r="C47" s="15">
        <v>37134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ht="12">
      <c r="A48" s="2" t="s">
        <v>147</v>
      </c>
      <c r="B48" s="2" t="s">
        <v>146</v>
      </c>
      <c r="C48" s="15">
        <v>37237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2">
      <c r="A49" s="2" t="s">
        <v>148</v>
      </c>
      <c r="B49" s="2" t="s">
        <v>149</v>
      </c>
      <c r="C49" s="15">
        <v>35111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2">
      <c r="A50" s="2" t="s">
        <v>150</v>
      </c>
      <c r="B50" s="2" t="s">
        <v>151</v>
      </c>
      <c r="C50" s="15">
        <v>20841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ht="12">
      <c r="A51" s="2" t="s">
        <v>153</v>
      </c>
      <c r="B51" s="2" t="s">
        <v>152</v>
      </c>
      <c r="C51" s="15">
        <v>9754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12">
      <c r="A52" s="2" t="s">
        <v>154</v>
      </c>
      <c r="B52" s="2" t="s">
        <v>155</v>
      </c>
      <c r="C52" s="15">
        <v>23756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2">
      <c r="A53" s="2" t="s">
        <v>157</v>
      </c>
      <c r="B53" s="2" t="s">
        <v>156</v>
      </c>
      <c r="C53" s="15">
        <v>23511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</row>
    <row r="54" spans="1:20" ht="12">
      <c r="A54" s="2" t="s">
        <v>158</v>
      </c>
      <c r="B54" s="2" t="s">
        <v>159</v>
      </c>
      <c r="C54" s="3">
        <v>20531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ht="12">
      <c r="A55" s="34" t="s">
        <v>164</v>
      </c>
      <c r="B55" s="34" t="s">
        <v>165</v>
      </c>
      <c r="C55" s="39">
        <v>0</v>
      </c>
      <c r="D55" s="39">
        <v>23580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view="pageLayout" workbookViewId="0" topLeftCell="C1">
      <selection activeCell="W9" sqref="W9"/>
    </sheetView>
  </sheetViews>
  <sheetFormatPr defaultColWidth="9.140625" defaultRowHeight="15"/>
  <cols>
    <col min="1" max="1" width="5.140625" style="15" customWidth="1"/>
    <col min="2" max="2" width="8.28125" style="15" customWidth="1"/>
    <col min="3" max="3" width="5.00390625" style="15" bestFit="1" customWidth="1"/>
    <col min="4" max="4" width="6.00390625" style="15" bestFit="1" customWidth="1"/>
    <col min="5" max="20" width="5.00390625" style="15" bestFit="1" customWidth="1"/>
    <col min="21" max="16384" width="9.140625" style="15" customWidth="1"/>
  </cols>
  <sheetData>
    <row r="2" spans="1:20" ht="15" customHeight="1">
      <c r="A2" s="76" t="s">
        <v>136</v>
      </c>
      <c r="B2" s="77"/>
      <c r="C2" s="86" t="s">
        <v>115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">
      <c r="A3" s="78"/>
      <c r="B3" s="79"/>
      <c r="C3" s="86" t="s">
        <v>114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8" customFormat="1" ht="12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14" customFormat="1" ht="12.75" customHeight="1">
      <c r="A5" s="13" t="s">
        <v>53</v>
      </c>
      <c r="B5" s="13" t="s">
        <v>53</v>
      </c>
      <c r="C5" s="8">
        <v>6116</v>
      </c>
      <c r="D5" s="8">
        <v>2035</v>
      </c>
      <c r="E5" s="8">
        <v>2131</v>
      </c>
      <c r="F5" s="8">
        <v>2866</v>
      </c>
      <c r="G5" s="8">
        <v>1100</v>
      </c>
      <c r="H5" s="8">
        <v>1835</v>
      </c>
      <c r="I5" s="8">
        <v>3519</v>
      </c>
      <c r="J5" s="8">
        <v>2618</v>
      </c>
      <c r="K5" s="8">
        <v>3968</v>
      </c>
      <c r="L5" s="8">
        <v>3111</v>
      </c>
      <c r="M5" s="8">
        <v>3452</v>
      </c>
      <c r="N5" s="8">
        <v>3850</v>
      </c>
      <c r="O5" s="8">
        <v>3473</v>
      </c>
      <c r="P5" s="8">
        <v>3092</v>
      </c>
      <c r="Q5" s="8">
        <v>2815</v>
      </c>
      <c r="R5" s="8">
        <v>2520</v>
      </c>
      <c r="S5" s="8">
        <v>2153</v>
      </c>
      <c r="T5" s="8">
        <v>1330</v>
      </c>
    </row>
    <row r="6" spans="1:20" s="9" customFormat="1" ht="12.75" customHeight="1">
      <c r="A6" s="10" t="s">
        <v>52</v>
      </c>
      <c r="B6" s="10" t="s">
        <v>51</v>
      </c>
      <c r="C6" s="7">
        <v>42</v>
      </c>
      <c r="D6" s="7">
        <v>44</v>
      </c>
      <c r="E6" s="7">
        <v>46</v>
      </c>
      <c r="F6" s="7">
        <v>74</v>
      </c>
      <c r="G6" s="7">
        <v>42</v>
      </c>
      <c r="H6" s="7">
        <v>51</v>
      </c>
      <c r="I6" s="7">
        <v>109</v>
      </c>
      <c r="J6" s="7">
        <v>89</v>
      </c>
      <c r="K6" s="7">
        <v>106</v>
      </c>
      <c r="L6" s="7">
        <v>92</v>
      </c>
      <c r="M6" s="7">
        <v>109</v>
      </c>
      <c r="N6" s="7">
        <v>146</v>
      </c>
      <c r="O6" s="7">
        <v>147</v>
      </c>
      <c r="P6" s="7">
        <v>109</v>
      </c>
      <c r="Q6" s="7">
        <v>116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/>
      <c r="D7" s="7"/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/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0</v>
      </c>
      <c r="D9" s="7">
        <v>1</v>
      </c>
      <c r="E9" s="7">
        <v>0</v>
      </c>
      <c r="F9" s="7">
        <v>6</v>
      </c>
      <c r="G9" s="7">
        <v>6</v>
      </c>
      <c r="H9" s="7">
        <v>1</v>
      </c>
      <c r="I9" s="7">
        <v>11</v>
      </c>
      <c r="J9" s="7">
        <v>14</v>
      </c>
      <c r="K9" s="7">
        <v>11</v>
      </c>
      <c r="L9" s="7">
        <v>10</v>
      </c>
      <c r="M9" s="7">
        <v>2</v>
      </c>
      <c r="N9" s="7">
        <v>1</v>
      </c>
      <c r="O9" s="7">
        <v>0</v>
      </c>
      <c r="P9" s="7">
        <v>1</v>
      </c>
      <c r="Q9" s="7">
        <v>1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130</v>
      </c>
      <c r="D10" s="7">
        <v>145</v>
      </c>
      <c r="E10" s="7">
        <v>143</v>
      </c>
      <c r="F10" s="7">
        <v>185</v>
      </c>
      <c r="G10" s="7">
        <v>90</v>
      </c>
      <c r="H10" s="7">
        <v>148</v>
      </c>
      <c r="I10" s="7">
        <v>216</v>
      </c>
      <c r="J10" s="7">
        <v>174</v>
      </c>
      <c r="K10" s="7">
        <v>256</v>
      </c>
      <c r="L10" s="7">
        <v>190</v>
      </c>
      <c r="M10" s="7">
        <v>220</v>
      </c>
      <c r="N10" s="7">
        <v>263</v>
      </c>
      <c r="O10" s="7">
        <v>184</v>
      </c>
      <c r="P10" s="7">
        <v>217</v>
      </c>
      <c r="Q10" s="7">
        <v>155</v>
      </c>
      <c r="R10" s="7">
        <v>496</v>
      </c>
      <c r="S10" s="7">
        <v>472</v>
      </c>
      <c r="T10" s="7">
        <v>357</v>
      </c>
    </row>
    <row r="11" spans="1:20" s="9" customFormat="1" ht="12.75" customHeight="1">
      <c r="A11" s="10" t="s">
        <v>42</v>
      </c>
      <c r="B11" s="10" t="s">
        <v>41</v>
      </c>
      <c r="C11" s="7">
        <v>52</v>
      </c>
      <c r="D11" s="7">
        <v>42</v>
      </c>
      <c r="E11" s="7">
        <v>45</v>
      </c>
      <c r="F11" s="7">
        <v>54</v>
      </c>
      <c r="G11" s="7">
        <v>35</v>
      </c>
      <c r="H11" s="7">
        <v>62</v>
      </c>
      <c r="I11" s="7">
        <v>93</v>
      </c>
      <c r="J11" s="7">
        <v>77</v>
      </c>
      <c r="K11" s="7">
        <v>97</v>
      </c>
      <c r="L11" s="7">
        <v>99</v>
      </c>
      <c r="M11" s="7">
        <v>61</v>
      </c>
      <c r="N11" s="7">
        <v>92</v>
      </c>
      <c r="O11" s="7">
        <v>64</v>
      </c>
      <c r="P11" s="7">
        <v>60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210</v>
      </c>
      <c r="D12" s="7">
        <v>216</v>
      </c>
      <c r="E12" s="7">
        <v>306</v>
      </c>
      <c r="F12" s="7">
        <v>375</v>
      </c>
      <c r="G12" s="7" t="s">
        <v>0</v>
      </c>
      <c r="H12" s="7">
        <v>273</v>
      </c>
      <c r="I12" s="7">
        <v>377</v>
      </c>
      <c r="J12" s="7">
        <v>334</v>
      </c>
      <c r="K12" s="7">
        <v>455</v>
      </c>
      <c r="L12" s="7">
        <v>365</v>
      </c>
      <c r="M12" s="7">
        <v>445</v>
      </c>
      <c r="N12" s="7">
        <v>456</v>
      </c>
      <c r="O12" s="7">
        <v>355</v>
      </c>
      <c r="P12" s="7">
        <v>309</v>
      </c>
      <c r="Q12" s="7">
        <v>268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/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/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444</v>
      </c>
      <c r="D15" s="7">
        <v>427</v>
      </c>
      <c r="E15" s="7">
        <v>356</v>
      </c>
      <c r="F15" s="7">
        <v>461</v>
      </c>
      <c r="G15" s="7">
        <v>180</v>
      </c>
      <c r="H15" s="7">
        <v>258</v>
      </c>
      <c r="I15" s="7">
        <v>535</v>
      </c>
      <c r="J15" s="7">
        <v>361</v>
      </c>
      <c r="K15" s="7">
        <v>590</v>
      </c>
      <c r="L15" s="7">
        <v>495</v>
      </c>
      <c r="M15" s="7">
        <v>566</v>
      </c>
      <c r="N15" s="7">
        <v>590</v>
      </c>
      <c r="O15" s="7">
        <v>542</v>
      </c>
      <c r="P15" s="7">
        <v>406</v>
      </c>
      <c r="Q15" s="7">
        <v>393</v>
      </c>
      <c r="R15" s="7">
        <v>638</v>
      </c>
      <c r="S15" s="7">
        <v>517</v>
      </c>
      <c r="T15" s="7">
        <v>232</v>
      </c>
    </row>
    <row r="16" spans="1:20" s="9" customFormat="1" ht="12.75" customHeight="1">
      <c r="A16" s="10" t="s">
        <v>33</v>
      </c>
      <c r="B16" s="10" t="s">
        <v>32</v>
      </c>
      <c r="C16" s="7">
        <v>6</v>
      </c>
      <c r="D16" s="7">
        <v>9</v>
      </c>
      <c r="E16" s="7">
        <v>15</v>
      </c>
      <c r="F16" s="7">
        <v>36</v>
      </c>
      <c r="G16" s="7">
        <v>42</v>
      </c>
      <c r="H16" s="7">
        <v>38</v>
      </c>
      <c r="I16" s="7">
        <v>54</v>
      </c>
      <c r="J16" s="7">
        <v>52</v>
      </c>
      <c r="K16" s="7">
        <v>39</v>
      </c>
      <c r="L16" s="7">
        <v>36</v>
      </c>
      <c r="M16" s="7">
        <v>39</v>
      </c>
      <c r="N16" s="7">
        <v>38</v>
      </c>
      <c r="O16" s="7">
        <v>35</v>
      </c>
      <c r="P16" s="7">
        <v>25</v>
      </c>
      <c r="Q16" s="7">
        <v>13</v>
      </c>
      <c r="R16" s="7" t="s">
        <v>0</v>
      </c>
      <c r="S16" s="7" t="s">
        <v>0</v>
      </c>
      <c r="T16" s="7">
        <v>8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/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3</v>
      </c>
      <c r="N17" s="7">
        <v>7</v>
      </c>
      <c r="O17" s="7">
        <v>2</v>
      </c>
      <c r="P17" s="7">
        <v>32</v>
      </c>
      <c r="Q17" s="7">
        <v>22</v>
      </c>
      <c r="R17" s="7">
        <v>33</v>
      </c>
      <c r="S17" s="7">
        <v>42</v>
      </c>
      <c r="T17" s="7">
        <v>14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/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86</v>
      </c>
      <c r="D19" s="7">
        <v>84</v>
      </c>
      <c r="E19" s="7">
        <v>92</v>
      </c>
      <c r="F19" s="7">
        <v>85</v>
      </c>
      <c r="G19" s="7">
        <v>24</v>
      </c>
      <c r="H19" s="7">
        <v>41</v>
      </c>
      <c r="I19" s="7">
        <v>111</v>
      </c>
      <c r="J19" s="7">
        <v>65</v>
      </c>
      <c r="K19" s="7">
        <v>119</v>
      </c>
      <c r="L19" s="7">
        <v>72</v>
      </c>
      <c r="M19" s="7">
        <v>117</v>
      </c>
      <c r="N19" s="7">
        <v>124</v>
      </c>
      <c r="O19" s="7">
        <v>132</v>
      </c>
      <c r="P19" s="7">
        <v>85</v>
      </c>
      <c r="Q19" s="7">
        <v>133</v>
      </c>
      <c r="R19" s="7"/>
      <c r="S19" s="7">
        <v>59</v>
      </c>
      <c r="T19" s="7">
        <v>47</v>
      </c>
    </row>
    <row r="20" spans="1:20" s="9" customFormat="1" ht="12.75" customHeight="1">
      <c r="A20" s="10" t="s">
        <v>25</v>
      </c>
      <c r="B20" s="10" t="s">
        <v>24</v>
      </c>
      <c r="C20" s="7">
        <v>151</v>
      </c>
      <c r="D20" s="7"/>
      <c r="E20" s="7" t="s">
        <v>0</v>
      </c>
      <c r="F20" s="7">
        <v>136</v>
      </c>
      <c r="G20" s="7">
        <v>17</v>
      </c>
      <c r="H20" s="7">
        <v>48</v>
      </c>
      <c r="I20" s="7">
        <v>160</v>
      </c>
      <c r="J20" s="7">
        <v>83</v>
      </c>
      <c r="K20" s="7">
        <v>164</v>
      </c>
      <c r="L20" s="7">
        <v>104</v>
      </c>
      <c r="M20" s="7">
        <v>149</v>
      </c>
      <c r="N20" s="7">
        <v>124</v>
      </c>
      <c r="O20" s="7">
        <v>139</v>
      </c>
      <c r="P20" s="7">
        <v>136</v>
      </c>
      <c r="Q20" s="7">
        <v>172</v>
      </c>
      <c r="R20" s="7">
        <v>191</v>
      </c>
      <c r="S20" s="7">
        <v>93</v>
      </c>
      <c r="T20" s="7">
        <v>62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/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4</v>
      </c>
      <c r="Q21" s="7">
        <v>3</v>
      </c>
      <c r="R21" s="7"/>
      <c r="S21" s="7">
        <v>4</v>
      </c>
      <c r="T21" s="7">
        <v>2</v>
      </c>
    </row>
    <row r="22" spans="1:20" s="9" customFormat="1" ht="12.75" customHeight="1">
      <c r="A22" s="10" t="s">
        <v>21</v>
      </c>
      <c r="B22" s="10" t="s">
        <v>20</v>
      </c>
      <c r="C22" s="7">
        <v>32</v>
      </c>
      <c r="D22" s="7">
        <v>32</v>
      </c>
      <c r="E22" s="7">
        <v>43</v>
      </c>
      <c r="F22" s="7">
        <v>41</v>
      </c>
      <c r="G22" s="7">
        <v>48</v>
      </c>
      <c r="H22" s="7">
        <v>54</v>
      </c>
      <c r="I22" s="7">
        <v>69</v>
      </c>
      <c r="J22" s="7">
        <v>66</v>
      </c>
      <c r="K22" s="7">
        <v>69</v>
      </c>
      <c r="L22" s="7">
        <v>73</v>
      </c>
      <c r="M22" s="7">
        <v>64</v>
      </c>
      <c r="N22" s="7">
        <v>91</v>
      </c>
      <c r="O22" s="7">
        <v>88</v>
      </c>
      <c r="P22" s="7">
        <v>76</v>
      </c>
      <c r="Q22" s="7">
        <v>64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62</v>
      </c>
      <c r="D23" s="7">
        <v>41</v>
      </c>
      <c r="E23" s="7">
        <v>49</v>
      </c>
      <c r="F23" s="7">
        <v>80</v>
      </c>
      <c r="G23" s="7">
        <v>57</v>
      </c>
      <c r="H23" s="7">
        <v>56</v>
      </c>
      <c r="I23" s="7">
        <v>90</v>
      </c>
      <c r="J23" s="7">
        <v>87</v>
      </c>
      <c r="K23" s="7">
        <v>131</v>
      </c>
      <c r="L23" s="7">
        <v>109</v>
      </c>
      <c r="M23" s="7">
        <v>85</v>
      </c>
      <c r="N23" s="7">
        <v>89</v>
      </c>
      <c r="O23" s="7">
        <v>103</v>
      </c>
      <c r="P23" s="7">
        <v>67</v>
      </c>
      <c r="Q23" s="7">
        <v>65</v>
      </c>
      <c r="R23" s="7">
        <v>138</v>
      </c>
      <c r="S23" s="7">
        <v>71</v>
      </c>
      <c r="T23" s="7">
        <v>51</v>
      </c>
    </row>
    <row r="24" spans="1:20" s="9" customFormat="1" ht="12.75" customHeight="1">
      <c r="A24" s="10" t="s">
        <v>17</v>
      </c>
      <c r="B24" s="10" t="s">
        <v>17</v>
      </c>
      <c r="C24" s="7">
        <v>0</v>
      </c>
      <c r="D24" s="7">
        <v>1</v>
      </c>
      <c r="E24" s="7">
        <v>1</v>
      </c>
      <c r="F24" s="7">
        <v>7</v>
      </c>
      <c r="G24" s="7">
        <v>5</v>
      </c>
      <c r="H24" s="7">
        <v>7</v>
      </c>
      <c r="I24" s="7">
        <v>17</v>
      </c>
      <c r="J24" s="7">
        <v>14</v>
      </c>
      <c r="K24" s="7">
        <v>33</v>
      </c>
      <c r="L24" s="7">
        <v>29</v>
      </c>
      <c r="M24" s="7">
        <v>22</v>
      </c>
      <c r="N24" s="7">
        <v>19</v>
      </c>
      <c r="O24" s="7">
        <v>13</v>
      </c>
      <c r="P24" s="7">
        <v>19</v>
      </c>
      <c r="Q24" s="7">
        <v>6</v>
      </c>
      <c r="R24" s="7" t="s">
        <v>0</v>
      </c>
      <c r="S24" s="7" t="s">
        <v>0</v>
      </c>
      <c r="T24" s="7">
        <v>37</v>
      </c>
    </row>
    <row r="25" spans="1:20" s="9" customFormat="1" ht="12.75" customHeight="1">
      <c r="A25" s="10" t="s">
        <v>16</v>
      </c>
      <c r="B25" s="10" t="s">
        <v>15</v>
      </c>
      <c r="C25" s="7">
        <v>66</v>
      </c>
      <c r="D25" s="7">
        <v>84</v>
      </c>
      <c r="E25" s="7">
        <v>90</v>
      </c>
      <c r="F25" s="7">
        <v>103</v>
      </c>
      <c r="G25" s="7">
        <v>58</v>
      </c>
      <c r="H25" s="7">
        <v>62</v>
      </c>
      <c r="I25" s="7">
        <v>145</v>
      </c>
      <c r="J25" s="7">
        <v>107</v>
      </c>
      <c r="K25" s="7">
        <v>142</v>
      </c>
      <c r="L25" s="7">
        <v>96</v>
      </c>
      <c r="M25" s="7">
        <v>108</v>
      </c>
      <c r="N25" s="7">
        <v>101</v>
      </c>
      <c r="O25" s="7">
        <v>91</v>
      </c>
      <c r="P25" s="7">
        <v>79</v>
      </c>
      <c r="Q25" s="7">
        <v>75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/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55</v>
      </c>
      <c r="D27" s="7">
        <v>18</v>
      </c>
      <c r="E27" s="7">
        <v>23</v>
      </c>
      <c r="F27" s="7">
        <v>43</v>
      </c>
      <c r="G27" s="7">
        <v>30</v>
      </c>
      <c r="H27" s="7">
        <v>53</v>
      </c>
      <c r="I27" s="7">
        <v>97</v>
      </c>
      <c r="J27" s="7">
        <v>70</v>
      </c>
      <c r="K27" s="7">
        <v>84</v>
      </c>
      <c r="L27" s="7">
        <v>2166</v>
      </c>
      <c r="M27" s="7">
        <v>41</v>
      </c>
      <c r="N27" s="7">
        <v>53</v>
      </c>
      <c r="O27" s="7">
        <v>58</v>
      </c>
      <c r="P27" s="7">
        <v>85</v>
      </c>
      <c r="Q27" s="7">
        <v>63</v>
      </c>
      <c r="R27" s="7">
        <v>146</v>
      </c>
      <c r="S27" s="7">
        <v>156</v>
      </c>
      <c r="T27" s="7">
        <v>81</v>
      </c>
    </row>
    <row r="28" spans="1:20" s="9" customFormat="1" ht="12.75" customHeight="1">
      <c r="A28" s="10" t="s">
        <v>10</v>
      </c>
      <c r="B28" s="10" t="s">
        <v>9</v>
      </c>
      <c r="C28" s="7">
        <v>29</v>
      </c>
      <c r="D28" s="7">
        <v>34</v>
      </c>
      <c r="E28" s="7">
        <v>39</v>
      </c>
      <c r="F28" s="7">
        <v>51</v>
      </c>
      <c r="G28" s="7">
        <v>43</v>
      </c>
      <c r="H28" s="7">
        <v>42</v>
      </c>
      <c r="I28" s="7">
        <v>39</v>
      </c>
      <c r="J28" s="7">
        <v>49</v>
      </c>
      <c r="K28" s="7">
        <v>62</v>
      </c>
      <c r="L28" s="7">
        <v>53</v>
      </c>
      <c r="M28" s="7">
        <v>53</v>
      </c>
      <c r="N28" s="7">
        <v>49</v>
      </c>
      <c r="O28" s="7">
        <v>54</v>
      </c>
      <c r="P28" s="7">
        <v>46</v>
      </c>
      <c r="Q28" s="7">
        <v>72</v>
      </c>
      <c r="R28" s="7">
        <v>132</v>
      </c>
      <c r="S28" s="7">
        <v>109</v>
      </c>
      <c r="T28" s="7">
        <v>40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/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1</v>
      </c>
      <c r="D30" s="7"/>
      <c r="E30" s="7">
        <v>4</v>
      </c>
      <c r="F30" s="7">
        <v>9</v>
      </c>
      <c r="G30" s="7">
        <v>6</v>
      </c>
      <c r="H30" s="7">
        <v>8</v>
      </c>
      <c r="I30" s="7">
        <v>18</v>
      </c>
      <c r="J30" s="7">
        <v>11</v>
      </c>
      <c r="K30" s="7">
        <v>21</v>
      </c>
      <c r="L30" s="7">
        <v>13</v>
      </c>
      <c r="M30" s="7" t="s">
        <v>0</v>
      </c>
      <c r="N30" s="7">
        <v>22</v>
      </c>
      <c r="O30" s="7">
        <v>11</v>
      </c>
      <c r="P30" s="7">
        <v>11</v>
      </c>
      <c r="Q30" s="7">
        <v>24</v>
      </c>
      <c r="R30" s="7">
        <v>98</v>
      </c>
      <c r="S30" s="7">
        <v>145</v>
      </c>
      <c r="T30" s="7">
        <v>19</v>
      </c>
    </row>
    <row r="31" spans="1:20" s="9" customFormat="1" ht="12.75" customHeight="1">
      <c r="A31" s="10" t="s">
        <v>4</v>
      </c>
      <c r="B31" s="10" t="s">
        <v>3</v>
      </c>
      <c r="C31" s="7">
        <v>51</v>
      </c>
      <c r="D31" s="7">
        <v>75</v>
      </c>
      <c r="E31" s="7">
        <v>74</v>
      </c>
      <c r="F31" s="7">
        <v>148</v>
      </c>
      <c r="G31" s="7">
        <v>83</v>
      </c>
      <c r="H31" s="7">
        <v>102</v>
      </c>
      <c r="I31" s="7">
        <v>150</v>
      </c>
      <c r="J31" s="7">
        <v>146</v>
      </c>
      <c r="K31" s="7">
        <v>185</v>
      </c>
      <c r="L31" s="7">
        <v>159</v>
      </c>
      <c r="M31" s="7">
        <v>102</v>
      </c>
      <c r="N31" s="7">
        <v>99</v>
      </c>
      <c r="O31" s="7">
        <v>76</v>
      </c>
      <c r="P31" s="7">
        <v>41</v>
      </c>
      <c r="Q31" s="7">
        <v>73</v>
      </c>
      <c r="R31" s="7">
        <v>162</v>
      </c>
      <c r="S31" s="7">
        <v>137</v>
      </c>
      <c r="T31" s="7">
        <v>52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/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3</v>
      </c>
      <c r="D33" s="7">
        <v>6</v>
      </c>
      <c r="E33" s="7">
        <v>13</v>
      </c>
      <c r="F33" s="7">
        <v>28</v>
      </c>
      <c r="G33" s="7">
        <v>20</v>
      </c>
      <c r="H33" s="7">
        <v>24</v>
      </c>
      <c r="I33" s="7">
        <v>41</v>
      </c>
      <c r="J33" s="7">
        <v>28</v>
      </c>
      <c r="K33" s="7">
        <v>65</v>
      </c>
      <c r="L33" s="7">
        <v>52</v>
      </c>
      <c r="M33" s="7">
        <v>54</v>
      </c>
      <c r="N33" s="7">
        <v>68</v>
      </c>
      <c r="O33" s="7">
        <v>45</v>
      </c>
      <c r="P33" s="7">
        <v>48</v>
      </c>
      <c r="Q33" s="7">
        <v>43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/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>
        <v>375</v>
      </c>
      <c r="D35" s="7"/>
      <c r="E35" s="7">
        <v>346</v>
      </c>
      <c r="F35" s="7">
        <v>416</v>
      </c>
      <c r="G35" s="7">
        <v>67</v>
      </c>
      <c r="H35" s="7">
        <v>115</v>
      </c>
      <c r="I35" s="7">
        <v>430</v>
      </c>
      <c r="J35" s="7">
        <v>234</v>
      </c>
      <c r="K35" s="7">
        <v>451</v>
      </c>
      <c r="L35" s="7">
        <v>328</v>
      </c>
      <c r="M35" s="7">
        <v>415</v>
      </c>
      <c r="N35" s="7">
        <v>274</v>
      </c>
      <c r="O35" s="7">
        <v>304</v>
      </c>
      <c r="P35" s="7">
        <v>335</v>
      </c>
      <c r="Q35" s="7">
        <v>354</v>
      </c>
      <c r="R35" s="7">
        <v>478</v>
      </c>
      <c r="S35" s="7">
        <v>348</v>
      </c>
      <c r="T35" s="7">
        <v>218</v>
      </c>
    </row>
    <row r="36" spans="1:20" s="9" customFormat="1" ht="12.75" customHeight="1">
      <c r="A36" s="9" t="s">
        <v>71</v>
      </c>
      <c r="B36" s="20" t="s">
        <v>69</v>
      </c>
      <c r="C36" s="7">
        <v>4321</v>
      </c>
      <c r="D36" s="7">
        <v>776</v>
      </c>
      <c r="E36" s="7">
        <v>446</v>
      </c>
      <c r="F36" s="7">
        <v>528</v>
      </c>
      <c r="G36" s="7">
        <v>247</v>
      </c>
      <c r="H36" s="7">
        <v>392</v>
      </c>
      <c r="I36" s="7">
        <v>757</v>
      </c>
      <c r="J36" s="7">
        <v>557</v>
      </c>
      <c r="K36" s="7">
        <v>888</v>
      </c>
      <c r="L36" s="7">
        <v>670</v>
      </c>
      <c r="M36" s="7">
        <v>797</v>
      </c>
      <c r="N36" s="7">
        <v>1144</v>
      </c>
      <c r="O36" s="7">
        <v>1030</v>
      </c>
      <c r="P36" s="7">
        <v>901</v>
      </c>
      <c r="Q36" s="7">
        <v>700</v>
      </c>
      <c r="R36" s="7">
        <v>8</v>
      </c>
      <c r="S36" s="7" t="s">
        <v>0</v>
      </c>
      <c r="T36" s="7">
        <v>110</v>
      </c>
    </row>
    <row r="37" spans="1:17" s="9" customFormat="1" ht="12.75" customHeight="1">
      <c r="A37" s="15" t="s">
        <v>70</v>
      </c>
      <c r="B37" s="15" t="s">
        <v>67</v>
      </c>
      <c r="C37" s="9">
        <v>71</v>
      </c>
      <c r="D37" s="9">
        <v>85</v>
      </c>
      <c r="E37" s="9">
        <v>114</v>
      </c>
      <c r="F37" s="9">
        <v>146</v>
      </c>
      <c r="G37" s="9">
        <v>67</v>
      </c>
      <c r="H37" s="9">
        <v>129</v>
      </c>
      <c r="I37" s="9">
        <v>223</v>
      </c>
      <c r="J37" s="9">
        <v>221</v>
      </c>
      <c r="K37" s="9">
        <v>348</v>
      </c>
      <c r="L37" s="9">
        <v>292</v>
      </c>
      <c r="M37" s="9">
        <v>298</v>
      </c>
      <c r="O37" s="9">
        <v>300</v>
      </c>
      <c r="P37" s="9">
        <v>310</v>
      </c>
      <c r="Q37" s="9">
        <v>205</v>
      </c>
    </row>
    <row r="38" spans="1:20" s="9" customFormat="1" ht="12">
      <c r="A38" s="15" t="s">
        <v>66</v>
      </c>
      <c r="B38" s="15" t="s">
        <v>65</v>
      </c>
      <c r="C38" s="9">
        <v>160</v>
      </c>
      <c r="D38" s="9">
        <v>198</v>
      </c>
      <c r="E38" s="9">
        <v>148</v>
      </c>
      <c r="F38" s="9">
        <v>217</v>
      </c>
      <c r="G38" s="9">
        <v>76</v>
      </c>
      <c r="H38" s="9">
        <v>149</v>
      </c>
      <c r="I38" s="9">
        <v>275</v>
      </c>
      <c r="J38" s="9">
        <v>198</v>
      </c>
      <c r="K38" s="9">
        <v>263</v>
      </c>
      <c r="L38" s="9">
        <v>223</v>
      </c>
      <c r="M38" s="9">
        <v>202</v>
      </c>
      <c r="N38" s="9">
        <v>293</v>
      </c>
      <c r="O38" s="9">
        <v>239</v>
      </c>
      <c r="P38" s="9">
        <v>252</v>
      </c>
      <c r="Q38" s="9">
        <v>235</v>
      </c>
      <c r="T38" s="9">
        <v>89</v>
      </c>
    </row>
    <row r="39" spans="1:17" ht="12">
      <c r="A39" s="15" t="s">
        <v>64</v>
      </c>
      <c r="B39" s="15" t="s">
        <v>63</v>
      </c>
      <c r="E39" s="15">
        <v>7</v>
      </c>
      <c r="F39" s="15">
        <v>1</v>
      </c>
      <c r="G39" s="15">
        <v>1</v>
      </c>
      <c r="H39" s="15">
        <v>3</v>
      </c>
      <c r="J39" s="15">
        <v>4</v>
      </c>
      <c r="K39" s="15">
        <v>3</v>
      </c>
      <c r="L39" s="15">
        <v>5</v>
      </c>
      <c r="M39" s="15">
        <v>3</v>
      </c>
      <c r="N39" s="15">
        <v>10</v>
      </c>
      <c r="O39" s="15">
        <v>16</v>
      </c>
      <c r="P39" s="15">
        <v>2</v>
      </c>
      <c r="Q39" s="15">
        <v>4</v>
      </c>
    </row>
    <row r="40" spans="1:17" ht="12">
      <c r="A40" s="9" t="s">
        <v>138</v>
      </c>
      <c r="B40" s="9" t="s">
        <v>139</v>
      </c>
      <c r="N40" s="15">
        <v>50</v>
      </c>
      <c r="O40" s="15">
        <v>51</v>
      </c>
      <c r="P40" s="15">
        <v>57</v>
      </c>
      <c r="Q40" s="15">
        <v>46</v>
      </c>
    </row>
    <row r="41" spans="1:17" ht="12">
      <c r="A41" s="9" t="s">
        <v>62</v>
      </c>
      <c r="B41" s="9" t="s">
        <v>61</v>
      </c>
      <c r="C41" s="15">
        <v>173</v>
      </c>
      <c r="D41" s="15">
        <v>138</v>
      </c>
      <c r="E41" s="15">
        <v>177</v>
      </c>
      <c r="F41" s="15">
        <v>164</v>
      </c>
      <c r="G41" s="15">
        <v>103</v>
      </c>
      <c r="H41" s="15">
        <v>111</v>
      </c>
      <c r="I41" s="15">
        <v>251</v>
      </c>
      <c r="J41" s="15">
        <v>134</v>
      </c>
      <c r="K41" s="15">
        <v>274</v>
      </c>
      <c r="L41" s="15">
        <v>150</v>
      </c>
      <c r="M41" s="15">
        <v>294</v>
      </c>
      <c r="N41" s="15">
        <v>453</v>
      </c>
      <c r="O41" s="15">
        <v>424</v>
      </c>
      <c r="P41" s="15">
        <v>280</v>
      </c>
      <c r="Q41" s="15">
        <v>210</v>
      </c>
    </row>
    <row r="42" spans="1:2" ht="12">
      <c r="A42" s="30" t="s">
        <v>140</v>
      </c>
      <c r="B42" s="30" t="s">
        <v>141</v>
      </c>
    </row>
    <row r="43" spans="1:20" ht="12">
      <c r="A43" s="30" t="s">
        <v>163</v>
      </c>
      <c r="B43" s="30" t="s">
        <v>162</v>
      </c>
      <c r="R43" s="15">
        <v>8</v>
      </c>
      <c r="T43" s="15">
        <v>7</v>
      </c>
    </row>
    <row r="44" spans="1:2" ht="12">
      <c r="A44" s="30" t="s">
        <v>143</v>
      </c>
      <c r="B44" s="30" t="s">
        <v>142</v>
      </c>
    </row>
    <row r="45" spans="1:20" ht="12">
      <c r="A45" s="30" t="s">
        <v>160</v>
      </c>
      <c r="B45" s="30" t="s">
        <v>161</v>
      </c>
      <c r="T45" s="15">
        <v>14</v>
      </c>
    </row>
    <row r="46" spans="1:3" ht="12">
      <c r="A46" s="2" t="s">
        <v>144</v>
      </c>
      <c r="B46" s="2" t="s">
        <v>155</v>
      </c>
      <c r="C46" s="15">
        <v>162</v>
      </c>
    </row>
    <row r="47" spans="1:3" ht="12">
      <c r="A47" s="2" t="s">
        <v>147</v>
      </c>
      <c r="B47" s="2" t="s">
        <v>146</v>
      </c>
      <c r="C47" s="15">
        <v>605</v>
      </c>
    </row>
    <row r="48" spans="1:3" ht="12">
      <c r="A48" s="2" t="s">
        <v>148</v>
      </c>
      <c r="B48" s="2" t="s">
        <v>149</v>
      </c>
      <c r="C48" s="15">
        <v>651</v>
      </c>
    </row>
    <row r="49" spans="1:3" ht="12">
      <c r="A49" s="2" t="s">
        <v>150</v>
      </c>
      <c r="B49" s="2" t="s">
        <v>151</v>
      </c>
      <c r="C49" s="15">
        <v>483</v>
      </c>
    </row>
    <row r="50" spans="1:3" ht="12">
      <c r="A50" s="2" t="s">
        <v>153</v>
      </c>
      <c r="B50" s="2" t="s">
        <v>152</v>
      </c>
      <c r="C50" s="15">
        <v>309</v>
      </c>
    </row>
    <row r="51" spans="1:3" ht="12">
      <c r="A51" s="2" t="s">
        <v>154</v>
      </c>
      <c r="B51" s="2" t="s">
        <v>155</v>
      </c>
      <c r="C51" s="15">
        <v>456</v>
      </c>
    </row>
    <row r="52" spans="1:20" ht="12">
      <c r="A52" s="2" t="s">
        <v>157</v>
      </c>
      <c r="B52" s="2" t="s">
        <v>156</v>
      </c>
      <c r="C52" s="3">
        <v>815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">
      <c r="A53" s="2" t="s">
        <v>158</v>
      </c>
      <c r="B53" s="2" t="s">
        <v>159</v>
      </c>
      <c r="C53" s="3">
        <v>436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">
      <c r="A54" s="34" t="s">
        <v>164</v>
      </c>
      <c r="B54" s="34" t="s">
        <v>165</v>
      </c>
      <c r="C54" s="39"/>
      <c r="D54" s="39">
        <v>355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view="pageLayout" workbookViewId="0" topLeftCell="F1">
      <selection activeCell="W9" sqref="W9"/>
    </sheetView>
  </sheetViews>
  <sheetFormatPr defaultColWidth="9.140625" defaultRowHeight="15"/>
  <cols>
    <col min="1" max="1" width="6.8515625" style="15" customWidth="1"/>
    <col min="2" max="2" width="6.28125" style="15" customWidth="1"/>
    <col min="3" max="5" width="6.00390625" style="15" bestFit="1" customWidth="1"/>
    <col min="6" max="6" width="7.00390625" style="15" bestFit="1" customWidth="1"/>
    <col min="7" max="12" width="6.00390625" style="15" bestFit="1" customWidth="1"/>
    <col min="13" max="13" width="7.00390625" style="15" bestFit="1" customWidth="1"/>
    <col min="14" max="20" width="6.00390625" style="15" bestFit="1" customWidth="1"/>
    <col min="21" max="16384" width="9.140625" style="15" customWidth="1"/>
  </cols>
  <sheetData>
    <row r="2" spans="1:20" ht="15" customHeight="1">
      <c r="A2" s="76" t="s">
        <v>136</v>
      </c>
      <c r="B2" s="77"/>
      <c r="C2" s="86" t="s">
        <v>117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">
      <c r="A3" s="78"/>
      <c r="B3" s="79"/>
      <c r="C3" s="86" t="s">
        <v>116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8" customFormat="1" ht="17.2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14" customFormat="1" ht="12.75" customHeight="1">
      <c r="A5" s="13" t="s">
        <v>53</v>
      </c>
      <c r="B5" s="13" t="s">
        <v>53</v>
      </c>
      <c r="C5" s="8">
        <v>48976</v>
      </c>
      <c r="D5" s="8">
        <v>20819</v>
      </c>
      <c r="E5" s="8">
        <v>33934</v>
      </c>
      <c r="F5" s="8">
        <v>46112</v>
      </c>
      <c r="G5" s="8">
        <v>26353</v>
      </c>
      <c r="H5" s="8">
        <v>37638</v>
      </c>
      <c r="I5" s="8">
        <v>29027</v>
      </c>
      <c r="J5" s="8">
        <v>31513</v>
      </c>
      <c r="K5" s="8">
        <v>37640</v>
      </c>
      <c r="L5" s="8">
        <v>34279</v>
      </c>
      <c r="M5" s="8">
        <v>32428</v>
      </c>
      <c r="N5" s="8">
        <v>45503</v>
      </c>
      <c r="O5" s="8">
        <v>30962</v>
      </c>
      <c r="P5" s="8">
        <v>38826</v>
      </c>
      <c r="Q5" s="8">
        <v>33112</v>
      </c>
      <c r="R5" s="8">
        <v>32244</v>
      </c>
      <c r="S5" s="8">
        <v>26037</v>
      </c>
      <c r="T5" s="8">
        <v>24204</v>
      </c>
    </row>
    <row r="6" spans="1:20" s="9" customFormat="1" ht="12.75" customHeight="1">
      <c r="A6" s="10" t="s">
        <v>52</v>
      </c>
      <c r="B6" s="10" t="s">
        <v>51</v>
      </c>
      <c r="C6" s="7">
        <v>1686</v>
      </c>
      <c r="D6" s="7">
        <v>577</v>
      </c>
      <c r="E6" s="7">
        <v>1575</v>
      </c>
      <c r="F6" s="7">
        <v>2072</v>
      </c>
      <c r="G6" s="7">
        <v>1609</v>
      </c>
      <c r="H6" s="7">
        <v>1256</v>
      </c>
      <c r="I6" s="7">
        <v>1335</v>
      </c>
      <c r="J6" s="7">
        <v>1825</v>
      </c>
      <c r="K6" s="7">
        <v>1747</v>
      </c>
      <c r="L6" s="7">
        <v>1942</v>
      </c>
      <c r="M6" s="7">
        <v>1628</v>
      </c>
      <c r="N6" s="7">
        <v>2045</v>
      </c>
      <c r="O6" s="7">
        <v>1738</v>
      </c>
      <c r="P6" s="7">
        <v>2316</v>
      </c>
      <c r="Q6" s="7">
        <v>1906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646</v>
      </c>
      <c r="D9" s="7">
        <v>530</v>
      </c>
      <c r="E9" s="7">
        <v>683</v>
      </c>
      <c r="F9" s="7">
        <v>1030</v>
      </c>
      <c r="G9" s="7">
        <v>1084</v>
      </c>
      <c r="H9" s="7">
        <v>979</v>
      </c>
      <c r="I9" s="7">
        <v>733</v>
      </c>
      <c r="J9" s="7">
        <v>940</v>
      </c>
      <c r="K9" s="7">
        <v>1224</v>
      </c>
      <c r="L9" s="7">
        <v>1200</v>
      </c>
      <c r="M9" s="7">
        <v>414</v>
      </c>
      <c r="N9" s="7">
        <v>373</v>
      </c>
      <c r="O9" s="7">
        <v>475</v>
      </c>
      <c r="P9" s="7">
        <v>463</v>
      </c>
      <c r="Q9" s="7">
        <v>514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1289</v>
      </c>
      <c r="D10" s="7">
        <v>1186</v>
      </c>
      <c r="E10" s="7">
        <v>1800</v>
      </c>
      <c r="F10" s="7">
        <v>2306</v>
      </c>
      <c r="G10" s="7">
        <v>1159</v>
      </c>
      <c r="H10" s="7">
        <v>2413</v>
      </c>
      <c r="I10" s="7">
        <v>1255</v>
      </c>
      <c r="J10" s="7">
        <v>1227</v>
      </c>
      <c r="K10" s="7">
        <v>1607</v>
      </c>
      <c r="L10" s="7">
        <v>1246</v>
      </c>
      <c r="M10" s="7">
        <v>1444</v>
      </c>
      <c r="N10" s="7">
        <v>1437</v>
      </c>
      <c r="O10" s="7">
        <v>1553</v>
      </c>
      <c r="P10" s="7">
        <v>1595</v>
      </c>
      <c r="Q10" s="7">
        <v>1555</v>
      </c>
      <c r="R10" s="7">
        <v>2950</v>
      </c>
      <c r="S10" s="7">
        <v>3533</v>
      </c>
      <c r="T10" s="7">
        <v>2968</v>
      </c>
    </row>
    <row r="11" spans="1:20" s="9" customFormat="1" ht="12.75" customHeight="1">
      <c r="A11" s="10" t="s">
        <v>42</v>
      </c>
      <c r="B11" s="10" t="s">
        <v>41</v>
      </c>
      <c r="C11" s="7">
        <v>1200</v>
      </c>
      <c r="D11" s="7">
        <v>809</v>
      </c>
      <c r="E11" s="7">
        <v>1271</v>
      </c>
      <c r="F11" s="7">
        <v>1521</v>
      </c>
      <c r="G11" s="7">
        <v>1052</v>
      </c>
      <c r="H11" s="7">
        <v>1495</v>
      </c>
      <c r="I11" s="7">
        <v>1047</v>
      </c>
      <c r="J11" s="7">
        <v>777</v>
      </c>
      <c r="K11" s="7">
        <v>1152</v>
      </c>
      <c r="L11" s="7">
        <v>1255</v>
      </c>
      <c r="M11" s="7">
        <v>922</v>
      </c>
      <c r="N11" s="7">
        <v>1152</v>
      </c>
      <c r="O11" s="7">
        <v>953</v>
      </c>
      <c r="P11" s="7">
        <v>1097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1253</v>
      </c>
      <c r="D12" s="7">
        <v>1317</v>
      </c>
      <c r="E12" s="7">
        <v>1855</v>
      </c>
      <c r="F12" s="7">
        <v>2473</v>
      </c>
      <c r="G12" s="7" t="s">
        <v>0</v>
      </c>
      <c r="H12" s="7">
        <v>1742</v>
      </c>
      <c r="I12" s="7">
        <v>876</v>
      </c>
      <c r="J12" s="7">
        <v>1372</v>
      </c>
      <c r="K12" s="7">
        <v>1399</v>
      </c>
      <c r="L12" s="7">
        <v>1189</v>
      </c>
      <c r="M12" s="7">
        <v>1310</v>
      </c>
      <c r="N12" s="7">
        <v>1476</v>
      </c>
      <c r="O12" s="7">
        <v>1409</v>
      </c>
      <c r="P12" s="7">
        <v>1389</v>
      </c>
      <c r="Q12" s="7">
        <v>1314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2460</v>
      </c>
      <c r="D15" s="7">
        <v>1973</v>
      </c>
      <c r="E15" s="7">
        <v>2881</v>
      </c>
      <c r="F15" s="7">
        <v>3105</v>
      </c>
      <c r="G15" s="7">
        <v>886</v>
      </c>
      <c r="H15" s="7">
        <v>2325</v>
      </c>
      <c r="I15" s="7">
        <v>1399</v>
      </c>
      <c r="J15" s="7">
        <v>1967</v>
      </c>
      <c r="K15" s="7">
        <v>2301</v>
      </c>
      <c r="L15" s="7">
        <v>1781</v>
      </c>
      <c r="M15" s="7">
        <v>2427</v>
      </c>
      <c r="N15" s="7">
        <v>2760</v>
      </c>
      <c r="O15" s="7">
        <v>2430</v>
      </c>
      <c r="P15" s="7">
        <v>2970</v>
      </c>
      <c r="Q15" s="7">
        <v>2467</v>
      </c>
      <c r="R15" s="7">
        <v>4442</v>
      </c>
      <c r="S15" s="7">
        <v>3089</v>
      </c>
      <c r="T15" s="7">
        <v>2023</v>
      </c>
    </row>
    <row r="16" spans="1:20" s="9" customFormat="1" ht="12.75" customHeight="1">
      <c r="A16" s="10" t="s">
        <v>33</v>
      </c>
      <c r="B16" s="10" t="s">
        <v>32</v>
      </c>
      <c r="C16" s="7">
        <v>1707</v>
      </c>
      <c r="D16" s="7">
        <v>765</v>
      </c>
      <c r="E16" s="7">
        <v>1443</v>
      </c>
      <c r="F16" s="7">
        <v>2161</v>
      </c>
      <c r="G16" s="7">
        <v>1866</v>
      </c>
      <c r="H16" s="7">
        <v>1658</v>
      </c>
      <c r="I16" s="7">
        <v>1221</v>
      </c>
      <c r="J16" s="7">
        <v>1610</v>
      </c>
      <c r="K16" s="7">
        <v>1522</v>
      </c>
      <c r="L16" s="7">
        <v>1814</v>
      </c>
      <c r="M16" s="7">
        <v>1442</v>
      </c>
      <c r="N16" s="7">
        <v>1870</v>
      </c>
      <c r="O16" s="7">
        <v>1890</v>
      </c>
      <c r="P16" s="7">
        <v>1823</v>
      </c>
      <c r="Q16" s="7">
        <v>1521</v>
      </c>
      <c r="R16" s="7" t="s">
        <v>0</v>
      </c>
      <c r="S16" s="7" t="s">
        <v>0</v>
      </c>
      <c r="T16" s="7">
        <v>2075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/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517</v>
      </c>
      <c r="N17" s="7">
        <v>574</v>
      </c>
      <c r="O17" s="7">
        <v>595</v>
      </c>
      <c r="P17" s="7">
        <v>1150</v>
      </c>
      <c r="Q17" s="7">
        <v>1200</v>
      </c>
      <c r="R17" s="7">
        <v>2709</v>
      </c>
      <c r="S17" s="7">
        <v>2682</v>
      </c>
      <c r="T17" s="7">
        <v>930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1021</v>
      </c>
      <c r="D19" s="7">
        <v>735</v>
      </c>
      <c r="E19" s="7">
        <v>1520</v>
      </c>
      <c r="F19" s="7">
        <v>1582</v>
      </c>
      <c r="G19" s="7">
        <v>340</v>
      </c>
      <c r="H19" s="7">
        <v>1054</v>
      </c>
      <c r="I19" s="7">
        <v>1162</v>
      </c>
      <c r="J19" s="7">
        <v>1206</v>
      </c>
      <c r="K19" s="7">
        <v>1148</v>
      </c>
      <c r="L19" s="7">
        <v>1068</v>
      </c>
      <c r="M19" s="7">
        <v>1309</v>
      </c>
      <c r="N19" s="7">
        <v>1396</v>
      </c>
      <c r="O19" s="7">
        <v>787</v>
      </c>
      <c r="P19" s="7">
        <v>1489</v>
      </c>
      <c r="Q19" s="7">
        <v>1315</v>
      </c>
      <c r="R19" s="7"/>
      <c r="S19" s="7">
        <v>820</v>
      </c>
      <c r="T19" s="7">
        <v>1132</v>
      </c>
    </row>
    <row r="20" spans="1:20" s="9" customFormat="1" ht="12.75" customHeight="1">
      <c r="A20" s="10" t="s">
        <v>25</v>
      </c>
      <c r="B20" s="10" t="s">
        <v>24</v>
      </c>
      <c r="C20" s="7">
        <v>1620</v>
      </c>
      <c r="D20" s="7" t="s">
        <v>0</v>
      </c>
      <c r="E20" s="7" t="s">
        <v>0</v>
      </c>
      <c r="F20" s="7">
        <v>2110</v>
      </c>
      <c r="G20" s="7">
        <v>552</v>
      </c>
      <c r="H20" s="7">
        <v>2117</v>
      </c>
      <c r="I20" s="7">
        <v>2049</v>
      </c>
      <c r="J20" s="7">
        <v>1155</v>
      </c>
      <c r="K20" s="7">
        <v>1837</v>
      </c>
      <c r="L20" s="7">
        <v>1269</v>
      </c>
      <c r="M20" s="7">
        <v>1821</v>
      </c>
      <c r="N20" s="7">
        <v>1819</v>
      </c>
      <c r="O20" s="7">
        <v>806</v>
      </c>
      <c r="P20" s="7">
        <v>2006</v>
      </c>
      <c r="Q20" s="7">
        <v>1671</v>
      </c>
      <c r="R20" s="7">
        <v>2244</v>
      </c>
      <c r="S20" s="7">
        <v>678</v>
      </c>
      <c r="T20" s="7">
        <v>678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83</v>
      </c>
      <c r="Q21" s="7">
        <v>102</v>
      </c>
      <c r="R21" s="7"/>
      <c r="S21" s="7">
        <v>362</v>
      </c>
      <c r="T21" s="7">
        <v>43</v>
      </c>
    </row>
    <row r="22" spans="1:20" s="9" customFormat="1" ht="12.75" customHeight="1">
      <c r="A22" s="10" t="s">
        <v>21</v>
      </c>
      <c r="B22" s="10" t="s">
        <v>20</v>
      </c>
      <c r="C22" s="7">
        <v>1142</v>
      </c>
      <c r="D22" s="7">
        <v>1080</v>
      </c>
      <c r="E22" s="7">
        <v>1387</v>
      </c>
      <c r="F22" s="7">
        <v>1308</v>
      </c>
      <c r="G22" s="7">
        <v>1196</v>
      </c>
      <c r="H22" s="7">
        <v>1208</v>
      </c>
      <c r="I22" s="7">
        <v>679</v>
      </c>
      <c r="J22" s="7">
        <v>685</v>
      </c>
      <c r="K22" s="7">
        <v>1128</v>
      </c>
      <c r="L22" s="7">
        <v>866</v>
      </c>
      <c r="M22" s="7">
        <v>883</v>
      </c>
      <c r="N22" s="7">
        <v>1038</v>
      </c>
      <c r="O22" s="7">
        <v>1039</v>
      </c>
      <c r="P22" s="7">
        <v>651</v>
      </c>
      <c r="Q22" s="7">
        <v>678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2019</v>
      </c>
      <c r="D23" s="7">
        <v>1195</v>
      </c>
      <c r="E23" s="7">
        <v>1742</v>
      </c>
      <c r="F23" s="7">
        <v>2467</v>
      </c>
      <c r="G23" s="7">
        <v>1941</v>
      </c>
      <c r="H23" s="7">
        <v>1494</v>
      </c>
      <c r="I23" s="7">
        <v>1458</v>
      </c>
      <c r="J23" s="7">
        <v>1659</v>
      </c>
      <c r="K23" s="7">
        <v>1803</v>
      </c>
      <c r="L23" s="7">
        <v>1921</v>
      </c>
      <c r="M23" s="7">
        <v>1851</v>
      </c>
      <c r="N23" s="7">
        <v>1849</v>
      </c>
      <c r="O23" s="7">
        <v>1922</v>
      </c>
      <c r="P23" s="7">
        <v>2179</v>
      </c>
      <c r="Q23" s="7">
        <v>2040</v>
      </c>
      <c r="R23" s="7">
        <v>3362</v>
      </c>
      <c r="S23" s="7">
        <v>2115</v>
      </c>
      <c r="T23" s="7">
        <v>1745</v>
      </c>
    </row>
    <row r="24" spans="1:20" s="9" customFormat="1" ht="12.75" customHeight="1">
      <c r="A24" s="10" t="s">
        <v>17</v>
      </c>
      <c r="B24" s="10" t="s">
        <v>17</v>
      </c>
      <c r="C24" s="7">
        <v>873</v>
      </c>
      <c r="D24" s="7">
        <v>727</v>
      </c>
      <c r="E24" s="7">
        <v>524</v>
      </c>
      <c r="F24" s="7">
        <v>1081</v>
      </c>
      <c r="G24" s="7">
        <v>897</v>
      </c>
      <c r="H24" s="7">
        <v>1048</v>
      </c>
      <c r="I24" s="7">
        <v>775</v>
      </c>
      <c r="J24" s="7">
        <v>807</v>
      </c>
      <c r="K24" s="7">
        <v>996</v>
      </c>
      <c r="L24" s="7">
        <v>1322</v>
      </c>
      <c r="M24" s="7">
        <v>867</v>
      </c>
      <c r="N24" s="7">
        <v>838</v>
      </c>
      <c r="O24" s="7">
        <v>802</v>
      </c>
      <c r="P24" s="7">
        <v>905</v>
      </c>
      <c r="Q24" s="7">
        <v>643</v>
      </c>
      <c r="R24" s="7" t="s">
        <v>0</v>
      </c>
      <c r="S24" s="7" t="s">
        <v>0</v>
      </c>
      <c r="T24" s="7">
        <v>853</v>
      </c>
    </row>
    <row r="25" spans="1:20" s="9" customFormat="1" ht="12.75" customHeight="1">
      <c r="A25" s="10" t="s">
        <v>16</v>
      </c>
      <c r="B25" s="10" t="s">
        <v>15</v>
      </c>
      <c r="C25" s="7">
        <v>941</v>
      </c>
      <c r="D25" s="7">
        <v>1181</v>
      </c>
      <c r="E25" s="7">
        <v>1462</v>
      </c>
      <c r="F25" s="7">
        <v>2400</v>
      </c>
      <c r="G25" s="7">
        <v>1516</v>
      </c>
      <c r="H25" s="7">
        <v>1499</v>
      </c>
      <c r="I25" s="7">
        <v>1671</v>
      </c>
      <c r="J25" s="7">
        <v>1780</v>
      </c>
      <c r="K25" s="7">
        <v>2093</v>
      </c>
      <c r="L25" s="7">
        <v>1908</v>
      </c>
      <c r="M25" s="7">
        <v>2042</v>
      </c>
      <c r="N25" s="7">
        <v>1763</v>
      </c>
      <c r="O25" s="7">
        <v>1579</v>
      </c>
      <c r="P25" s="7">
        <v>1619</v>
      </c>
      <c r="Q25" s="7">
        <v>1447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2163</v>
      </c>
      <c r="D27" s="7">
        <v>603</v>
      </c>
      <c r="E27" s="7">
        <v>1639</v>
      </c>
      <c r="F27" s="7">
        <v>2473</v>
      </c>
      <c r="G27" s="7">
        <v>1896</v>
      </c>
      <c r="H27" s="7">
        <v>2182</v>
      </c>
      <c r="I27" s="7">
        <v>1503</v>
      </c>
      <c r="J27" s="7">
        <v>2329</v>
      </c>
      <c r="K27" s="7">
        <v>2147</v>
      </c>
      <c r="L27" s="7">
        <v>2166</v>
      </c>
      <c r="M27" s="7">
        <v>1779</v>
      </c>
      <c r="N27" s="7">
        <v>2144</v>
      </c>
      <c r="O27" s="7">
        <v>2198</v>
      </c>
      <c r="P27" s="7">
        <v>2910</v>
      </c>
      <c r="Q27" s="7">
        <v>2356</v>
      </c>
      <c r="R27" s="7">
        <v>3696</v>
      </c>
      <c r="S27" s="7">
        <v>3230</v>
      </c>
      <c r="T27" s="7">
        <v>3656</v>
      </c>
    </row>
    <row r="28" spans="1:20" s="9" customFormat="1" ht="12.75" customHeight="1">
      <c r="A28" s="10" t="s">
        <v>10</v>
      </c>
      <c r="B28" s="10" t="s">
        <v>9</v>
      </c>
      <c r="C28" s="7">
        <v>2139</v>
      </c>
      <c r="D28" s="7">
        <v>1235</v>
      </c>
      <c r="E28" s="7">
        <v>2224</v>
      </c>
      <c r="F28" s="7">
        <v>2334</v>
      </c>
      <c r="G28" s="7">
        <v>2469</v>
      </c>
      <c r="H28" s="7">
        <v>2035</v>
      </c>
      <c r="I28" s="7">
        <v>1448</v>
      </c>
      <c r="J28" s="7">
        <v>1027</v>
      </c>
      <c r="K28" s="7">
        <v>1999</v>
      </c>
      <c r="L28" s="7">
        <v>1566</v>
      </c>
      <c r="M28" s="7">
        <v>1145</v>
      </c>
      <c r="N28" s="7">
        <v>917</v>
      </c>
      <c r="O28" s="7">
        <v>1003</v>
      </c>
      <c r="P28" s="7">
        <v>832</v>
      </c>
      <c r="Q28" s="7">
        <v>862</v>
      </c>
      <c r="R28" s="7">
        <v>1513</v>
      </c>
      <c r="S28" s="7">
        <v>1181</v>
      </c>
      <c r="T28" s="7">
        <v>474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839</v>
      </c>
      <c r="D30" s="7">
        <v>585</v>
      </c>
      <c r="E30" s="7">
        <v>885</v>
      </c>
      <c r="F30" s="7">
        <v>1194</v>
      </c>
      <c r="G30" s="7">
        <v>753</v>
      </c>
      <c r="H30" s="7">
        <v>1166</v>
      </c>
      <c r="I30" s="7">
        <v>669</v>
      </c>
      <c r="J30" s="7">
        <v>375</v>
      </c>
      <c r="K30" s="7">
        <v>759</v>
      </c>
      <c r="L30" s="7">
        <v>743</v>
      </c>
      <c r="M30" s="7" t="s">
        <v>0</v>
      </c>
      <c r="N30" s="7">
        <v>603</v>
      </c>
      <c r="O30" s="7">
        <v>570</v>
      </c>
      <c r="P30" s="7">
        <v>563</v>
      </c>
      <c r="Q30" s="7">
        <v>698</v>
      </c>
      <c r="R30" s="7">
        <v>3077</v>
      </c>
      <c r="S30" s="7">
        <v>3356</v>
      </c>
      <c r="T30" s="7">
        <v>1055</v>
      </c>
    </row>
    <row r="31" spans="1:20" s="9" customFormat="1" ht="12.75" customHeight="1">
      <c r="A31" s="10" t="s">
        <v>4</v>
      </c>
      <c r="B31" s="10" t="s">
        <v>3</v>
      </c>
      <c r="C31" s="7">
        <v>1176</v>
      </c>
      <c r="D31" s="7">
        <v>863</v>
      </c>
      <c r="E31" s="7">
        <v>1582</v>
      </c>
      <c r="F31" s="7">
        <v>2795</v>
      </c>
      <c r="G31" s="7">
        <v>2087</v>
      </c>
      <c r="H31" s="7">
        <v>2244</v>
      </c>
      <c r="I31" s="7">
        <v>2092</v>
      </c>
      <c r="J31" s="7">
        <v>2362</v>
      </c>
      <c r="K31" s="7">
        <v>3008</v>
      </c>
      <c r="L31" s="7">
        <v>2248</v>
      </c>
      <c r="M31" s="7">
        <v>1983</v>
      </c>
      <c r="N31" s="7">
        <v>1084</v>
      </c>
      <c r="O31" s="7">
        <v>1040</v>
      </c>
      <c r="P31" s="7">
        <v>860</v>
      </c>
      <c r="Q31" s="7">
        <v>673</v>
      </c>
      <c r="R31" s="7">
        <v>2184</v>
      </c>
      <c r="S31" s="7">
        <v>2238</v>
      </c>
      <c r="T31" s="7">
        <v>1769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1485</v>
      </c>
      <c r="D33" s="7">
        <v>772</v>
      </c>
      <c r="E33" s="7">
        <v>1026</v>
      </c>
      <c r="F33" s="7">
        <v>1468</v>
      </c>
      <c r="G33" s="7">
        <v>1133</v>
      </c>
      <c r="H33" s="7">
        <v>1618</v>
      </c>
      <c r="I33" s="7">
        <v>1010</v>
      </c>
      <c r="J33" s="7">
        <v>1165</v>
      </c>
      <c r="K33" s="7">
        <v>1587</v>
      </c>
      <c r="L33" s="7">
        <v>1432</v>
      </c>
      <c r="M33" s="7">
        <v>1280</v>
      </c>
      <c r="N33" s="7">
        <v>11584</v>
      </c>
      <c r="O33" s="7">
        <v>1343</v>
      </c>
      <c r="P33" s="7">
        <v>1794</v>
      </c>
      <c r="Q33" s="7">
        <v>1774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.75" customHeight="1">
      <c r="A36" s="10" t="s">
        <v>56</v>
      </c>
      <c r="B36" s="10" t="s">
        <v>55</v>
      </c>
      <c r="C36" s="7">
        <v>2205</v>
      </c>
      <c r="D36" s="7" t="s">
        <v>0</v>
      </c>
      <c r="E36" s="7">
        <v>3098</v>
      </c>
      <c r="F36" s="7">
        <v>3338</v>
      </c>
      <c r="G36" s="7">
        <v>731</v>
      </c>
      <c r="H36" s="7">
        <v>2824</v>
      </c>
      <c r="I36" s="7">
        <v>2780</v>
      </c>
      <c r="J36" s="7">
        <v>2790</v>
      </c>
      <c r="K36" s="7">
        <v>2861</v>
      </c>
      <c r="L36" s="7">
        <v>2673</v>
      </c>
      <c r="M36" s="7">
        <v>2784</v>
      </c>
      <c r="N36" s="7">
        <v>2187</v>
      </c>
      <c r="O36" s="7">
        <v>1110</v>
      </c>
      <c r="P36" s="7">
        <v>2905</v>
      </c>
      <c r="Q36" s="7">
        <v>2618</v>
      </c>
      <c r="R36" s="7">
        <v>4740</v>
      </c>
      <c r="S36" s="7">
        <v>2753</v>
      </c>
      <c r="T36" s="7">
        <v>2180</v>
      </c>
    </row>
    <row r="37" spans="1:20" s="9" customFormat="1" ht="12.75" customHeight="1">
      <c r="A37" s="9" t="s">
        <v>71</v>
      </c>
      <c r="B37" s="20" t="s">
        <v>69</v>
      </c>
      <c r="C37" s="7">
        <v>21112</v>
      </c>
      <c r="D37" s="7">
        <v>4686</v>
      </c>
      <c r="E37" s="7">
        <v>5337</v>
      </c>
      <c r="F37" s="7">
        <v>6894</v>
      </c>
      <c r="G37" s="7">
        <v>3186</v>
      </c>
      <c r="H37" s="7">
        <v>5281</v>
      </c>
      <c r="I37" s="7">
        <v>3865</v>
      </c>
      <c r="J37" s="7">
        <v>4455</v>
      </c>
      <c r="K37" s="7">
        <v>5322</v>
      </c>
      <c r="L37" s="7">
        <v>4261</v>
      </c>
      <c r="M37" s="7">
        <v>4580</v>
      </c>
      <c r="N37" s="7"/>
      <c r="O37" s="7">
        <v>5720</v>
      </c>
      <c r="P37" s="7">
        <v>7227</v>
      </c>
      <c r="Q37" s="7">
        <v>5758</v>
      </c>
      <c r="R37" s="7">
        <v>1327</v>
      </c>
      <c r="S37" s="7" t="s">
        <v>0</v>
      </c>
      <c r="T37" s="7">
        <v>2623</v>
      </c>
    </row>
    <row r="38" spans="1:17" s="9" customFormat="1" ht="12">
      <c r="A38" s="15" t="s">
        <v>70</v>
      </c>
      <c r="B38" s="15" t="s">
        <v>67</v>
      </c>
      <c r="C38" s="9">
        <v>1343</v>
      </c>
      <c r="D38" s="9">
        <v>1045</v>
      </c>
      <c r="E38" s="9">
        <v>1801</v>
      </c>
      <c r="F38" s="9">
        <v>2360</v>
      </c>
      <c r="G38" s="9">
        <v>1362</v>
      </c>
      <c r="H38" s="9">
        <v>2168</v>
      </c>
      <c r="I38" s="9">
        <v>1279</v>
      </c>
      <c r="J38" s="9">
        <v>1613</v>
      </c>
      <c r="K38" s="9">
        <v>1970</v>
      </c>
      <c r="L38" s="9">
        <v>1341</v>
      </c>
      <c r="M38" s="9">
        <v>1751</v>
      </c>
      <c r="N38" s="9">
        <v>1833</v>
      </c>
      <c r="O38" s="9">
        <v>1787</v>
      </c>
      <c r="P38" s="9">
        <v>1904</v>
      </c>
      <c r="Q38" s="9">
        <v>1451</v>
      </c>
    </row>
    <row r="39" spans="1:20" ht="12">
      <c r="A39" s="15" t="s">
        <v>66</v>
      </c>
      <c r="B39" s="15" t="s">
        <v>65</v>
      </c>
      <c r="C39" s="15">
        <v>1447</v>
      </c>
      <c r="D39" s="15">
        <v>903</v>
      </c>
      <c r="E39" s="15">
        <v>1852</v>
      </c>
      <c r="F39" s="15">
        <v>2303</v>
      </c>
      <c r="G39" s="15">
        <v>955</v>
      </c>
      <c r="H39" s="15">
        <v>1837</v>
      </c>
      <c r="J39" s="15">
        <v>1937</v>
      </c>
      <c r="K39" s="15">
        <v>2132</v>
      </c>
      <c r="L39" s="15">
        <v>1767</v>
      </c>
      <c r="M39" s="15">
        <v>1881</v>
      </c>
      <c r="N39" s="15">
        <v>2150</v>
      </c>
      <c r="O39" s="15">
        <v>1222</v>
      </c>
      <c r="P39" s="15">
        <v>2718</v>
      </c>
      <c r="Q39" s="15">
        <v>2144</v>
      </c>
      <c r="T39" s="15">
        <v>1444</v>
      </c>
    </row>
    <row r="40" spans="1:17" ht="12">
      <c r="A40" s="15" t="s">
        <v>64</v>
      </c>
      <c r="B40" s="15" t="s">
        <v>63</v>
      </c>
      <c r="C40" s="15">
        <v>662</v>
      </c>
      <c r="D40" s="15">
        <v>480</v>
      </c>
      <c r="E40" s="15">
        <v>1104</v>
      </c>
      <c r="F40" s="15">
        <v>707</v>
      </c>
      <c r="G40" s="15">
        <v>770</v>
      </c>
      <c r="H40" s="15">
        <v>762</v>
      </c>
      <c r="I40" s="15">
        <v>548</v>
      </c>
      <c r="J40" s="15">
        <v>442</v>
      </c>
      <c r="K40" s="15">
        <v>686</v>
      </c>
      <c r="L40" s="15">
        <v>641</v>
      </c>
      <c r="M40" s="15">
        <v>353</v>
      </c>
      <c r="N40" s="15">
        <v>484</v>
      </c>
      <c r="O40" s="15">
        <v>552</v>
      </c>
      <c r="P40" s="15">
        <v>249</v>
      </c>
      <c r="Q40" s="15">
        <v>251</v>
      </c>
    </row>
    <row r="41" spans="1:17" ht="12">
      <c r="A41" s="9" t="s">
        <v>138</v>
      </c>
      <c r="B41" s="9" t="s">
        <v>139</v>
      </c>
      <c r="N41" s="15">
        <v>1081</v>
      </c>
      <c r="O41" s="15">
        <v>1092</v>
      </c>
      <c r="P41" s="15">
        <v>1334</v>
      </c>
      <c r="Q41" s="15">
        <v>999</v>
      </c>
    </row>
    <row r="42" spans="1:17" ht="12">
      <c r="A42" s="9" t="s">
        <v>62</v>
      </c>
      <c r="B42" s="9" t="s">
        <v>61</v>
      </c>
      <c r="C42" s="15">
        <v>989</v>
      </c>
      <c r="D42" s="15">
        <v>998</v>
      </c>
      <c r="E42" s="15">
        <v>580</v>
      </c>
      <c r="F42" s="15">
        <v>1524</v>
      </c>
      <c r="G42" s="15">
        <v>99</v>
      </c>
      <c r="H42" s="15">
        <v>514</v>
      </c>
      <c r="I42" s="15">
        <v>400</v>
      </c>
      <c r="J42" s="15">
        <v>463</v>
      </c>
      <c r="K42" s="15">
        <v>534</v>
      </c>
      <c r="L42" s="15">
        <v>512</v>
      </c>
      <c r="M42" s="15">
        <v>595</v>
      </c>
      <c r="N42" s="15">
        <v>1046</v>
      </c>
      <c r="O42" s="15">
        <v>1067</v>
      </c>
      <c r="P42" s="15">
        <v>1022</v>
      </c>
      <c r="Q42" s="15">
        <v>913</v>
      </c>
    </row>
    <row r="43" spans="1:20" ht="12">
      <c r="A43" s="30" t="s">
        <v>140</v>
      </c>
      <c r="B43" s="30" t="s">
        <v>141</v>
      </c>
      <c r="R43" s="15">
        <v>575</v>
      </c>
      <c r="T43" s="15">
        <v>137</v>
      </c>
    </row>
    <row r="44" spans="1:20" ht="12">
      <c r="A44" s="30" t="s">
        <v>163</v>
      </c>
      <c r="B44" s="30" t="s">
        <v>162</v>
      </c>
      <c r="R44" s="15">
        <v>513</v>
      </c>
      <c r="T44" s="15">
        <v>480</v>
      </c>
    </row>
    <row r="45" spans="1:20" ht="12">
      <c r="A45" s="30" t="s">
        <v>143</v>
      </c>
      <c r="B45" s="30" t="s">
        <v>142</v>
      </c>
      <c r="R45" s="15">
        <v>239</v>
      </c>
      <c r="T45" s="15">
        <v>340</v>
      </c>
    </row>
    <row r="46" spans="1:20" ht="12">
      <c r="A46" s="30" t="s">
        <v>160</v>
      </c>
      <c r="B46" s="30" t="s">
        <v>161</v>
      </c>
      <c r="T46" s="15">
        <v>222</v>
      </c>
    </row>
    <row r="47" spans="1:3" ht="12">
      <c r="A47" s="2" t="s">
        <v>144</v>
      </c>
      <c r="B47" s="2" t="s">
        <v>155</v>
      </c>
      <c r="C47" s="15">
        <v>1846</v>
      </c>
    </row>
    <row r="48" spans="1:3" ht="12">
      <c r="A48" s="2" t="s">
        <v>147</v>
      </c>
      <c r="B48" s="2" t="s">
        <v>146</v>
      </c>
      <c r="C48" s="15">
        <v>1731</v>
      </c>
    </row>
    <row r="49" spans="1:3" ht="12">
      <c r="A49" s="2" t="s">
        <v>148</v>
      </c>
      <c r="B49" s="2" t="s">
        <v>149</v>
      </c>
      <c r="C49" s="15">
        <v>5640</v>
      </c>
    </row>
    <row r="50" spans="1:3" ht="12">
      <c r="A50" s="2" t="s">
        <v>150</v>
      </c>
      <c r="B50" s="2" t="s">
        <v>151</v>
      </c>
      <c r="C50" s="15">
        <v>1294</v>
      </c>
    </row>
    <row r="51" spans="1:3" ht="12">
      <c r="A51" s="2" t="s">
        <v>153</v>
      </c>
      <c r="B51" s="2" t="s">
        <v>152</v>
      </c>
      <c r="C51" s="15">
        <v>839</v>
      </c>
    </row>
    <row r="52" spans="1:3" ht="12">
      <c r="A52" s="2" t="s">
        <v>154</v>
      </c>
      <c r="B52" s="2" t="s">
        <v>155</v>
      </c>
      <c r="C52" s="15">
        <v>2175</v>
      </c>
    </row>
    <row r="53" spans="1:3" ht="12">
      <c r="A53" s="2" t="s">
        <v>157</v>
      </c>
      <c r="B53" s="2" t="s">
        <v>156</v>
      </c>
      <c r="C53" s="15">
        <v>1931</v>
      </c>
    </row>
    <row r="54" spans="1:20" ht="12">
      <c r="A54" s="2" t="s">
        <v>158</v>
      </c>
      <c r="B54" s="2" t="s">
        <v>159</v>
      </c>
      <c r="C54" s="3">
        <v>1215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">
      <c r="A55" s="34" t="s">
        <v>164</v>
      </c>
      <c r="B55" s="34" t="s">
        <v>165</v>
      </c>
      <c r="C55" s="39"/>
      <c r="D55" s="39">
        <v>1260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view="pageLayout" workbookViewId="0" topLeftCell="F1">
      <selection activeCell="W9" sqref="W9"/>
    </sheetView>
  </sheetViews>
  <sheetFormatPr defaultColWidth="9.140625" defaultRowHeight="15"/>
  <cols>
    <col min="1" max="1" width="5.140625" style="15" customWidth="1"/>
    <col min="2" max="2" width="8.140625" style="15" customWidth="1"/>
    <col min="3" max="20" width="6.00390625" style="15" bestFit="1" customWidth="1"/>
    <col min="21" max="16384" width="9.140625" style="15" customWidth="1"/>
  </cols>
  <sheetData>
    <row r="2" spans="1:20" ht="15" customHeight="1">
      <c r="A2" s="76" t="s">
        <v>136</v>
      </c>
      <c r="B2" s="77"/>
      <c r="C2" s="86" t="s">
        <v>119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">
      <c r="A3" s="78"/>
      <c r="B3" s="79"/>
      <c r="C3" s="86" t="s">
        <v>118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8" customFormat="1" ht="17.2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14" customFormat="1" ht="12.75" customHeight="1">
      <c r="A5" s="13" t="s">
        <v>53</v>
      </c>
      <c r="B5" s="13" t="s">
        <v>53</v>
      </c>
      <c r="C5" s="8">
        <v>60584</v>
      </c>
      <c r="D5" s="8">
        <v>41820</v>
      </c>
      <c r="E5" s="8">
        <v>52151</v>
      </c>
      <c r="F5" s="8">
        <v>68879</v>
      </c>
      <c r="G5" s="8">
        <v>35652</v>
      </c>
      <c r="H5" s="8">
        <v>40866</v>
      </c>
      <c r="I5" s="8">
        <v>41731</v>
      </c>
      <c r="J5" s="8">
        <v>45753</v>
      </c>
      <c r="K5" s="8">
        <v>46587</v>
      </c>
      <c r="L5" s="8">
        <v>51909</v>
      </c>
      <c r="M5" s="8">
        <v>43533</v>
      </c>
      <c r="N5" s="8">
        <v>41861</v>
      </c>
      <c r="O5" s="8">
        <v>41651</v>
      </c>
      <c r="P5" s="8">
        <v>37985</v>
      </c>
      <c r="Q5" s="8">
        <v>36192</v>
      </c>
      <c r="R5" s="8">
        <v>44152</v>
      </c>
      <c r="S5" s="8">
        <v>39442</v>
      </c>
      <c r="T5" s="8">
        <v>31013</v>
      </c>
    </row>
    <row r="6" spans="1:20" s="9" customFormat="1" ht="12.75" customHeight="1">
      <c r="A6" s="10" t="s">
        <v>52</v>
      </c>
      <c r="B6" s="10" t="s">
        <v>51</v>
      </c>
      <c r="C6" s="7">
        <v>200</v>
      </c>
      <c r="D6" s="7">
        <v>1540</v>
      </c>
      <c r="E6" s="7">
        <v>1955</v>
      </c>
      <c r="F6" s="7">
        <v>2596</v>
      </c>
      <c r="G6" s="7">
        <v>1163</v>
      </c>
      <c r="H6" s="7">
        <v>1360</v>
      </c>
      <c r="I6" s="7">
        <v>1594</v>
      </c>
      <c r="J6" s="7">
        <v>1770</v>
      </c>
      <c r="K6" s="7">
        <v>1768</v>
      </c>
      <c r="L6" s="7">
        <v>2135</v>
      </c>
      <c r="M6" s="7">
        <v>1961</v>
      </c>
      <c r="N6" s="7">
        <v>2174</v>
      </c>
      <c r="O6" s="7">
        <v>2044</v>
      </c>
      <c r="P6" s="7">
        <v>1892</v>
      </c>
      <c r="Q6" s="7">
        <v>1817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1871</v>
      </c>
      <c r="D9" s="7">
        <v>2150</v>
      </c>
      <c r="E9" s="7">
        <v>2952</v>
      </c>
      <c r="F9" s="7">
        <v>4032</v>
      </c>
      <c r="G9" s="7">
        <v>3617</v>
      </c>
      <c r="H9" s="7">
        <v>3915</v>
      </c>
      <c r="I9" s="7">
        <v>3797</v>
      </c>
      <c r="J9" s="7">
        <v>4326</v>
      </c>
      <c r="K9" s="7">
        <v>4010</v>
      </c>
      <c r="L9" s="7">
        <v>4412</v>
      </c>
      <c r="M9" s="7">
        <v>2088</v>
      </c>
      <c r="N9" s="7">
        <v>1814</v>
      </c>
      <c r="O9" s="7">
        <v>2016</v>
      </c>
      <c r="P9" s="7">
        <v>2087</v>
      </c>
      <c r="Q9" s="7">
        <v>1979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1775</v>
      </c>
      <c r="D10" s="7">
        <v>1493</v>
      </c>
      <c r="E10" s="7">
        <v>1963</v>
      </c>
      <c r="F10" s="7">
        <v>2540</v>
      </c>
      <c r="G10" s="7">
        <v>784</v>
      </c>
      <c r="H10" s="7">
        <v>870</v>
      </c>
      <c r="I10" s="7">
        <v>892</v>
      </c>
      <c r="J10" s="7">
        <v>1021</v>
      </c>
      <c r="K10" s="7">
        <v>1127</v>
      </c>
      <c r="L10" s="7">
        <v>1271</v>
      </c>
      <c r="M10" s="7">
        <v>1197</v>
      </c>
      <c r="N10" s="7">
        <v>1169</v>
      </c>
      <c r="O10" s="7">
        <v>1077</v>
      </c>
      <c r="P10" s="7">
        <v>1017</v>
      </c>
      <c r="Q10" s="7">
        <v>1053</v>
      </c>
      <c r="R10" s="7">
        <v>2347</v>
      </c>
      <c r="S10" s="7">
        <v>2700</v>
      </c>
      <c r="T10" s="7">
        <v>2125</v>
      </c>
    </row>
    <row r="11" spans="1:20" s="9" customFormat="1" ht="12.75" customHeight="1">
      <c r="A11" s="10" t="s">
        <v>42</v>
      </c>
      <c r="B11" s="10" t="s">
        <v>41</v>
      </c>
      <c r="C11" s="7">
        <v>2295</v>
      </c>
      <c r="D11" s="7">
        <v>1746</v>
      </c>
      <c r="E11" s="7">
        <v>2238</v>
      </c>
      <c r="F11" s="7">
        <v>2526</v>
      </c>
      <c r="G11" s="7">
        <v>1283</v>
      </c>
      <c r="H11" s="7">
        <v>1670</v>
      </c>
      <c r="I11" s="7">
        <v>1635</v>
      </c>
      <c r="J11" s="7">
        <v>1574</v>
      </c>
      <c r="K11" s="7">
        <v>1780</v>
      </c>
      <c r="L11" s="7">
        <v>1957</v>
      </c>
      <c r="M11" s="7">
        <v>1508</v>
      </c>
      <c r="N11" s="7">
        <v>1668</v>
      </c>
      <c r="O11" s="7">
        <v>1562</v>
      </c>
      <c r="P11" s="7">
        <v>1389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1572</v>
      </c>
      <c r="D12" s="7">
        <v>1490</v>
      </c>
      <c r="E12" s="7">
        <v>1858</v>
      </c>
      <c r="F12" s="7">
        <v>2451</v>
      </c>
      <c r="G12" s="7" t="s">
        <v>0</v>
      </c>
      <c r="H12" s="7">
        <v>769</v>
      </c>
      <c r="I12" s="7">
        <v>854</v>
      </c>
      <c r="J12" s="7">
        <v>918</v>
      </c>
      <c r="K12" s="7">
        <v>1071</v>
      </c>
      <c r="L12" s="7">
        <v>1092</v>
      </c>
      <c r="M12" s="7">
        <v>1050</v>
      </c>
      <c r="N12" s="7">
        <v>1051</v>
      </c>
      <c r="O12" s="7">
        <v>930</v>
      </c>
      <c r="P12" s="7">
        <v>835</v>
      </c>
      <c r="Q12" s="7">
        <v>908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1858</v>
      </c>
      <c r="D15" s="7">
        <v>2181</v>
      </c>
      <c r="E15" s="7">
        <v>1995</v>
      </c>
      <c r="F15" s="7">
        <v>2640</v>
      </c>
      <c r="G15" s="7">
        <v>656</v>
      </c>
      <c r="H15" s="7">
        <v>448</v>
      </c>
      <c r="I15" s="7">
        <v>572</v>
      </c>
      <c r="J15" s="7">
        <v>794</v>
      </c>
      <c r="K15" s="7">
        <v>1001</v>
      </c>
      <c r="L15" s="7">
        <v>1117</v>
      </c>
      <c r="M15" s="7">
        <v>1139</v>
      </c>
      <c r="N15" s="7">
        <v>1166</v>
      </c>
      <c r="O15" s="7">
        <v>1130</v>
      </c>
      <c r="P15" s="7">
        <v>1237</v>
      </c>
      <c r="Q15" s="7">
        <v>1222</v>
      </c>
      <c r="R15" s="7">
        <v>2445</v>
      </c>
      <c r="S15" s="7">
        <v>2100</v>
      </c>
      <c r="T15" s="7">
        <v>1051</v>
      </c>
    </row>
    <row r="16" spans="1:20" s="9" customFormat="1" ht="12.75" customHeight="1">
      <c r="A16" s="10" t="s">
        <v>33</v>
      </c>
      <c r="B16" s="10" t="s">
        <v>32</v>
      </c>
      <c r="C16" s="7">
        <v>2630</v>
      </c>
      <c r="D16" s="7">
        <v>1717</v>
      </c>
      <c r="E16" s="7">
        <v>2471</v>
      </c>
      <c r="F16" s="7">
        <v>3882</v>
      </c>
      <c r="G16" s="7">
        <v>2310</v>
      </c>
      <c r="H16" s="7">
        <v>2637</v>
      </c>
      <c r="I16" s="7">
        <v>2296</v>
      </c>
      <c r="J16" s="7">
        <v>2698</v>
      </c>
      <c r="K16" s="7">
        <v>2668</v>
      </c>
      <c r="L16" s="7">
        <v>3001</v>
      </c>
      <c r="M16" s="7">
        <v>2214</v>
      </c>
      <c r="N16" s="7">
        <v>2108</v>
      </c>
      <c r="O16" s="7">
        <v>2064</v>
      </c>
      <c r="P16" s="7">
        <v>1588</v>
      </c>
      <c r="Q16" s="7">
        <v>1378</v>
      </c>
      <c r="R16" s="7" t="s">
        <v>0</v>
      </c>
      <c r="S16" s="7" t="s">
        <v>0</v>
      </c>
      <c r="T16" s="7">
        <v>1306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2059</v>
      </c>
      <c r="N17" s="7">
        <v>1605</v>
      </c>
      <c r="O17" s="7">
        <v>1640</v>
      </c>
      <c r="P17" s="7">
        <v>2094</v>
      </c>
      <c r="Q17" s="7">
        <v>2131</v>
      </c>
      <c r="R17" s="7">
        <v>5145</v>
      </c>
      <c r="S17" s="7">
        <v>6440</v>
      </c>
      <c r="T17" s="7">
        <v>2616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1769</v>
      </c>
      <c r="D19" s="7">
        <v>1940</v>
      </c>
      <c r="E19" s="7">
        <v>2112</v>
      </c>
      <c r="F19" s="7">
        <v>2381</v>
      </c>
      <c r="G19" s="7">
        <v>449</v>
      </c>
      <c r="H19" s="7">
        <v>217</v>
      </c>
      <c r="I19" s="7">
        <v>848</v>
      </c>
      <c r="J19" s="7">
        <v>913</v>
      </c>
      <c r="K19" s="7">
        <v>967</v>
      </c>
      <c r="L19" s="7">
        <v>1176</v>
      </c>
      <c r="M19" s="7">
        <v>1155</v>
      </c>
      <c r="N19" s="7">
        <v>1116</v>
      </c>
      <c r="O19" s="7">
        <v>886</v>
      </c>
      <c r="P19" s="7">
        <v>876</v>
      </c>
      <c r="Q19" s="7">
        <v>1011</v>
      </c>
      <c r="R19" s="7"/>
      <c r="S19" s="7">
        <v>807</v>
      </c>
      <c r="T19" s="7">
        <v>670</v>
      </c>
    </row>
    <row r="20" spans="1:20" s="9" customFormat="1" ht="12.75" customHeight="1">
      <c r="A20" s="10" t="s">
        <v>25</v>
      </c>
      <c r="B20" s="10" t="s">
        <v>24</v>
      </c>
      <c r="C20" s="7">
        <v>1811</v>
      </c>
      <c r="D20" s="7" t="s">
        <v>0</v>
      </c>
      <c r="E20" s="7" t="s">
        <v>0</v>
      </c>
      <c r="F20" s="7">
        <v>2515</v>
      </c>
      <c r="G20" s="7">
        <v>781</v>
      </c>
      <c r="H20" s="7">
        <v>1289</v>
      </c>
      <c r="I20" s="7">
        <v>1572</v>
      </c>
      <c r="J20" s="7">
        <v>1465</v>
      </c>
      <c r="K20" s="7">
        <v>1598</v>
      </c>
      <c r="L20" s="7">
        <v>1725</v>
      </c>
      <c r="M20" s="7">
        <v>1660</v>
      </c>
      <c r="N20" s="7">
        <v>1568</v>
      </c>
      <c r="O20" s="7">
        <v>1264</v>
      </c>
      <c r="P20" s="7">
        <v>1375</v>
      </c>
      <c r="Q20" s="7">
        <v>1575</v>
      </c>
      <c r="R20" s="7">
        <v>1950</v>
      </c>
      <c r="S20" s="7">
        <v>1318</v>
      </c>
      <c r="T20" s="7">
        <v>912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493</v>
      </c>
      <c r="Q21" s="7">
        <v>395</v>
      </c>
      <c r="R21" s="7"/>
      <c r="S21" s="7">
        <v>648</v>
      </c>
      <c r="T21" s="7">
        <v>227</v>
      </c>
    </row>
    <row r="22" spans="1:20" s="9" customFormat="1" ht="12.75" customHeight="1">
      <c r="A22" s="10" t="s">
        <v>21</v>
      </c>
      <c r="B22" s="10" t="s">
        <v>20</v>
      </c>
      <c r="C22" s="7">
        <v>2788</v>
      </c>
      <c r="D22" s="7">
        <v>2590</v>
      </c>
      <c r="E22" s="7">
        <v>2936</v>
      </c>
      <c r="F22" s="7">
        <v>3008</v>
      </c>
      <c r="G22" s="7">
        <v>2264</v>
      </c>
      <c r="H22" s="7">
        <v>2862</v>
      </c>
      <c r="I22" s="7">
        <v>2580</v>
      </c>
      <c r="J22" s="7">
        <v>2610</v>
      </c>
      <c r="K22" s="7">
        <v>2507</v>
      </c>
      <c r="L22" s="7">
        <v>2457</v>
      </c>
      <c r="M22" s="7">
        <v>2248</v>
      </c>
      <c r="N22" s="7">
        <v>2123</v>
      </c>
      <c r="O22" s="7">
        <v>2360</v>
      </c>
      <c r="P22" s="7">
        <v>1882</v>
      </c>
      <c r="Q22" s="7">
        <v>1665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3846</v>
      </c>
      <c r="D23" s="7">
        <v>2964</v>
      </c>
      <c r="E23" s="7">
        <v>3155</v>
      </c>
      <c r="F23" s="7">
        <v>4023</v>
      </c>
      <c r="G23" s="7">
        <v>1938</v>
      </c>
      <c r="H23" s="7">
        <v>2467</v>
      </c>
      <c r="I23" s="7">
        <v>2445</v>
      </c>
      <c r="J23" s="7">
        <v>2756</v>
      </c>
      <c r="K23" s="7">
        <v>2746</v>
      </c>
      <c r="L23" s="7">
        <v>3120</v>
      </c>
      <c r="M23" s="7">
        <v>2863</v>
      </c>
      <c r="N23" s="7">
        <v>3002</v>
      </c>
      <c r="O23" s="7">
        <v>3218</v>
      </c>
      <c r="P23" s="7">
        <v>2845</v>
      </c>
      <c r="Q23" s="7">
        <v>2944</v>
      </c>
      <c r="R23" s="7">
        <v>4973</v>
      </c>
      <c r="S23" s="7">
        <v>4364</v>
      </c>
      <c r="T23" s="7">
        <v>2686</v>
      </c>
    </row>
    <row r="24" spans="1:20" s="9" customFormat="1" ht="12.75" customHeight="1">
      <c r="A24" s="10" t="s">
        <v>17</v>
      </c>
      <c r="B24" s="10" t="s">
        <v>17</v>
      </c>
      <c r="C24" s="7">
        <v>1489</v>
      </c>
      <c r="D24" s="7">
        <v>1436</v>
      </c>
      <c r="E24" s="7">
        <v>2661</v>
      </c>
      <c r="F24" s="7">
        <v>2864</v>
      </c>
      <c r="G24" s="7">
        <v>2551</v>
      </c>
      <c r="H24" s="7">
        <v>2508</v>
      </c>
      <c r="I24" s="7">
        <v>2306</v>
      </c>
      <c r="J24" s="7">
        <v>2352</v>
      </c>
      <c r="K24" s="7">
        <v>2557</v>
      </c>
      <c r="L24" s="7">
        <v>2905</v>
      </c>
      <c r="M24" s="7">
        <v>2481</v>
      </c>
      <c r="N24" s="7">
        <v>2244</v>
      </c>
      <c r="O24" s="7">
        <v>2581</v>
      </c>
      <c r="P24" s="7">
        <v>1937</v>
      </c>
      <c r="Q24" s="7">
        <v>1657</v>
      </c>
      <c r="R24" s="7" t="s">
        <v>0</v>
      </c>
      <c r="S24" s="7" t="s">
        <v>0</v>
      </c>
      <c r="T24" s="7">
        <v>2386</v>
      </c>
    </row>
    <row r="25" spans="1:20" s="9" customFormat="1" ht="12.75" customHeight="1">
      <c r="A25" s="10" t="s">
        <v>16</v>
      </c>
      <c r="B25" s="10" t="s">
        <v>15</v>
      </c>
      <c r="C25" s="7">
        <v>1767</v>
      </c>
      <c r="D25" s="7">
        <v>2316</v>
      </c>
      <c r="E25" s="7">
        <v>2611</v>
      </c>
      <c r="F25" s="7">
        <v>3431</v>
      </c>
      <c r="G25" s="7">
        <v>1615</v>
      </c>
      <c r="H25" s="7">
        <v>2113</v>
      </c>
      <c r="I25" s="7">
        <v>2346</v>
      </c>
      <c r="J25" s="7">
        <v>2547</v>
      </c>
      <c r="K25" s="7">
        <v>2490</v>
      </c>
      <c r="L25" s="7">
        <v>3008</v>
      </c>
      <c r="M25" s="7">
        <v>2714</v>
      </c>
      <c r="N25" s="7">
        <v>2263</v>
      </c>
      <c r="O25" s="7">
        <v>2238</v>
      </c>
      <c r="P25" s="7">
        <v>1863</v>
      </c>
      <c r="Q25" s="7">
        <v>1876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2149</v>
      </c>
      <c r="D27" s="7">
        <v>1581</v>
      </c>
      <c r="E27" s="7">
        <v>1690</v>
      </c>
      <c r="F27" s="7">
        <v>2875</v>
      </c>
      <c r="G27" s="7">
        <v>1230</v>
      </c>
      <c r="H27" s="7">
        <v>1276</v>
      </c>
      <c r="I27" s="7">
        <v>1298</v>
      </c>
      <c r="J27" s="7">
        <v>1851</v>
      </c>
      <c r="K27" s="7">
        <v>1794</v>
      </c>
      <c r="L27" s="7">
        <v>2166</v>
      </c>
      <c r="M27" s="7">
        <v>1815</v>
      </c>
      <c r="N27" s="7">
        <v>1740</v>
      </c>
      <c r="O27" s="7">
        <v>1560</v>
      </c>
      <c r="P27" s="7">
        <v>1562</v>
      </c>
      <c r="Q27" s="7">
        <v>1557</v>
      </c>
      <c r="R27" s="7">
        <v>2798</v>
      </c>
      <c r="S27" s="7">
        <v>3120</v>
      </c>
      <c r="T27" s="7">
        <v>2226</v>
      </c>
    </row>
    <row r="28" spans="1:20" s="9" customFormat="1" ht="12.75" customHeight="1">
      <c r="A28" s="10" t="s">
        <v>10</v>
      </c>
      <c r="B28" s="10" t="s">
        <v>9</v>
      </c>
      <c r="C28" s="7">
        <v>3665</v>
      </c>
      <c r="D28" s="7">
        <v>3090</v>
      </c>
      <c r="E28" s="7">
        <v>3885</v>
      </c>
      <c r="F28" s="7">
        <v>4131</v>
      </c>
      <c r="G28" s="7">
        <v>3577</v>
      </c>
      <c r="H28" s="7">
        <v>4164</v>
      </c>
      <c r="I28" s="7">
        <v>3498</v>
      </c>
      <c r="J28" s="7">
        <v>3503</v>
      </c>
      <c r="K28" s="7">
        <v>3258</v>
      </c>
      <c r="L28" s="7">
        <v>3369</v>
      </c>
      <c r="M28" s="7">
        <v>2493</v>
      </c>
      <c r="N28" s="7">
        <v>1756</v>
      </c>
      <c r="O28" s="7">
        <v>2002</v>
      </c>
      <c r="P28" s="7">
        <v>1781</v>
      </c>
      <c r="Q28" s="7">
        <v>1614</v>
      </c>
      <c r="R28" s="7">
        <v>4671</v>
      </c>
      <c r="S28" s="7">
        <v>4666</v>
      </c>
      <c r="T28" s="7">
        <v>1245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2049</v>
      </c>
      <c r="D30" s="7">
        <v>1484</v>
      </c>
      <c r="E30" s="7">
        <v>3167</v>
      </c>
      <c r="F30" s="7">
        <v>3072</v>
      </c>
      <c r="G30" s="7">
        <v>2124</v>
      </c>
      <c r="H30" s="7">
        <v>2038</v>
      </c>
      <c r="I30" s="7">
        <v>1897</v>
      </c>
      <c r="J30" s="7">
        <v>1814</v>
      </c>
      <c r="K30" s="7">
        <v>1906</v>
      </c>
      <c r="L30" s="7">
        <v>2159</v>
      </c>
      <c r="M30" s="7" t="s">
        <v>0</v>
      </c>
      <c r="N30" s="7">
        <v>1834</v>
      </c>
      <c r="O30" s="7">
        <v>1813</v>
      </c>
      <c r="P30" s="7">
        <v>1477</v>
      </c>
      <c r="Q30" s="7">
        <v>1688</v>
      </c>
      <c r="R30" s="7">
        <v>6462</v>
      </c>
      <c r="S30" s="7">
        <v>7957</v>
      </c>
      <c r="T30" s="7">
        <v>2853</v>
      </c>
    </row>
    <row r="31" spans="1:20" s="9" customFormat="1" ht="12.75" customHeight="1">
      <c r="A31" s="10" t="s">
        <v>4</v>
      </c>
      <c r="B31" s="10" t="s">
        <v>3</v>
      </c>
      <c r="C31" s="7">
        <v>2160</v>
      </c>
      <c r="D31" s="7">
        <v>2097</v>
      </c>
      <c r="E31" s="7">
        <v>2518</v>
      </c>
      <c r="F31" s="7">
        <v>4470</v>
      </c>
      <c r="G31" s="7">
        <v>2509</v>
      </c>
      <c r="H31" s="7">
        <v>2946</v>
      </c>
      <c r="I31" s="7">
        <v>3082</v>
      </c>
      <c r="J31" s="7">
        <v>3320</v>
      </c>
      <c r="K31" s="7">
        <v>3387</v>
      </c>
      <c r="L31" s="7">
        <v>3416</v>
      </c>
      <c r="M31" s="7">
        <v>2834</v>
      </c>
      <c r="N31" s="7">
        <v>1144</v>
      </c>
      <c r="O31" s="7">
        <v>1280</v>
      </c>
      <c r="P31" s="7">
        <v>940</v>
      </c>
      <c r="Q31" s="7">
        <v>868</v>
      </c>
      <c r="R31" s="7">
        <v>2606</v>
      </c>
      <c r="S31" s="7">
        <v>3151</v>
      </c>
      <c r="T31" s="7">
        <v>2184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1687</v>
      </c>
      <c r="D33" s="7">
        <v>990</v>
      </c>
      <c r="E33" s="7">
        <v>2609</v>
      </c>
      <c r="F33" s="7">
        <v>3578</v>
      </c>
      <c r="G33" s="7">
        <v>2185</v>
      </c>
      <c r="H33" s="7">
        <v>2239</v>
      </c>
      <c r="I33" s="7">
        <v>2533</v>
      </c>
      <c r="J33" s="7">
        <v>3252</v>
      </c>
      <c r="K33" s="7">
        <v>3218</v>
      </c>
      <c r="L33" s="7">
        <v>3654</v>
      </c>
      <c r="M33" s="7">
        <v>3294</v>
      </c>
      <c r="N33" s="7">
        <v>2755</v>
      </c>
      <c r="O33" s="7">
        <v>2484</v>
      </c>
      <c r="P33" s="7">
        <v>2219</v>
      </c>
      <c r="Q33" s="7">
        <v>2344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.75" customHeight="1">
      <c r="A36" s="10" t="s">
        <v>56</v>
      </c>
      <c r="B36" s="10" t="s">
        <v>55</v>
      </c>
      <c r="C36" s="7">
        <v>2904</v>
      </c>
      <c r="D36" s="7" t="s">
        <v>0</v>
      </c>
      <c r="E36" s="7">
        <v>3071</v>
      </c>
      <c r="F36" s="7">
        <v>3766</v>
      </c>
      <c r="G36" s="7">
        <v>644</v>
      </c>
      <c r="H36" s="7">
        <v>880</v>
      </c>
      <c r="I36" s="7">
        <v>1255</v>
      </c>
      <c r="J36" s="7">
        <v>1423</v>
      </c>
      <c r="K36" s="7">
        <v>1649</v>
      </c>
      <c r="L36" s="7">
        <v>1947</v>
      </c>
      <c r="M36" s="7">
        <v>1955</v>
      </c>
      <c r="N36" s="7">
        <v>1400</v>
      </c>
      <c r="O36" s="7">
        <v>1196</v>
      </c>
      <c r="P36" s="7">
        <v>1318</v>
      </c>
      <c r="Q36" s="7">
        <v>1416</v>
      </c>
      <c r="R36" s="7">
        <v>3094</v>
      </c>
      <c r="S36" s="7">
        <v>2171</v>
      </c>
      <c r="T36" s="7">
        <v>1084</v>
      </c>
    </row>
    <row r="37" spans="1:20" s="9" customFormat="1" ht="12.75" customHeight="1">
      <c r="A37" s="9" t="s">
        <v>71</v>
      </c>
      <c r="B37" s="20" t="s">
        <v>69</v>
      </c>
      <c r="C37" s="7">
        <v>20299</v>
      </c>
      <c r="D37" s="7">
        <v>9015</v>
      </c>
      <c r="E37" s="7">
        <v>6304</v>
      </c>
      <c r="F37" s="7">
        <v>8098</v>
      </c>
      <c r="G37" s="7">
        <v>3972</v>
      </c>
      <c r="H37" s="7">
        <v>4198</v>
      </c>
      <c r="I37" s="7">
        <v>4431</v>
      </c>
      <c r="J37" s="7">
        <v>4846</v>
      </c>
      <c r="K37" s="7">
        <v>5085</v>
      </c>
      <c r="L37" s="7">
        <v>5822</v>
      </c>
      <c r="M37" s="7">
        <v>4805</v>
      </c>
      <c r="N37" s="7"/>
      <c r="O37" s="7">
        <v>6306</v>
      </c>
      <c r="P37" s="7">
        <v>5278</v>
      </c>
      <c r="Q37" s="7">
        <v>5094</v>
      </c>
      <c r="R37" s="7">
        <v>7661</v>
      </c>
      <c r="S37" s="7" t="s">
        <v>0</v>
      </c>
      <c r="T37" s="7">
        <v>7442</v>
      </c>
    </row>
    <row r="38" spans="1:17" s="9" customFormat="1" ht="12">
      <c r="A38" s="15" t="s">
        <v>70</v>
      </c>
      <c r="B38" s="15" t="s">
        <v>67</v>
      </c>
      <c r="C38" s="9">
        <v>1457</v>
      </c>
      <c r="D38" s="9">
        <v>1529</v>
      </c>
      <c r="E38" s="9">
        <v>1444</v>
      </c>
      <c r="F38" s="9">
        <v>2059</v>
      </c>
      <c r="G38" s="9">
        <v>557</v>
      </c>
      <c r="H38" s="9">
        <v>409</v>
      </c>
      <c r="I38" s="9">
        <v>611</v>
      </c>
      <c r="J38" s="9">
        <v>828</v>
      </c>
      <c r="K38" s="9">
        <v>936</v>
      </c>
      <c r="L38" s="9">
        <v>1042</v>
      </c>
      <c r="M38" s="9">
        <v>1059</v>
      </c>
      <c r="N38" s="9">
        <v>1040</v>
      </c>
      <c r="O38" s="9">
        <v>1050</v>
      </c>
      <c r="P38" s="9">
        <v>1095</v>
      </c>
      <c r="Q38" s="9">
        <f>1077+1+1</f>
        <v>1079</v>
      </c>
    </row>
    <row r="39" spans="1:20" ht="12">
      <c r="A39" s="15" t="s">
        <v>66</v>
      </c>
      <c r="B39" s="15" t="s">
        <v>65</v>
      </c>
      <c r="C39" s="15">
        <v>1211</v>
      </c>
      <c r="D39" s="15">
        <v>1862</v>
      </c>
      <c r="E39" s="15">
        <v>1697</v>
      </c>
      <c r="F39" s="15">
        <v>2120</v>
      </c>
      <c r="G39" s="15">
        <v>709</v>
      </c>
      <c r="H39" s="15">
        <v>809</v>
      </c>
      <c r="J39" s="15">
        <v>1122</v>
      </c>
      <c r="K39" s="15">
        <v>1276</v>
      </c>
      <c r="L39" s="15">
        <v>1348</v>
      </c>
      <c r="M39" s="15">
        <v>1304</v>
      </c>
      <c r="N39" s="15">
        <v>1543</v>
      </c>
      <c r="O39" s="15">
        <v>1313</v>
      </c>
      <c r="P39" s="15">
        <v>1241</v>
      </c>
      <c r="Q39" s="15">
        <v>1239</v>
      </c>
      <c r="T39" s="15">
        <v>609</v>
      </c>
    </row>
    <row r="40" spans="1:17" ht="12">
      <c r="A40" s="15" t="s">
        <v>64</v>
      </c>
      <c r="B40" s="15" t="s">
        <v>63</v>
      </c>
      <c r="C40" s="15">
        <v>2196</v>
      </c>
      <c r="D40" s="15">
        <v>1858</v>
      </c>
      <c r="E40" s="15">
        <f>2098+12</f>
        <v>2110</v>
      </c>
      <c r="F40" s="15">
        <f>2427+37+15</f>
        <v>2479</v>
      </c>
      <c r="G40" s="15">
        <f>2406+32+5</f>
        <v>2443</v>
      </c>
      <c r="H40" s="15">
        <v>2669</v>
      </c>
      <c r="I40" s="15">
        <v>2488</v>
      </c>
      <c r="J40" s="15">
        <v>2479</v>
      </c>
      <c r="K40" s="15">
        <v>2347</v>
      </c>
      <c r="L40" s="15">
        <v>2864</v>
      </c>
      <c r="M40" s="15">
        <v>1827</v>
      </c>
      <c r="N40" s="15">
        <v>1615</v>
      </c>
      <c r="O40" s="15">
        <v>1787</v>
      </c>
      <c r="P40" s="15">
        <v>989</v>
      </c>
      <c r="Q40" s="15">
        <f>916+2</f>
        <v>918</v>
      </c>
    </row>
    <row r="41" spans="1:17" ht="12">
      <c r="A41" s="9" t="s">
        <v>138</v>
      </c>
      <c r="B41" s="9" t="s">
        <v>139</v>
      </c>
      <c r="N41" s="15">
        <v>1194</v>
      </c>
      <c r="O41" s="15">
        <v>1456</v>
      </c>
      <c r="P41" s="15">
        <v>1314</v>
      </c>
      <c r="Q41" s="15">
        <f>1221+3</f>
        <v>1224</v>
      </c>
    </row>
    <row r="42" spans="1:17" ht="12">
      <c r="A42" s="9" t="s">
        <v>62</v>
      </c>
      <c r="B42" s="9" t="s">
        <v>61</v>
      </c>
      <c r="C42" s="15">
        <v>1171</v>
      </c>
      <c r="D42" s="15">
        <v>921</v>
      </c>
      <c r="E42" s="15">
        <f>1052+1</f>
        <v>1053</v>
      </c>
      <c r="F42" s="15">
        <v>1440</v>
      </c>
      <c r="G42" s="15">
        <v>263</v>
      </c>
      <c r="H42" s="15">
        <v>311</v>
      </c>
      <c r="I42" s="15">
        <v>394</v>
      </c>
      <c r="J42" s="15">
        <v>417</v>
      </c>
      <c r="K42" s="15">
        <v>526</v>
      </c>
      <c r="L42" s="15">
        <v>568</v>
      </c>
      <c r="M42" s="15">
        <v>615</v>
      </c>
      <c r="N42" s="15">
        <v>769</v>
      </c>
      <c r="O42" s="15">
        <v>700</v>
      </c>
      <c r="P42" s="15">
        <v>639</v>
      </c>
      <c r="Q42" s="15">
        <v>634</v>
      </c>
    </row>
    <row r="43" spans="1:20" ht="12">
      <c r="A43" s="30" t="s">
        <v>140</v>
      </c>
      <c r="B43" s="30" t="s">
        <v>141</v>
      </c>
      <c r="R43" s="15">
        <v>3178</v>
      </c>
      <c r="T43" s="15">
        <v>1133</v>
      </c>
    </row>
    <row r="44" spans="1:20" ht="12">
      <c r="A44" s="30" t="s">
        <v>163</v>
      </c>
      <c r="B44" s="30" t="s">
        <v>162</v>
      </c>
      <c r="R44" s="15">
        <v>2619</v>
      </c>
      <c r="T44" s="15">
        <v>2262</v>
      </c>
    </row>
    <row r="45" spans="1:20" ht="12">
      <c r="A45" s="30" t="s">
        <v>143</v>
      </c>
      <c r="B45" s="30" t="s">
        <v>142</v>
      </c>
      <c r="R45" s="15">
        <v>1864</v>
      </c>
      <c r="T45" s="15">
        <v>2251</v>
      </c>
    </row>
    <row r="46" spans="1:20" ht="12">
      <c r="A46" s="30" t="s">
        <v>160</v>
      </c>
      <c r="B46" s="30" t="s">
        <v>161</v>
      </c>
      <c r="T46" s="15">
        <v>1187</v>
      </c>
    </row>
    <row r="47" spans="1:3" ht="12">
      <c r="A47" s="2" t="s">
        <v>144</v>
      </c>
      <c r="B47" s="2" t="s">
        <v>155</v>
      </c>
      <c r="C47" s="15">
        <v>4155</v>
      </c>
    </row>
    <row r="48" spans="1:3" ht="12">
      <c r="A48" s="2" t="s">
        <v>147</v>
      </c>
      <c r="B48" s="2" t="s">
        <v>146</v>
      </c>
      <c r="C48" s="15">
        <v>1693</v>
      </c>
    </row>
    <row r="49" spans="1:3" ht="12">
      <c r="A49" s="2" t="s">
        <v>148</v>
      </c>
      <c r="B49" s="2" t="s">
        <v>149</v>
      </c>
      <c r="C49" s="15">
        <v>1840</v>
      </c>
    </row>
    <row r="50" spans="1:3" ht="12">
      <c r="A50" s="2" t="s">
        <v>150</v>
      </c>
      <c r="B50" s="2" t="s">
        <v>151</v>
      </c>
      <c r="C50" s="15">
        <v>1618</v>
      </c>
    </row>
    <row r="51" spans="1:3" ht="12">
      <c r="A51" s="2" t="s">
        <v>153</v>
      </c>
      <c r="B51" s="2" t="s">
        <v>152</v>
      </c>
      <c r="C51" s="15">
        <v>895</v>
      </c>
    </row>
    <row r="52" spans="1:3" ht="12">
      <c r="A52" s="2" t="s">
        <v>154</v>
      </c>
      <c r="B52" s="2" t="s">
        <v>155</v>
      </c>
      <c r="C52" s="15">
        <v>1637</v>
      </c>
    </row>
    <row r="53" spans="1:3" ht="12">
      <c r="A53" s="2" t="s">
        <v>157</v>
      </c>
      <c r="B53" s="2" t="s">
        <v>156</v>
      </c>
      <c r="C53" s="15">
        <v>1638</v>
      </c>
    </row>
    <row r="54" spans="1:20" ht="12">
      <c r="A54" s="2" t="s">
        <v>158</v>
      </c>
      <c r="B54" s="2" t="s">
        <v>159</v>
      </c>
      <c r="C54" s="3">
        <v>788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">
      <c r="A55" s="34" t="s">
        <v>164</v>
      </c>
      <c r="B55" s="34" t="s">
        <v>165</v>
      </c>
      <c r="C55" s="39"/>
      <c r="D55" s="39">
        <v>2845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view="pageLayout" workbookViewId="0" topLeftCell="H1">
      <selection activeCell="V12" sqref="V12"/>
    </sheetView>
  </sheetViews>
  <sheetFormatPr defaultColWidth="9.140625" defaultRowHeight="15"/>
  <cols>
    <col min="1" max="1" width="5.140625" style="15" customWidth="1"/>
    <col min="2" max="2" width="9.00390625" style="15" customWidth="1"/>
    <col min="3" max="20" width="7.00390625" style="15" bestFit="1" customWidth="1"/>
    <col min="21" max="16384" width="9.140625" style="15" customWidth="1"/>
  </cols>
  <sheetData>
    <row r="2" spans="1:20" ht="15" customHeight="1">
      <c r="A2" s="76" t="s">
        <v>136</v>
      </c>
      <c r="B2" s="77"/>
      <c r="C2" s="86" t="s">
        <v>121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">
      <c r="A3" s="78"/>
      <c r="B3" s="79"/>
      <c r="C3" s="86" t="s">
        <v>120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8" customFormat="1" ht="14.2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14" customFormat="1" ht="12.75" customHeight="1">
      <c r="A5" s="13" t="s">
        <v>53</v>
      </c>
      <c r="B5" s="13" t="s">
        <v>53</v>
      </c>
      <c r="C5" s="8">
        <v>476217</v>
      </c>
      <c r="D5" s="8">
        <v>284879</v>
      </c>
      <c r="E5" s="8">
        <v>314724</v>
      </c>
      <c r="F5" s="8">
        <v>359697</v>
      </c>
      <c r="G5" s="8">
        <v>303737</v>
      </c>
      <c r="H5" s="8">
        <v>326009</v>
      </c>
      <c r="I5" s="8">
        <v>343347</v>
      </c>
      <c r="J5" s="8">
        <v>334180</v>
      </c>
      <c r="K5" s="8">
        <v>371211</v>
      </c>
      <c r="L5" s="8">
        <v>363459</v>
      </c>
      <c r="M5" s="8">
        <v>327614</v>
      </c>
      <c r="N5" s="8">
        <v>352623</v>
      </c>
      <c r="O5" s="8">
        <v>339711</v>
      </c>
      <c r="P5" s="8">
        <v>348651</v>
      </c>
      <c r="Q5" s="8">
        <v>306252</v>
      </c>
      <c r="R5" s="8">
        <v>317589</v>
      </c>
      <c r="S5" s="8">
        <v>271551</v>
      </c>
      <c r="T5" s="8">
        <v>213955</v>
      </c>
    </row>
    <row r="6" spans="1:20" s="9" customFormat="1" ht="12.75" customHeight="1">
      <c r="A6" s="10" t="s">
        <v>52</v>
      </c>
      <c r="B6" s="10" t="s">
        <v>51</v>
      </c>
      <c r="C6" s="7">
        <v>19079</v>
      </c>
      <c r="D6" s="7">
        <v>11044</v>
      </c>
      <c r="E6" s="7">
        <v>14670</v>
      </c>
      <c r="F6" s="7">
        <v>12286</v>
      </c>
      <c r="G6" s="7">
        <v>13034</v>
      </c>
      <c r="H6" s="7">
        <v>12440</v>
      </c>
      <c r="I6" s="7">
        <v>12919</v>
      </c>
      <c r="J6" s="7">
        <v>13860</v>
      </c>
      <c r="K6" s="7">
        <v>14696</v>
      </c>
      <c r="L6" s="7">
        <v>16181</v>
      </c>
      <c r="M6" s="7">
        <v>14407</v>
      </c>
      <c r="N6" s="7">
        <v>19515</v>
      </c>
      <c r="O6" s="7">
        <v>19130</v>
      </c>
      <c r="P6" s="7">
        <v>18419</v>
      </c>
      <c r="Q6" s="7">
        <v>17860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5102</v>
      </c>
      <c r="D9" s="7">
        <v>6519</v>
      </c>
      <c r="E9" s="7">
        <v>7292</v>
      </c>
      <c r="F9" s="7">
        <v>8840</v>
      </c>
      <c r="G9" s="7">
        <v>10535</v>
      </c>
      <c r="H9" s="7">
        <v>10389</v>
      </c>
      <c r="I9" s="7">
        <v>11398</v>
      </c>
      <c r="J9" s="7">
        <v>11098</v>
      </c>
      <c r="K9" s="7">
        <v>12669</v>
      </c>
      <c r="L9" s="7">
        <v>11997</v>
      </c>
      <c r="M9" s="7">
        <v>3475</v>
      </c>
      <c r="N9" s="7">
        <v>3927</v>
      </c>
      <c r="O9" s="7">
        <v>3135</v>
      </c>
      <c r="P9" s="7">
        <v>3244</v>
      </c>
      <c r="Q9" s="7">
        <v>3589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11529</v>
      </c>
      <c r="D10" s="7">
        <v>12424</v>
      </c>
      <c r="E10" s="7">
        <v>13672</v>
      </c>
      <c r="F10" s="7">
        <v>14877</v>
      </c>
      <c r="G10" s="7">
        <v>13329</v>
      </c>
      <c r="H10" s="7">
        <v>13737</v>
      </c>
      <c r="I10" s="7">
        <v>13284</v>
      </c>
      <c r="J10" s="7">
        <v>13039</v>
      </c>
      <c r="K10" s="7">
        <v>13676</v>
      </c>
      <c r="L10" s="7">
        <v>11713</v>
      </c>
      <c r="M10" s="7">
        <v>12758</v>
      </c>
      <c r="N10" s="7">
        <v>13294</v>
      </c>
      <c r="O10" s="7">
        <v>12657</v>
      </c>
      <c r="P10" s="7">
        <v>12900</v>
      </c>
      <c r="Q10" s="7">
        <v>11322</v>
      </c>
      <c r="R10" s="7">
        <v>29939</v>
      </c>
      <c r="S10" s="7">
        <v>34117</v>
      </c>
      <c r="T10" s="7">
        <v>25166</v>
      </c>
    </row>
    <row r="11" spans="1:20" s="9" customFormat="1" ht="12.75" customHeight="1">
      <c r="A11" s="10" t="s">
        <v>42</v>
      </c>
      <c r="B11" s="10" t="s">
        <v>41</v>
      </c>
      <c r="C11" s="7">
        <v>13522</v>
      </c>
      <c r="D11" s="7">
        <v>12363</v>
      </c>
      <c r="E11" s="7">
        <v>12785</v>
      </c>
      <c r="F11" s="7">
        <v>13909</v>
      </c>
      <c r="G11" s="7">
        <v>12985</v>
      </c>
      <c r="H11" s="7">
        <v>12125</v>
      </c>
      <c r="I11" s="7">
        <v>13659</v>
      </c>
      <c r="J11" s="7">
        <v>12321</v>
      </c>
      <c r="K11" s="7">
        <v>13556</v>
      </c>
      <c r="L11" s="7">
        <v>13874</v>
      </c>
      <c r="M11" s="7">
        <v>10069</v>
      </c>
      <c r="N11" s="7">
        <v>1278</v>
      </c>
      <c r="O11" s="7">
        <v>10894</v>
      </c>
      <c r="P11" s="7">
        <v>11248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13553</v>
      </c>
      <c r="D12" s="7">
        <v>15368</v>
      </c>
      <c r="E12" s="7">
        <v>16944</v>
      </c>
      <c r="F12" s="7">
        <v>16854</v>
      </c>
      <c r="G12" s="7" t="s">
        <v>0</v>
      </c>
      <c r="H12" s="7">
        <v>14600</v>
      </c>
      <c r="I12" s="7">
        <v>13813</v>
      </c>
      <c r="J12" s="7">
        <v>14552</v>
      </c>
      <c r="K12" s="7">
        <v>15231</v>
      </c>
      <c r="L12" s="7">
        <v>14251</v>
      </c>
      <c r="M12" s="7">
        <v>15440</v>
      </c>
      <c r="N12" s="7">
        <v>16021</v>
      </c>
      <c r="O12" s="7">
        <v>15421</v>
      </c>
      <c r="P12" s="7">
        <v>15033</v>
      </c>
      <c r="Q12" s="7">
        <v>13260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26168</v>
      </c>
      <c r="D15" s="7">
        <v>21815</v>
      </c>
      <c r="E15" s="7">
        <v>22600</v>
      </c>
      <c r="F15" s="7">
        <v>23296</v>
      </c>
      <c r="G15" s="7">
        <v>17352</v>
      </c>
      <c r="H15" s="7">
        <v>16736</v>
      </c>
      <c r="I15" s="7">
        <v>16572</v>
      </c>
      <c r="J15" s="7">
        <v>18073</v>
      </c>
      <c r="K15" s="7">
        <v>20914</v>
      </c>
      <c r="L15" s="7">
        <v>20241</v>
      </c>
      <c r="M15" s="7">
        <v>23439</v>
      </c>
      <c r="N15" s="7">
        <v>25629</v>
      </c>
      <c r="O15" s="7">
        <v>25124</v>
      </c>
      <c r="P15" s="7">
        <v>26644</v>
      </c>
      <c r="Q15" s="7">
        <v>22498</v>
      </c>
      <c r="R15" s="7">
        <v>38506</v>
      </c>
      <c r="S15" s="7">
        <v>27565</v>
      </c>
      <c r="T15" s="7">
        <v>16947</v>
      </c>
    </row>
    <row r="16" spans="1:20" s="9" customFormat="1" ht="12.75" customHeight="1">
      <c r="A16" s="10" t="s">
        <v>33</v>
      </c>
      <c r="B16" s="10" t="s">
        <v>32</v>
      </c>
      <c r="C16" s="7">
        <v>12170</v>
      </c>
      <c r="D16" s="7">
        <v>14877</v>
      </c>
      <c r="E16" s="7">
        <v>14599</v>
      </c>
      <c r="F16" s="7">
        <v>17041</v>
      </c>
      <c r="G16" s="7">
        <v>16833</v>
      </c>
      <c r="H16" s="7">
        <v>15640</v>
      </c>
      <c r="I16" s="7">
        <v>16491</v>
      </c>
      <c r="J16" s="7">
        <v>14712</v>
      </c>
      <c r="K16" s="7">
        <v>15343</v>
      </c>
      <c r="L16" s="7">
        <v>15207</v>
      </c>
      <c r="M16" s="7">
        <v>13109</v>
      </c>
      <c r="N16" s="7">
        <v>15299</v>
      </c>
      <c r="O16" s="7">
        <v>13804</v>
      </c>
      <c r="P16" s="7">
        <v>12856</v>
      </c>
      <c r="Q16" s="7">
        <v>12793</v>
      </c>
      <c r="R16" s="7" t="s">
        <v>0</v>
      </c>
      <c r="S16" s="7" t="s">
        <v>0</v>
      </c>
      <c r="T16" s="7">
        <v>13053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7108</v>
      </c>
      <c r="N17" s="7">
        <v>7197</v>
      </c>
      <c r="O17" s="7">
        <v>6515</v>
      </c>
      <c r="P17" s="7">
        <v>14603</v>
      </c>
      <c r="Q17" s="7">
        <v>16896</v>
      </c>
      <c r="R17" s="7">
        <v>26754</v>
      </c>
      <c r="S17" s="7">
        <v>29593</v>
      </c>
      <c r="T17" s="7">
        <v>10788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14130</v>
      </c>
      <c r="D19" s="7">
        <v>10765</v>
      </c>
      <c r="E19" s="7">
        <v>13697</v>
      </c>
      <c r="F19" s="7">
        <v>13155</v>
      </c>
      <c r="G19" s="7">
        <v>10658</v>
      </c>
      <c r="H19" s="7">
        <v>10659</v>
      </c>
      <c r="I19" s="7">
        <v>11562</v>
      </c>
      <c r="J19" s="7">
        <v>12229</v>
      </c>
      <c r="K19" s="7">
        <v>13033</v>
      </c>
      <c r="L19" s="7">
        <v>13453</v>
      </c>
      <c r="M19" s="7">
        <v>10495</v>
      </c>
      <c r="N19" s="7">
        <v>13542</v>
      </c>
      <c r="O19" s="7">
        <v>12704</v>
      </c>
      <c r="P19" s="7">
        <v>12465</v>
      </c>
      <c r="Q19" s="7">
        <v>12090</v>
      </c>
      <c r="R19" s="7"/>
      <c r="S19" s="7">
        <v>5587</v>
      </c>
      <c r="T19" s="7">
        <v>7536</v>
      </c>
    </row>
    <row r="20" spans="1:20" s="9" customFormat="1" ht="12.75" customHeight="1">
      <c r="A20" s="10" t="s">
        <v>25</v>
      </c>
      <c r="B20" s="10" t="s">
        <v>24</v>
      </c>
      <c r="C20" s="7">
        <v>17011</v>
      </c>
      <c r="D20" s="7" t="s">
        <v>0</v>
      </c>
      <c r="E20" s="7" t="s">
        <v>0</v>
      </c>
      <c r="F20" s="7">
        <v>13564</v>
      </c>
      <c r="G20" s="7">
        <v>11556</v>
      </c>
      <c r="H20" s="7">
        <v>14134</v>
      </c>
      <c r="I20" s="7">
        <v>15928</v>
      </c>
      <c r="J20" s="7">
        <v>15536</v>
      </c>
      <c r="K20" s="7">
        <v>16339</v>
      </c>
      <c r="L20" s="7">
        <v>13634</v>
      </c>
      <c r="M20" s="7">
        <v>15229</v>
      </c>
      <c r="N20" s="7">
        <v>15001</v>
      </c>
      <c r="O20" s="7">
        <v>13529</v>
      </c>
      <c r="P20" s="7">
        <v>13951</v>
      </c>
      <c r="Q20" s="7">
        <v>13364</v>
      </c>
      <c r="R20" s="7">
        <v>17204</v>
      </c>
      <c r="S20" s="7">
        <v>7006</v>
      </c>
      <c r="T20" s="7">
        <v>7008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1231</v>
      </c>
      <c r="Q21" s="7">
        <v>1042</v>
      </c>
      <c r="R21" s="7"/>
      <c r="S21" s="7">
        <v>4684</v>
      </c>
      <c r="T21" s="7">
        <v>969</v>
      </c>
    </row>
    <row r="22" spans="1:20" s="9" customFormat="1" ht="12.75" customHeight="1">
      <c r="A22" s="10" t="s">
        <v>21</v>
      </c>
      <c r="B22" s="10" t="s">
        <v>20</v>
      </c>
      <c r="C22" s="7">
        <v>19771</v>
      </c>
      <c r="D22" s="7">
        <v>16738</v>
      </c>
      <c r="E22" s="7">
        <v>16392</v>
      </c>
      <c r="F22" s="7">
        <v>17097</v>
      </c>
      <c r="G22" s="7">
        <v>17088</v>
      </c>
      <c r="H22" s="7">
        <v>18986</v>
      </c>
      <c r="I22" s="7">
        <v>17890</v>
      </c>
      <c r="J22" s="7">
        <v>16024</v>
      </c>
      <c r="K22" s="7">
        <v>18483</v>
      </c>
      <c r="L22" s="7">
        <v>17866</v>
      </c>
      <c r="M22" s="7">
        <v>14747</v>
      </c>
      <c r="N22" s="7">
        <v>18009</v>
      </c>
      <c r="O22" s="7">
        <v>16473</v>
      </c>
      <c r="P22" s="7">
        <v>14737</v>
      </c>
      <c r="Q22" s="7">
        <v>12641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31295</v>
      </c>
      <c r="D23" s="7">
        <v>25621</v>
      </c>
      <c r="E23" s="7">
        <v>26542</v>
      </c>
      <c r="F23" s="7">
        <v>29636</v>
      </c>
      <c r="G23" s="7">
        <v>26177</v>
      </c>
      <c r="H23" s="7">
        <v>24348</v>
      </c>
      <c r="I23" s="7">
        <v>26514</v>
      </c>
      <c r="J23" s="7">
        <v>25607</v>
      </c>
      <c r="K23" s="7">
        <v>27419</v>
      </c>
      <c r="L23" s="7">
        <v>28585</v>
      </c>
      <c r="M23" s="7">
        <v>29229</v>
      </c>
      <c r="N23" s="7">
        <v>29420</v>
      </c>
      <c r="O23" s="7">
        <v>29086</v>
      </c>
      <c r="P23" s="7">
        <v>28179</v>
      </c>
      <c r="Q23" s="7">
        <v>28621</v>
      </c>
      <c r="R23" s="7">
        <v>45745</v>
      </c>
      <c r="S23" s="7">
        <v>31734</v>
      </c>
      <c r="T23" s="7">
        <v>25358</v>
      </c>
    </row>
    <row r="24" spans="1:20" s="9" customFormat="1" ht="12.75" customHeight="1">
      <c r="A24" s="10" t="s">
        <v>17</v>
      </c>
      <c r="B24" s="10" t="s">
        <v>17</v>
      </c>
      <c r="C24" s="7">
        <v>4265</v>
      </c>
      <c r="D24" s="7">
        <v>4776</v>
      </c>
      <c r="E24" s="7">
        <v>5159</v>
      </c>
      <c r="F24" s="7">
        <v>5460</v>
      </c>
      <c r="G24" s="7">
        <v>5700</v>
      </c>
      <c r="H24" s="7">
        <v>5669</v>
      </c>
      <c r="I24" s="7">
        <v>6327</v>
      </c>
      <c r="J24" s="7">
        <v>6339</v>
      </c>
      <c r="K24" s="7">
        <v>7412</v>
      </c>
      <c r="L24" s="7">
        <v>8239</v>
      </c>
      <c r="M24" s="7">
        <v>5136</v>
      </c>
      <c r="N24" s="7">
        <v>7055</v>
      </c>
      <c r="O24" s="7">
        <v>6171</v>
      </c>
      <c r="P24" s="7">
        <v>6002</v>
      </c>
      <c r="Q24" s="7">
        <v>3739</v>
      </c>
      <c r="R24" s="7" t="s">
        <v>0</v>
      </c>
      <c r="S24" s="7" t="s">
        <v>0</v>
      </c>
      <c r="T24" s="7">
        <v>8786</v>
      </c>
    </row>
    <row r="25" spans="1:20" s="9" customFormat="1" ht="12.75" customHeight="1">
      <c r="A25" s="10" t="s">
        <v>16</v>
      </c>
      <c r="B25" s="10" t="s">
        <v>15</v>
      </c>
      <c r="C25" s="7">
        <v>11031</v>
      </c>
      <c r="D25" s="7">
        <v>16111</v>
      </c>
      <c r="E25" s="7">
        <v>15971</v>
      </c>
      <c r="F25" s="7">
        <v>21779</v>
      </c>
      <c r="G25" s="7">
        <v>17537</v>
      </c>
      <c r="H25" s="7">
        <v>19881</v>
      </c>
      <c r="I25" s="7">
        <v>22436</v>
      </c>
      <c r="J25" s="7">
        <v>21189</v>
      </c>
      <c r="K25" s="7">
        <v>23956</v>
      </c>
      <c r="L25" s="7">
        <v>24586</v>
      </c>
      <c r="M25" s="7">
        <v>23244</v>
      </c>
      <c r="N25" s="7">
        <v>20019</v>
      </c>
      <c r="O25" s="7">
        <v>19158</v>
      </c>
      <c r="P25" s="7">
        <v>18950</v>
      </c>
      <c r="Q25" s="7">
        <v>17463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14980</v>
      </c>
      <c r="D27" s="7">
        <v>8890</v>
      </c>
      <c r="E27" s="7">
        <v>10079</v>
      </c>
      <c r="F27" s="7">
        <v>11799</v>
      </c>
      <c r="G27" s="7">
        <v>10676</v>
      </c>
      <c r="H27" s="7">
        <v>12059</v>
      </c>
      <c r="I27" s="7">
        <v>12752</v>
      </c>
      <c r="J27" s="7">
        <v>15159</v>
      </c>
      <c r="K27" s="7">
        <v>15814</v>
      </c>
      <c r="L27" s="7">
        <v>2166</v>
      </c>
      <c r="M27" s="7">
        <v>13182</v>
      </c>
      <c r="N27" s="7">
        <v>15328</v>
      </c>
      <c r="O27" s="7">
        <v>13753</v>
      </c>
      <c r="P27" s="7">
        <v>15432</v>
      </c>
      <c r="Q27" s="7">
        <v>12746</v>
      </c>
      <c r="R27" s="7">
        <v>23976</v>
      </c>
      <c r="S27" s="7">
        <v>23029</v>
      </c>
      <c r="T27" s="7">
        <v>19005</v>
      </c>
    </row>
    <row r="28" spans="1:20" s="9" customFormat="1" ht="12.75" customHeight="1">
      <c r="A28" s="10" t="s">
        <v>10</v>
      </c>
      <c r="B28" s="10" t="s">
        <v>9</v>
      </c>
      <c r="C28" s="7">
        <v>19463</v>
      </c>
      <c r="D28" s="7">
        <v>22746</v>
      </c>
      <c r="E28" s="7">
        <v>22280</v>
      </c>
      <c r="F28" s="7">
        <v>22088</v>
      </c>
      <c r="G28" s="7">
        <v>24894</v>
      </c>
      <c r="H28" s="7">
        <v>23701</v>
      </c>
      <c r="I28" s="7">
        <v>24283</v>
      </c>
      <c r="J28" s="7">
        <v>17152</v>
      </c>
      <c r="K28" s="7">
        <v>20921</v>
      </c>
      <c r="L28" s="7">
        <v>18951</v>
      </c>
      <c r="M28" s="7">
        <v>14850</v>
      </c>
      <c r="N28" s="7">
        <v>12392</v>
      </c>
      <c r="O28" s="7">
        <v>10447</v>
      </c>
      <c r="P28" s="7">
        <v>11840</v>
      </c>
      <c r="Q28" s="7">
        <v>10271</v>
      </c>
      <c r="R28" s="7">
        <v>26354</v>
      </c>
      <c r="S28" s="7">
        <v>27887</v>
      </c>
      <c r="T28" s="7">
        <v>11100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7619</v>
      </c>
      <c r="D30" s="7">
        <v>6855</v>
      </c>
      <c r="E30" s="7">
        <v>8390</v>
      </c>
      <c r="F30" s="7">
        <v>8814</v>
      </c>
      <c r="G30" s="7">
        <v>8890</v>
      </c>
      <c r="H30" s="7">
        <v>8256</v>
      </c>
      <c r="I30" s="7">
        <v>8492</v>
      </c>
      <c r="J30" s="7">
        <v>7273</v>
      </c>
      <c r="K30" s="7">
        <v>8214</v>
      </c>
      <c r="L30" s="7">
        <v>8132</v>
      </c>
      <c r="M30" s="7" t="s">
        <v>0</v>
      </c>
      <c r="N30" s="7">
        <v>7229</v>
      </c>
      <c r="O30" s="7">
        <v>6218</v>
      </c>
      <c r="P30" s="7">
        <v>6259</v>
      </c>
      <c r="Q30" s="7">
        <v>6735</v>
      </c>
      <c r="R30" s="7">
        <v>25919</v>
      </c>
      <c r="S30" s="7">
        <v>43076</v>
      </c>
      <c r="T30" s="7">
        <v>9767</v>
      </c>
    </row>
    <row r="31" spans="1:20" s="9" customFormat="1" ht="12.75" customHeight="1">
      <c r="A31" s="10" t="s">
        <v>4</v>
      </c>
      <c r="B31" s="10" t="s">
        <v>3</v>
      </c>
      <c r="C31" s="7">
        <v>14771</v>
      </c>
      <c r="D31" s="7">
        <v>12090</v>
      </c>
      <c r="E31" s="7">
        <v>17162</v>
      </c>
      <c r="F31" s="7">
        <v>26900</v>
      </c>
      <c r="G31" s="7">
        <v>24106</v>
      </c>
      <c r="H31" s="7">
        <v>25712</v>
      </c>
      <c r="I31" s="7">
        <v>28010</v>
      </c>
      <c r="J31" s="7">
        <v>27145</v>
      </c>
      <c r="K31" s="7">
        <v>30947</v>
      </c>
      <c r="L31" s="7">
        <v>26902</v>
      </c>
      <c r="M31" s="7">
        <v>23708</v>
      </c>
      <c r="N31" s="7">
        <v>11182</v>
      </c>
      <c r="O31" s="7">
        <v>9075</v>
      </c>
      <c r="P31" s="7">
        <v>8216</v>
      </c>
      <c r="Q31" s="7">
        <v>6300</v>
      </c>
      <c r="R31" s="7">
        <v>23622</v>
      </c>
      <c r="S31" s="7">
        <v>19186</v>
      </c>
      <c r="T31" s="7">
        <v>16489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6980</v>
      </c>
      <c r="D33" s="7">
        <v>6037</v>
      </c>
      <c r="E33" s="7">
        <v>6675</v>
      </c>
      <c r="F33" s="7">
        <v>8295</v>
      </c>
      <c r="G33" s="7">
        <v>8147</v>
      </c>
      <c r="H33" s="7">
        <v>8611</v>
      </c>
      <c r="I33" s="7">
        <v>10102</v>
      </c>
      <c r="J33" s="7">
        <v>10496</v>
      </c>
      <c r="K33" s="7">
        <v>12172</v>
      </c>
      <c r="L33" s="7">
        <v>12323</v>
      </c>
      <c r="M33" s="7">
        <v>10415</v>
      </c>
      <c r="N33" s="7">
        <v>12797</v>
      </c>
      <c r="O33" s="7">
        <v>11137</v>
      </c>
      <c r="P33" s="7">
        <v>11111</v>
      </c>
      <c r="Q33" s="7">
        <v>10911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.75" customHeight="1">
      <c r="A36" s="10" t="s">
        <v>56</v>
      </c>
      <c r="B36" s="10" t="s">
        <v>55</v>
      </c>
      <c r="C36" s="7">
        <v>21934</v>
      </c>
      <c r="D36" s="7" t="s">
        <v>0</v>
      </c>
      <c r="E36" s="7">
        <v>22835</v>
      </c>
      <c r="F36" s="7">
        <v>23520</v>
      </c>
      <c r="G36" s="7">
        <v>15916</v>
      </c>
      <c r="H36" s="7">
        <v>18344</v>
      </c>
      <c r="I36" s="7">
        <v>20046</v>
      </c>
      <c r="J36" s="7">
        <v>22150</v>
      </c>
      <c r="K36" s="7">
        <v>24216</v>
      </c>
      <c r="L36" s="7">
        <v>25734</v>
      </c>
      <c r="M36" s="7">
        <v>25135</v>
      </c>
      <c r="N36" s="7">
        <v>18660</v>
      </c>
      <c r="O36" s="7">
        <v>18771</v>
      </c>
      <c r="P36" s="7">
        <v>21114</v>
      </c>
      <c r="Q36" s="7">
        <v>17767</v>
      </c>
      <c r="R36" s="7">
        <v>39619</v>
      </c>
      <c r="S36" s="7">
        <v>18087</v>
      </c>
      <c r="T36" s="7">
        <v>16795</v>
      </c>
    </row>
    <row r="37" spans="1:20" s="9" customFormat="1" ht="12.75" customHeight="1">
      <c r="A37" s="9" t="s">
        <v>71</v>
      </c>
      <c r="B37" s="20" t="s">
        <v>69</v>
      </c>
      <c r="C37" s="7">
        <v>191844</v>
      </c>
      <c r="D37" s="7">
        <v>59840</v>
      </c>
      <c r="E37" s="7">
        <v>46980</v>
      </c>
      <c r="F37" s="7">
        <v>50487</v>
      </c>
      <c r="G37" s="7">
        <v>38324</v>
      </c>
      <c r="H37" s="7">
        <v>39982</v>
      </c>
      <c r="I37" s="7">
        <v>40869</v>
      </c>
      <c r="J37" s="7">
        <v>40226</v>
      </c>
      <c r="K37" s="7">
        <v>46200</v>
      </c>
      <c r="L37" s="7">
        <v>44958</v>
      </c>
      <c r="M37" s="7">
        <v>42439</v>
      </c>
      <c r="N37" s="7">
        <v>69829</v>
      </c>
      <c r="O37" s="7">
        <v>66509</v>
      </c>
      <c r="P37" s="7">
        <v>64217</v>
      </c>
      <c r="Q37" s="7">
        <v>54344</v>
      </c>
      <c r="R37" s="7">
        <v>19951</v>
      </c>
      <c r="S37" s="7" t="s">
        <v>0</v>
      </c>
      <c r="T37" s="7">
        <v>25188</v>
      </c>
    </row>
    <row r="38" spans="1:17" s="9" customFormat="1" ht="12">
      <c r="A38" s="15" t="s">
        <v>70</v>
      </c>
      <c r="B38" s="15" t="s">
        <v>67</v>
      </c>
      <c r="C38" s="9">
        <v>15573</v>
      </c>
      <c r="D38" s="9">
        <v>12908</v>
      </c>
      <c r="E38" s="9">
        <v>14391</v>
      </c>
      <c r="F38" s="9">
        <v>15904</v>
      </c>
      <c r="G38" s="9">
        <v>12373</v>
      </c>
      <c r="H38" s="9">
        <v>12155</v>
      </c>
      <c r="I38" s="9">
        <v>12023</v>
      </c>
      <c r="J38" s="9">
        <v>13065</v>
      </c>
      <c r="K38" s="9">
        <v>15025</v>
      </c>
      <c r="L38" s="9">
        <v>13702</v>
      </c>
      <c r="M38" s="9">
        <v>14124</v>
      </c>
      <c r="N38" s="9">
        <v>15278</v>
      </c>
      <c r="O38" s="9">
        <v>16034</v>
      </c>
      <c r="P38" s="9">
        <v>15969</v>
      </c>
      <c r="Q38" s="9">
        <v>14231</v>
      </c>
    </row>
    <row r="39" spans="1:20" ht="12">
      <c r="A39" s="15" t="s">
        <v>66</v>
      </c>
      <c r="B39" s="15" t="s">
        <v>65</v>
      </c>
      <c r="C39" s="15">
        <v>15991</v>
      </c>
      <c r="D39" s="15">
        <v>12434</v>
      </c>
      <c r="E39" s="15">
        <v>15631</v>
      </c>
      <c r="F39" s="15">
        <v>16780</v>
      </c>
      <c r="G39" s="15">
        <v>11064</v>
      </c>
      <c r="H39" s="15">
        <v>12151</v>
      </c>
      <c r="I39" s="15">
        <v>13107</v>
      </c>
      <c r="J39" s="15">
        <v>14494</v>
      </c>
      <c r="K39" s="15">
        <v>15329</v>
      </c>
      <c r="L39" s="15">
        <v>15738</v>
      </c>
      <c r="M39" s="15">
        <v>15414</v>
      </c>
      <c r="N39" s="15">
        <v>18241</v>
      </c>
      <c r="O39" s="15">
        <v>18119</v>
      </c>
      <c r="P39" s="15">
        <v>18513</v>
      </c>
      <c r="Q39" s="15">
        <v>14020</v>
      </c>
      <c r="T39" s="15">
        <v>8389</v>
      </c>
    </row>
    <row r="40" spans="1:17" ht="12">
      <c r="A40" s="15" t="s">
        <v>64</v>
      </c>
      <c r="B40" s="15" t="s">
        <v>63</v>
      </c>
      <c r="C40" s="15">
        <v>6651</v>
      </c>
      <c r="D40" s="15">
        <v>7116</v>
      </c>
      <c r="E40" s="15">
        <v>6683</v>
      </c>
      <c r="F40" s="15">
        <v>7693</v>
      </c>
      <c r="G40" s="15">
        <v>8477</v>
      </c>
      <c r="H40" s="15">
        <v>8823</v>
      </c>
      <c r="I40" s="15">
        <v>9625</v>
      </c>
      <c r="J40" s="15">
        <v>6526</v>
      </c>
      <c r="K40" s="15">
        <v>8706</v>
      </c>
      <c r="L40" s="15">
        <v>8902</v>
      </c>
      <c r="M40" s="15">
        <v>4700</v>
      </c>
      <c r="N40" s="15">
        <v>6000</v>
      </c>
      <c r="O40" s="15">
        <v>5804</v>
      </c>
      <c r="P40" s="15">
        <v>3312</v>
      </c>
      <c r="Q40" s="15">
        <v>3532</v>
      </c>
    </row>
    <row r="41" spans="1:17" ht="12">
      <c r="A41" s="9" t="s">
        <v>138</v>
      </c>
      <c r="B41" s="9" t="s">
        <v>139</v>
      </c>
      <c r="N41" s="15">
        <v>16571</v>
      </c>
      <c r="O41" s="15">
        <v>14132</v>
      </c>
      <c r="P41" s="15">
        <v>14925</v>
      </c>
      <c r="Q41" s="15">
        <v>12737</v>
      </c>
    </row>
    <row r="42" spans="1:17" ht="12">
      <c r="A42" s="9" t="s">
        <v>62</v>
      </c>
      <c r="B42" s="9" t="s">
        <v>61</v>
      </c>
      <c r="C42" s="15">
        <v>8540</v>
      </c>
      <c r="D42" s="15">
        <v>10333</v>
      </c>
      <c r="E42" s="15">
        <v>10275</v>
      </c>
      <c r="F42" s="15">
        <v>10110</v>
      </c>
      <c r="G42" s="15">
        <v>6410</v>
      </c>
      <c r="H42" s="15">
        <v>6853</v>
      </c>
      <c r="I42" s="15">
        <v>6114</v>
      </c>
      <c r="J42" s="15">
        <v>6141</v>
      </c>
      <c r="K42" s="15">
        <v>7140</v>
      </c>
      <c r="L42" s="15">
        <v>6616</v>
      </c>
      <c r="M42" s="15">
        <v>8201</v>
      </c>
      <c r="N42" s="15">
        <v>13739</v>
      </c>
      <c r="O42" s="15">
        <v>12420</v>
      </c>
      <c r="P42" s="15">
        <v>11498</v>
      </c>
      <c r="Q42" s="15">
        <v>9824</v>
      </c>
    </row>
    <row r="43" spans="1:20" ht="12">
      <c r="A43" s="30" t="s">
        <v>140</v>
      </c>
      <c r="B43" s="30" t="s">
        <v>141</v>
      </c>
      <c r="R43" s="15">
        <v>9136</v>
      </c>
      <c r="T43" s="15">
        <v>2520</v>
      </c>
    </row>
    <row r="44" spans="1:20" ht="12">
      <c r="A44" s="30" t="s">
        <v>163</v>
      </c>
      <c r="B44" s="30" t="s">
        <v>162</v>
      </c>
      <c r="R44" s="15">
        <v>6174</v>
      </c>
      <c r="T44" s="15">
        <v>5869</v>
      </c>
    </row>
    <row r="45" spans="1:20" ht="12">
      <c r="A45" s="30" t="s">
        <v>143</v>
      </c>
      <c r="B45" s="30" t="s">
        <v>142</v>
      </c>
      <c r="R45" s="15">
        <v>4641</v>
      </c>
      <c r="T45" s="15">
        <v>5440</v>
      </c>
    </row>
    <row r="46" spans="1:20" ht="12">
      <c r="A46" s="30" t="s">
        <v>160</v>
      </c>
      <c r="B46" s="30" t="s">
        <v>161</v>
      </c>
      <c r="T46" s="15">
        <v>2970</v>
      </c>
    </row>
    <row r="47" spans="1:3" ht="12">
      <c r="A47" s="2" t="s">
        <v>144</v>
      </c>
      <c r="B47" s="2" t="s">
        <v>155</v>
      </c>
      <c r="C47" s="15">
        <v>28433</v>
      </c>
    </row>
    <row r="48" spans="1:3" ht="12">
      <c r="A48" s="2" t="s">
        <v>147</v>
      </c>
      <c r="B48" s="2" t="s">
        <v>146</v>
      </c>
      <c r="C48" s="15">
        <v>29249</v>
      </c>
    </row>
    <row r="49" spans="1:3" ht="12">
      <c r="A49" s="2" t="s">
        <v>148</v>
      </c>
      <c r="B49" s="2" t="s">
        <v>149</v>
      </c>
      <c r="C49" s="15">
        <v>22173</v>
      </c>
    </row>
    <row r="50" spans="1:3" ht="12">
      <c r="A50" s="2" t="s">
        <v>150</v>
      </c>
      <c r="B50" s="2" t="s">
        <v>151</v>
      </c>
      <c r="C50" s="15">
        <v>14474</v>
      </c>
    </row>
    <row r="51" spans="1:3" ht="12">
      <c r="A51" s="2" t="s">
        <v>153</v>
      </c>
      <c r="B51" s="2" t="s">
        <v>152</v>
      </c>
      <c r="C51" s="15">
        <v>5930</v>
      </c>
    </row>
    <row r="52" spans="1:3" ht="12">
      <c r="A52" s="2" t="s">
        <v>154</v>
      </c>
      <c r="B52" s="2" t="s">
        <v>155</v>
      </c>
      <c r="C52" s="15">
        <v>15944</v>
      </c>
    </row>
    <row r="53" spans="1:3" ht="12">
      <c r="A53" s="2" t="s">
        <v>157</v>
      </c>
      <c r="B53" s="2" t="s">
        <v>156</v>
      </c>
      <c r="C53" s="15">
        <v>13836</v>
      </c>
    </row>
    <row r="54" spans="1:20" ht="12">
      <c r="A54" s="2" t="s">
        <v>158</v>
      </c>
      <c r="B54" s="2" t="s">
        <v>159</v>
      </c>
      <c r="C54" s="3">
        <v>15050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">
      <c r="A55" s="34" t="s">
        <v>164</v>
      </c>
      <c r="B55" s="34" t="s">
        <v>165</v>
      </c>
      <c r="C55" s="39"/>
      <c r="D55" s="39">
        <v>17049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view="pageLayout" workbookViewId="0" topLeftCell="F1">
      <selection activeCell="U17" sqref="U17:X17"/>
    </sheetView>
  </sheetViews>
  <sheetFormatPr defaultColWidth="9.140625" defaultRowHeight="15"/>
  <cols>
    <col min="1" max="1" width="5.140625" style="15" customWidth="1"/>
    <col min="2" max="2" width="8.28125" style="15" customWidth="1"/>
    <col min="3" max="15" width="6.00390625" style="15" bestFit="1" customWidth="1"/>
    <col min="16" max="16" width="7.00390625" style="15" bestFit="1" customWidth="1"/>
    <col min="17" max="17" width="6.00390625" style="15" bestFit="1" customWidth="1"/>
    <col min="18" max="18" width="7.00390625" style="15" bestFit="1" customWidth="1"/>
    <col min="19" max="20" width="6.00390625" style="15" bestFit="1" customWidth="1"/>
    <col min="21" max="16384" width="9.140625" style="15" customWidth="1"/>
  </cols>
  <sheetData>
    <row r="2" spans="1:20" ht="15" customHeight="1">
      <c r="A2" s="76" t="s">
        <v>136</v>
      </c>
      <c r="B2" s="77"/>
      <c r="C2" s="86" t="s">
        <v>123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">
      <c r="A3" s="78"/>
      <c r="B3" s="79"/>
      <c r="C3" s="86" t="s">
        <v>122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8" customFormat="1" ht="1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14" customFormat="1" ht="12.75" customHeight="1">
      <c r="A5" s="13" t="s">
        <v>53</v>
      </c>
      <c r="B5" s="13" t="s">
        <v>53</v>
      </c>
      <c r="C5" s="8">
        <v>56386</v>
      </c>
      <c r="D5" s="8">
        <v>26099</v>
      </c>
      <c r="E5" s="8">
        <v>30413</v>
      </c>
      <c r="F5" s="8">
        <v>38833</v>
      </c>
      <c r="G5" s="8">
        <v>28610</v>
      </c>
      <c r="H5" s="8">
        <v>44076</v>
      </c>
      <c r="I5" s="8">
        <v>52320</v>
      </c>
      <c r="J5" s="8">
        <v>61547</v>
      </c>
      <c r="K5" s="8">
        <v>76924</v>
      </c>
      <c r="L5" s="8">
        <v>78237</v>
      </c>
      <c r="M5" s="8">
        <v>72192</v>
      </c>
      <c r="N5" s="8">
        <v>89977</v>
      </c>
      <c r="O5" s="8">
        <v>74987</v>
      </c>
      <c r="P5" s="8">
        <v>151108</v>
      </c>
      <c r="Q5" s="8">
        <v>76980</v>
      </c>
      <c r="R5" s="8">
        <v>93812</v>
      </c>
      <c r="S5" s="8">
        <v>57594</v>
      </c>
      <c r="T5" s="8">
        <v>56570</v>
      </c>
    </row>
    <row r="6" spans="1:20" s="9" customFormat="1" ht="12.75" customHeight="1">
      <c r="A6" s="10" t="s">
        <v>52</v>
      </c>
      <c r="B6" s="10" t="s">
        <v>51</v>
      </c>
      <c r="C6" s="7">
        <v>962</v>
      </c>
      <c r="D6" s="7">
        <v>890</v>
      </c>
      <c r="E6" s="7">
        <v>1272</v>
      </c>
      <c r="F6" s="7">
        <v>1554</v>
      </c>
      <c r="G6" s="7">
        <v>1034</v>
      </c>
      <c r="H6" s="7">
        <v>1641</v>
      </c>
      <c r="I6" s="7">
        <v>2177</v>
      </c>
      <c r="J6" s="7">
        <v>3141</v>
      </c>
      <c r="K6" s="7">
        <v>3636</v>
      </c>
      <c r="L6" s="7">
        <v>3982</v>
      </c>
      <c r="M6" s="7">
        <v>3668</v>
      </c>
      <c r="N6" s="7">
        <v>4684</v>
      </c>
      <c r="O6" s="7">
        <v>4004</v>
      </c>
      <c r="P6" s="7">
        <v>4311</v>
      </c>
      <c r="Q6" s="7">
        <v>4187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485</v>
      </c>
      <c r="D9" s="7">
        <v>782</v>
      </c>
      <c r="E9" s="7">
        <v>945</v>
      </c>
      <c r="F9" s="7">
        <v>1371</v>
      </c>
      <c r="G9" s="7">
        <v>1813</v>
      </c>
      <c r="H9" s="7">
        <v>1987</v>
      </c>
      <c r="I9" s="7">
        <v>2425</v>
      </c>
      <c r="J9" s="7">
        <v>2510</v>
      </c>
      <c r="K9" s="7">
        <v>3469</v>
      </c>
      <c r="L9" s="7">
        <v>2994</v>
      </c>
      <c r="M9" s="7">
        <v>850</v>
      </c>
      <c r="N9" s="7">
        <v>1270</v>
      </c>
      <c r="O9" s="7">
        <v>1161</v>
      </c>
      <c r="P9" s="7">
        <v>1518</v>
      </c>
      <c r="Q9" s="7">
        <v>1779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706</v>
      </c>
      <c r="D10" s="7">
        <v>740</v>
      </c>
      <c r="E10" s="7">
        <v>890</v>
      </c>
      <c r="F10" s="7">
        <v>960</v>
      </c>
      <c r="G10" s="7">
        <v>674</v>
      </c>
      <c r="H10" s="7">
        <v>1148</v>
      </c>
      <c r="I10" s="7">
        <v>1282</v>
      </c>
      <c r="J10" s="7">
        <v>1392</v>
      </c>
      <c r="K10" s="7">
        <v>1745</v>
      </c>
      <c r="L10" s="7">
        <v>1550</v>
      </c>
      <c r="M10" s="7">
        <v>1898</v>
      </c>
      <c r="N10" s="7">
        <v>2127</v>
      </c>
      <c r="O10" s="7">
        <v>1767</v>
      </c>
      <c r="P10" s="7">
        <v>1956</v>
      </c>
      <c r="Q10" s="7">
        <v>1726</v>
      </c>
      <c r="R10" s="7">
        <v>6225</v>
      </c>
      <c r="S10" s="7">
        <v>6941</v>
      </c>
      <c r="T10" s="7">
        <v>5001</v>
      </c>
    </row>
    <row r="11" spans="1:20" s="9" customFormat="1" ht="12.75" customHeight="1">
      <c r="A11" s="10" t="s">
        <v>42</v>
      </c>
      <c r="B11" s="10" t="s">
        <v>41</v>
      </c>
      <c r="C11" s="7">
        <v>1794</v>
      </c>
      <c r="D11" s="7">
        <v>1509</v>
      </c>
      <c r="E11" s="7">
        <v>1852</v>
      </c>
      <c r="F11" s="7">
        <v>2094</v>
      </c>
      <c r="G11" s="7">
        <v>1894</v>
      </c>
      <c r="H11" s="7">
        <v>2107</v>
      </c>
      <c r="I11" s="7">
        <v>2378</v>
      </c>
      <c r="J11" s="7">
        <v>2682</v>
      </c>
      <c r="K11" s="7">
        <v>3122</v>
      </c>
      <c r="L11" s="7">
        <v>3300</v>
      </c>
      <c r="M11" s="7">
        <v>2271</v>
      </c>
      <c r="N11" s="7">
        <v>3411</v>
      </c>
      <c r="O11" s="7">
        <v>2549</v>
      </c>
      <c r="P11" s="7">
        <v>3007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1059</v>
      </c>
      <c r="D12" s="7">
        <v>1249</v>
      </c>
      <c r="E12" s="7">
        <v>1487</v>
      </c>
      <c r="F12" s="7">
        <v>1582</v>
      </c>
      <c r="G12" s="7" t="s">
        <v>0</v>
      </c>
      <c r="H12" s="7">
        <v>1864</v>
      </c>
      <c r="I12" s="7">
        <v>2037</v>
      </c>
      <c r="J12" s="7">
        <v>2755</v>
      </c>
      <c r="K12" s="7">
        <v>3295</v>
      </c>
      <c r="L12" s="7">
        <v>2846</v>
      </c>
      <c r="M12" s="7">
        <v>3701</v>
      </c>
      <c r="N12" s="7">
        <v>3954</v>
      </c>
      <c r="O12" s="7">
        <v>3134</v>
      </c>
      <c r="P12" s="7">
        <v>3467</v>
      </c>
      <c r="Q12" s="7">
        <v>2865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3307</v>
      </c>
      <c r="D15" s="7">
        <v>2467</v>
      </c>
      <c r="E15" s="7">
        <v>2555</v>
      </c>
      <c r="F15" s="7">
        <v>2642</v>
      </c>
      <c r="G15" s="7">
        <v>977</v>
      </c>
      <c r="H15" s="7">
        <v>2009</v>
      </c>
      <c r="I15" s="7">
        <v>2119</v>
      </c>
      <c r="J15" s="7">
        <v>2949</v>
      </c>
      <c r="K15" s="7">
        <v>3592</v>
      </c>
      <c r="L15" s="7">
        <v>3672</v>
      </c>
      <c r="M15" s="7">
        <v>4377</v>
      </c>
      <c r="N15" s="7">
        <v>4920</v>
      </c>
      <c r="O15" s="7">
        <v>4006</v>
      </c>
      <c r="P15" s="7">
        <v>4921</v>
      </c>
      <c r="Q15" s="7">
        <v>3932</v>
      </c>
      <c r="R15" s="7">
        <v>10111</v>
      </c>
      <c r="S15" s="7">
        <v>5824</v>
      </c>
      <c r="T15" s="7">
        <v>3870</v>
      </c>
    </row>
    <row r="16" spans="1:20" s="9" customFormat="1" ht="12.75" customHeight="1">
      <c r="A16" s="10" t="s">
        <v>33</v>
      </c>
      <c r="B16" s="10" t="s">
        <v>32</v>
      </c>
      <c r="C16" s="7">
        <v>560</v>
      </c>
      <c r="D16" s="7">
        <v>737</v>
      </c>
      <c r="E16" s="7">
        <v>749</v>
      </c>
      <c r="F16" s="7">
        <v>1278</v>
      </c>
      <c r="G16" s="7">
        <v>1242</v>
      </c>
      <c r="H16" s="7">
        <v>1544</v>
      </c>
      <c r="I16" s="7">
        <v>1991</v>
      </c>
      <c r="J16" s="7">
        <v>2328</v>
      </c>
      <c r="K16" s="7">
        <v>3136</v>
      </c>
      <c r="L16" s="7">
        <v>3099</v>
      </c>
      <c r="M16" s="7">
        <v>3022</v>
      </c>
      <c r="N16" s="7">
        <v>4386</v>
      </c>
      <c r="O16" s="7">
        <v>3335</v>
      </c>
      <c r="P16" s="7">
        <v>4288</v>
      </c>
      <c r="Q16" s="7">
        <v>4261</v>
      </c>
      <c r="R16" s="7" t="s">
        <v>0</v>
      </c>
      <c r="S16" s="7" t="s">
        <v>0</v>
      </c>
      <c r="T16" s="7">
        <v>3544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/>
      <c r="M17" s="7">
        <v>1594</v>
      </c>
      <c r="N17" s="7">
        <v>2031</v>
      </c>
      <c r="O17" s="7">
        <v>1787</v>
      </c>
      <c r="P17" s="7">
        <v>798</v>
      </c>
      <c r="Q17" s="7">
        <v>3749</v>
      </c>
      <c r="R17" s="7">
        <v>9618</v>
      </c>
      <c r="S17" s="7">
        <v>7164</v>
      </c>
      <c r="T17" s="7">
        <v>2995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431</v>
      </c>
      <c r="D19" s="7">
        <v>583</v>
      </c>
      <c r="E19" s="7">
        <v>936</v>
      </c>
      <c r="F19" s="7">
        <v>1126</v>
      </c>
      <c r="G19" s="7">
        <v>848</v>
      </c>
      <c r="H19" s="7">
        <v>1462</v>
      </c>
      <c r="I19" s="7">
        <v>2140</v>
      </c>
      <c r="J19" s="7">
        <v>2914</v>
      </c>
      <c r="K19" s="7">
        <v>3013</v>
      </c>
      <c r="L19" s="7">
        <v>3625</v>
      </c>
      <c r="M19" s="7">
        <v>3078</v>
      </c>
      <c r="N19" s="7">
        <v>4214</v>
      </c>
      <c r="O19" s="7">
        <v>3344</v>
      </c>
      <c r="P19" s="7">
        <v>4198</v>
      </c>
      <c r="Q19" s="7">
        <v>3667</v>
      </c>
      <c r="R19" s="7"/>
      <c r="S19" s="7">
        <v>1201</v>
      </c>
      <c r="T19" s="7">
        <v>2764</v>
      </c>
    </row>
    <row r="20" spans="1:20" s="9" customFormat="1" ht="12.75" customHeight="1">
      <c r="A20" s="10" t="s">
        <v>25</v>
      </c>
      <c r="B20" s="10" t="s">
        <v>24</v>
      </c>
      <c r="C20" s="7">
        <v>2125</v>
      </c>
      <c r="D20" s="7" t="s">
        <v>0</v>
      </c>
      <c r="E20" s="7" t="s">
        <v>0</v>
      </c>
      <c r="F20" s="7">
        <v>2263</v>
      </c>
      <c r="G20" s="7">
        <v>1527</v>
      </c>
      <c r="H20" s="7">
        <v>2833</v>
      </c>
      <c r="I20" s="7">
        <v>3488</v>
      </c>
      <c r="J20" s="7">
        <v>4088</v>
      </c>
      <c r="K20" s="7">
        <v>4750</v>
      </c>
      <c r="L20" s="7">
        <v>4566</v>
      </c>
      <c r="M20" s="7">
        <v>4781</v>
      </c>
      <c r="N20" s="7">
        <v>5276</v>
      </c>
      <c r="O20" s="7">
        <v>4200</v>
      </c>
      <c r="P20" s="7">
        <v>5330</v>
      </c>
      <c r="Q20" s="7">
        <v>4880</v>
      </c>
      <c r="R20" s="7">
        <v>6687</v>
      </c>
      <c r="S20" s="7">
        <v>2390</v>
      </c>
      <c r="T20" s="7">
        <v>2637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831</v>
      </c>
      <c r="Q21" s="7">
        <v>699</v>
      </c>
      <c r="R21" s="7"/>
      <c r="S21" s="7">
        <v>888</v>
      </c>
      <c r="T21" s="7">
        <v>340</v>
      </c>
    </row>
    <row r="22" spans="1:20" s="9" customFormat="1" ht="12.75" customHeight="1">
      <c r="A22" s="10" t="s">
        <v>21</v>
      </c>
      <c r="B22" s="10" t="s">
        <v>20</v>
      </c>
      <c r="C22" s="7">
        <v>2294</v>
      </c>
      <c r="D22" s="7">
        <v>2254</v>
      </c>
      <c r="E22" s="7">
        <v>1971</v>
      </c>
      <c r="F22" s="7">
        <v>1898</v>
      </c>
      <c r="G22" s="7">
        <v>1947</v>
      </c>
      <c r="H22" s="7">
        <v>2479</v>
      </c>
      <c r="I22" s="7">
        <v>2670</v>
      </c>
      <c r="J22" s="7">
        <v>2198</v>
      </c>
      <c r="K22" s="7">
        <v>3005</v>
      </c>
      <c r="L22" s="7">
        <v>3300</v>
      </c>
      <c r="M22" s="7">
        <v>2895</v>
      </c>
      <c r="N22" s="7">
        <v>3875</v>
      </c>
      <c r="O22" s="7">
        <v>3814</v>
      </c>
      <c r="P22" s="7">
        <v>4179</v>
      </c>
      <c r="Q22" s="7">
        <v>3328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1979</v>
      </c>
      <c r="D23" s="7">
        <v>1918</v>
      </c>
      <c r="E23" s="7">
        <v>2075</v>
      </c>
      <c r="F23" s="7">
        <v>2548</v>
      </c>
      <c r="G23" s="7">
        <v>2042</v>
      </c>
      <c r="H23" s="7">
        <v>2825</v>
      </c>
      <c r="I23" s="7">
        <v>3821</v>
      </c>
      <c r="J23" s="7">
        <v>4512</v>
      </c>
      <c r="K23" s="7">
        <v>5872</v>
      </c>
      <c r="L23" s="7">
        <v>6171</v>
      </c>
      <c r="M23" s="7">
        <v>6348</v>
      </c>
      <c r="N23" s="7">
        <v>7037</v>
      </c>
      <c r="O23" s="7">
        <v>5898</v>
      </c>
      <c r="P23" s="7">
        <v>71187</v>
      </c>
      <c r="Q23" s="7">
        <v>7381</v>
      </c>
      <c r="R23" s="7">
        <v>13071</v>
      </c>
      <c r="S23" s="7">
        <v>6632</v>
      </c>
      <c r="T23" s="7">
        <v>5358</v>
      </c>
    </row>
    <row r="24" spans="1:20" s="9" customFormat="1" ht="12.75" customHeight="1">
      <c r="A24" s="10" t="s">
        <v>17</v>
      </c>
      <c r="B24" s="10" t="s">
        <v>17</v>
      </c>
      <c r="C24" s="7">
        <v>1082</v>
      </c>
      <c r="D24" s="7">
        <v>1100</v>
      </c>
      <c r="E24" s="7">
        <v>1098</v>
      </c>
      <c r="F24" s="7">
        <v>1043</v>
      </c>
      <c r="G24" s="7">
        <v>948</v>
      </c>
      <c r="H24" s="7">
        <v>858</v>
      </c>
      <c r="I24" s="7">
        <v>960</v>
      </c>
      <c r="J24" s="7">
        <v>900</v>
      </c>
      <c r="K24" s="7">
        <v>1182</v>
      </c>
      <c r="L24" s="7">
        <v>1299</v>
      </c>
      <c r="M24" s="7">
        <v>931</v>
      </c>
      <c r="N24" s="7">
        <v>1282</v>
      </c>
      <c r="O24" s="7">
        <v>1011</v>
      </c>
      <c r="P24" s="7">
        <v>1105</v>
      </c>
      <c r="Q24" s="7">
        <v>824</v>
      </c>
      <c r="R24" s="7" t="s">
        <v>0</v>
      </c>
      <c r="S24" s="7" t="s">
        <v>0</v>
      </c>
      <c r="T24" s="7">
        <v>2170</v>
      </c>
    </row>
    <row r="25" spans="1:20" s="9" customFormat="1" ht="12.75" customHeight="1">
      <c r="A25" s="10" t="s">
        <v>16</v>
      </c>
      <c r="B25" s="10" t="s">
        <v>15</v>
      </c>
      <c r="C25" s="7">
        <v>634</v>
      </c>
      <c r="D25" s="7">
        <v>1081</v>
      </c>
      <c r="E25" s="7">
        <v>1113</v>
      </c>
      <c r="F25" s="7">
        <v>1751</v>
      </c>
      <c r="G25" s="7">
        <v>1058</v>
      </c>
      <c r="H25" s="7">
        <v>1886</v>
      </c>
      <c r="I25" s="7">
        <v>2503</v>
      </c>
      <c r="J25" s="7">
        <v>2885</v>
      </c>
      <c r="K25" s="7">
        <v>3600</v>
      </c>
      <c r="L25" s="7">
        <v>4019</v>
      </c>
      <c r="M25" s="7">
        <v>4086</v>
      </c>
      <c r="N25" s="7">
        <v>3994</v>
      </c>
      <c r="O25" s="7">
        <v>3642</v>
      </c>
      <c r="P25" s="7">
        <v>3870</v>
      </c>
      <c r="Q25" s="7">
        <v>3354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909</v>
      </c>
      <c r="D27" s="7">
        <v>654</v>
      </c>
      <c r="E27" s="7">
        <v>790</v>
      </c>
      <c r="F27" s="7">
        <v>1282</v>
      </c>
      <c r="G27" s="7">
        <v>792</v>
      </c>
      <c r="H27" s="7">
        <v>1608</v>
      </c>
      <c r="I27" s="7">
        <v>1886</v>
      </c>
      <c r="J27" s="7">
        <v>2871</v>
      </c>
      <c r="K27" s="7">
        <v>3417</v>
      </c>
      <c r="L27" s="7">
        <v>2166</v>
      </c>
      <c r="M27" s="7">
        <v>2074</v>
      </c>
      <c r="N27" s="7">
        <v>4337</v>
      </c>
      <c r="O27" s="7">
        <v>3310</v>
      </c>
      <c r="P27" s="7">
        <v>4534</v>
      </c>
      <c r="Q27" s="7">
        <v>3749</v>
      </c>
      <c r="R27" s="7">
        <v>7222</v>
      </c>
      <c r="S27" s="7">
        <v>5699</v>
      </c>
      <c r="T27" s="7">
        <v>5986</v>
      </c>
    </row>
    <row r="28" spans="1:20" s="9" customFormat="1" ht="12.75" customHeight="1">
      <c r="A28" s="10" t="s">
        <v>10</v>
      </c>
      <c r="B28" s="10" t="s">
        <v>9</v>
      </c>
      <c r="C28" s="7">
        <v>1787</v>
      </c>
      <c r="D28" s="7">
        <v>2082</v>
      </c>
      <c r="E28" s="7">
        <v>2330</v>
      </c>
      <c r="F28" s="7">
        <v>2241</v>
      </c>
      <c r="G28" s="7">
        <v>2685</v>
      </c>
      <c r="H28" s="7">
        <v>2780</v>
      </c>
      <c r="I28" s="7">
        <v>3033</v>
      </c>
      <c r="J28" s="7">
        <v>1963</v>
      </c>
      <c r="K28" s="7">
        <v>3082</v>
      </c>
      <c r="L28" s="7">
        <v>3014</v>
      </c>
      <c r="M28" s="7">
        <v>2259</v>
      </c>
      <c r="N28" s="7">
        <v>2003</v>
      </c>
      <c r="O28" s="7">
        <v>1712</v>
      </c>
      <c r="P28" s="7">
        <v>2349</v>
      </c>
      <c r="Q28" s="7">
        <v>2164</v>
      </c>
      <c r="R28" s="7">
        <v>7194</v>
      </c>
      <c r="S28" s="7">
        <v>4553</v>
      </c>
      <c r="T28" s="7">
        <v>2473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1106</v>
      </c>
      <c r="D30" s="7">
        <v>1056</v>
      </c>
      <c r="E30" s="7">
        <v>1478</v>
      </c>
      <c r="F30" s="7">
        <v>1605</v>
      </c>
      <c r="G30" s="7">
        <v>1560</v>
      </c>
      <c r="H30" s="7">
        <v>1525</v>
      </c>
      <c r="I30" s="7">
        <v>1584</v>
      </c>
      <c r="J30" s="7">
        <v>1435</v>
      </c>
      <c r="K30" s="7">
        <v>1845</v>
      </c>
      <c r="L30" s="7">
        <v>1878</v>
      </c>
      <c r="M30" s="7" t="s">
        <v>0</v>
      </c>
      <c r="N30" s="7">
        <v>1885</v>
      </c>
      <c r="O30" s="7">
        <v>1339</v>
      </c>
      <c r="P30" s="7">
        <v>1583</v>
      </c>
      <c r="Q30" s="7">
        <v>1865</v>
      </c>
      <c r="R30" s="7">
        <v>7313</v>
      </c>
      <c r="S30" s="7">
        <v>8479</v>
      </c>
      <c r="T30" s="7">
        <v>2787</v>
      </c>
    </row>
    <row r="31" spans="1:20" s="9" customFormat="1" ht="12.75" customHeight="1">
      <c r="A31" s="10" t="s">
        <v>4</v>
      </c>
      <c r="B31" s="10" t="s">
        <v>3</v>
      </c>
      <c r="C31" s="7">
        <v>909</v>
      </c>
      <c r="D31" s="7">
        <v>930</v>
      </c>
      <c r="E31" s="7">
        <v>1467</v>
      </c>
      <c r="F31" s="7">
        <v>2629</v>
      </c>
      <c r="G31" s="7">
        <v>1915</v>
      </c>
      <c r="H31" s="7">
        <v>3217</v>
      </c>
      <c r="I31" s="7">
        <v>3894</v>
      </c>
      <c r="J31" s="7">
        <v>4642</v>
      </c>
      <c r="K31" s="7">
        <v>5780</v>
      </c>
      <c r="L31" s="7">
        <v>5219</v>
      </c>
      <c r="M31" s="7">
        <v>4791</v>
      </c>
      <c r="N31" s="7">
        <v>2826</v>
      </c>
      <c r="O31" s="7">
        <v>2213</v>
      </c>
      <c r="P31" s="7">
        <v>2449</v>
      </c>
      <c r="Q31" s="7">
        <v>1991</v>
      </c>
      <c r="R31" s="7">
        <v>6986</v>
      </c>
      <c r="S31" s="7">
        <v>4197</v>
      </c>
      <c r="T31" s="7">
        <v>4335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439</v>
      </c>
      <c r="D33" s="7">
        <v>488</v>
      </c>
      <c r="E33" s="7">
        <v>722</v>
      </c>
      <c r="F33" s="7">
        <v>1164</v>
      </c>
      <c r="G33" s="7">
        <v>1052</v>
      </c>
      <c r="H33" s="7">
        <v>1410</v>
      </c>
      <c r="I33" s="7">
        <v>1749</v>
      </c>
      <c r="J33" s="7">
        <v>2173</v>
      </c>
      <c r="K33" s="7">
        <v>3042</v>
      </c>
      <c r="L33" s="7">
        <v>3182</v>
      </c>
      <c r="M33" s="7">
        <v>2722</v>
      </c>
      <c r="N33" s="7">
        <v>3662</v>
      </c>
      <c r="O33" s="7">
        <v>2558</v>
      </c>
      <c r="P33" s="7">
        <v>3221</v>
      </c>
      <c r="Q33" s="7">
        <v>3139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.75" customHeight="1">
      <c r="A36" s="10" t="s">
        <v>56</v>
      </c>
      <c r="B36" s="10" t="s">
        <v>55</v>
      </c>
      <c r="C36" s="7">
        <v>2101</v>
      </c>
      <c r="D36" s="7" t="s">
        <v>0</v>
      </c>
      <c r="E36" s="7">
        <v>2600</v>
      </c>
      <c r="F36" s="7">
        <v>2802</v>
      </c>
      <c r="G36" s="7">
        <v>1663</v>
      </c>
      <c r="H36" s="7">
        <v>3552</v>
      </c>
      <c r="I36" s="7">
        <v>4105</v>
      </c>
      <c r="J36" s="7">
        <v>5726</v>
      </c>
      <c r="K36" s="7">
        <v>6687</v>
      </c>
      <c r="L36" s="7">
        <v>7280</v>
      </c>
      <c r="M36" s="7">
        <v>6963</v>
      </c>
      <c r="N36" s="7">
        <v>6421</v>
      </c>
      <c r="O36" s="7">
        <v>5198</v>
      </c>
      <c r="P36" s="7">
        <v>6415</v>
      </c>
      <c r="Q36" s="7">
        <v>4686</v>
      </c>
      <c r="R36" s="7">
        <v>11756</v>
      </c>
      <c r="S36" s="7">
        <v>3626</v>
      </c>
      <c r="T36" s="7">
        <v>4594</v>
      </c>
    </row>
    <row r="37" spans="1:20" s="9" customFormat="1" ht="12.75" customHeight="1">
      <c r="A37" s="9" t="s">
        <v>71</v>
      </c>
      <c r="B37" s="20" t="s">
        <v>69</v>
      </c>
      <c r="C37" s="7">
        <v>31717</v>
      </c>
      <c r="D37" s="7">
        <v>5579</v>
      </c>
      <c r="E37" s="7">
        <v>4083</v>
      </c>
      <c r="F37" s="7">
        <v>5000</v>
      </c>
      <c r="G37" s="7">
        <v>2939</v>
      </c>
      <c r="H37" s="7">
        <v>5341</v>
      </c>
      <c r="I37" s="7">
        <v>6078</v>
      </c>
      <c r="J37" s="7">
        <v>7483</v>
      </c>
      <c r="K37" s="7">
        <v>9654</v>
      </c>
      <c r="L37" s="7">
        <v>9688</v>
      </c>
      <c r="M37" s="7">
        <v>9883</v>
      </c>
      <c r="N37" s="7">
        <v>16382</v>
      </c>
      <c r="O37" s="7">
        <v>15005</v>
      </c>
      <c r="P37" s="7">
        <v>15591</v>
      </c>
      <c r="Q37" s="7">
        <v>12754</v>
      </c>
      <c r="R37" s="7">
        <v>7629</v>
      </c>
      <c r="S37" s="7" t="s">
        <v>0</v>
      </c>
      <c r="T37" s="7">
        <v>7716</v>
      </c>
    </row>
    <row r="38" spans="1:17" s="9" customFormat="1" ht="12">
      <c r="A38" s="15" t="s">
        <v>70</v>
      </c>
      <c r="B38" s="15" t="s">
        <v>67</v>
      </c>
      <c r="C38" s="9">
        <v>1039</v>
      </c>
      <c r="D38" s="9">
        <v>727</v>
      </c>
      <c r="E38" s="9">
        <v>841</v>
      </c>
      <c r="F38" s="9">
        <v>1095</v>
      </c>
      <c r="G38" s="9">
        <v>335</v>
      </c>
      <c r="H38" s="9">
        <v>871</v>
      </c>
      <c r="I38" s="9">
        <v>951</v>
      </c>
      <c r="J38" s="9">
        <v>1351</v>
      </c>
      <c r="K38" s="9">
        <v>1734</v>
      </c>
      <c r="L38" s="9">
        <v>1578</v>
      </c>
      <c r="M38" s="9">
        <v>2097</v>
      </c>
      <c r="N38" s="9">
        <v>2285</v>
      </c>
      <c r="O38" s="9">
        <v>2175</v>
      </c>
      <c r="P38" s="9">
        <v>2191</v>
      </c>
      <c r="Q38" s="9">
        <v>2012</v>
      </c>
    </row>
    <row r="39" spans="1:20" ht="12">
      <c r="A39" s="15" t="s">
        <v>66</v>
      </c>
      <c r="B39" s="15" t="s">
        <v>65</v>
      </c>
      <c r="C39" s="15">
        <v>1474</v>
      </c>
      <c r="D39" s="15">
        <v>1422</v>
      </c>
      <c r="E39" s="15">
        <v>1809</v>
      </c>
      <c r="F39" s="15">
        <v>2241</v>
      </c>
      <c r="G39" s="15">
        <v>1068</v>
      </c>
      <c r="H39" s="15">
        <v>2153</v>
      </c>
      <c r="I39" s="15">
        <v>2471</v>
      </c>
      <c r="J39" s="15">
        <v>3531</v>
      </c>
      <c r="K39" s="15">
        <v>4021</v>
      </c>
      <c r="L39" s="15">
        <v>4197</v>
      </c>
      <c r="M39" s="15">
        <v>4458</v>
      </c>
      <c r="N39" s="15">
        <v>5422</v>
      </c>
      <c r="O39" s="15">
        <v>5360</v>
      </c>
      <c r="P39" s="15">
        <v>5921</v>
      </c>
      <c r="Q39" s="15">
        <v>4552</v>
      </c>
      <c r="T39" s="15">
        <v>3015</v>
      </c>
    </row>
    <row r="40" spans="1:17" ht="12">
      <c r="A40" s="15" t="s">
        <v>64</v>
      </c>
      <c r="B40" s="15" t="s">
        <v>63</v>
      </c>
      <c r="C40" s="15">
        <v>701</v>
      </c>
      <c r="D40" s="15">
        <v>703</v>
      </c>
      <c r="E40" s="15">
        <v>804</v>
      </c>
      <c r="F40" s="15">
        <v>876</v>
      </c>
      <c r="G40" s="15">
        <v>1066</v>
      </c>
      <c r="H40" s="15">
        <v>1401</v>
      </c>
      <c r="I40" s="15">
        <v>1731</v>
      </c>
      <c r="J40" s="15">
        <v>1323</v>
      </c>
      <c r="K40" s="15">
        <v>2303</v>
      </c>
      <c r="L40" s="15">
        <v>2369</v>
      </c>
      <c r="M40" s="15">
        <v>1238</v>
      </c>
      <c r="N40" s="15">
        <v>2032</v>
      </c>
      <c r="O40" s="15">
        <v>2118</v>
      </c>
      <c r="P40" s="15">
        <v>1179</v>
      </c>
      <c r="Q40" s="15">
        <v>1315</v>
      </c>
    </row>
    <row r="41" spans="1:17" ht="12">
      <c r="A41" s="9" t="s">
        <v>138</v>
      </c>
      <c r="B41" s="9" t="s">
        <v>139</v>
      </c>
      <c r="N41" s="15">
        <v>3115</v>
      </c>
      <c r="O41" s="15">
        <v>2509</v>
      </c>
      <c r="P41" s="15">
        <v>3651</v>
      </c>
      <c r="Q41" s="15">
        <v>2618</v>
      </c>
    </row>
    <row r="42" spans="1:17" ht="12">
      <c r="A42" s="9" t="s">
        <v>62</v>
      </c>
      <c r="B42" s="9" t="s">
        <v>61</v>
      </c>
      <c r="C42" s="15">
        <v>569</v>
      </c>
      <c r="D42" s="15">
        <v>656</v>
      </c>
      <c r="E42" s="15">
        <v>629</v>
      </c>
      <c r="F42" s="15">
        <v>788</v>
      </c>
      <c r="G42" s="15">
        <v>470</v>
      </c>
      <c r="H42" s="15">
        <v>916</v>
      </c>
      <c r="I42" s="15">
        <v>925</v>
      </c>
      <c r="J42" s="15">
        <v>1278</v>
      </c>
      <c r="K42" s="15">
        <v>1596</v>
      </c>
      <c r="L42" s="15">
        <v>1544</v>
      </c>
      <c r="M42" s="15">
        <v>2090</v>
      </c>
      <c r="N42" s="15">
        <v>3528</v>
      </c>
      <c r="O42" s="15">
        <v>2843</v>
      </c>
      <c r="P42" s="15">
        <v>2649</v>
      </c>
      <c r="Q42" s="15">
        <v>2257</v>
      </c>
    </row>
    <row r="43" spans="1:20" ht="12">
      <c r="A43" s="30" t="s">
        <v>140</v>
      </c>
      <c r="B43" s="30" t="s">
        <v>141</v>
      </c>
      <c r="R43" s="15">
        <v>3968</v>
      </c>
      <c r="T43" s="15">
        <v>775</v>
      </c>
    </row>
    <row r="44" spans="1:20" ht="12">
      <c r="A44" s="30" t="s">
        <v>163</v>
      </c>
      <c r="B44" s="30" t="s">
        <v>162</v>
      </c>
      <c r="R44" s="15">
        <v>1720</v>
      </c>
      <c r="T44" s="15">
        <v>1571</v>
      </c>
    </row>
    <row r="45" spans="1:20" ht="12">
      <c r="A45" s="30" t="s">
        <v>143</v>
      </c>
      <c r="B45" s="30" t="s">
        <v>142</v>
      </c>
      <c r="R45" s="15">
        <v>1941</v>
      </c>
      <c r="T45" s="15">
        <v>1545</v>
      </c>
    </row>
    <row r="46" spans="1:20" ht="12">
      <c r="A46" s="30" t="s">
        <v>160</v>
      </c>
      <c r="B46" s="30" t="s">
        <v>161</v>
      </c>
      <c r="T46" s="15">
        <v>810</v>
      </c>
    </row>
    <row r="47" spans="1:3" ht="12">
      <c r="A47" s="2" t="s">
        <v>144</v>
      </c>
      <c r="B47" s="2" t="s">
        <v>155</v>
      </c>
      <c r="C47" s="15">
        <v>2538</v>
      </c>
    </row>
    <row r="48" spans="1:3" ht="12">
      <c r="A48" s="2" t="s">
        <v>147</v>
      </c>
      <c r="B48" s="2" t="s">
        <v>146</v>
      </c>
      <c r="C48" s="15">
        <v>3959</v>
      </c>
    </row>
    <row r="49" spans="1:3" ht="12">
      <c r="A49" s="2" t="s">
        <v>148</v>
      </c>
      <c r="B49" s="2" t="s">
        <v>149</v>
      </c>
      <c r="C49" s="15">
        <v>4807</v>
      </c>
    </row>
    <row r="50" spans="1:3" ht="12">
      <c r="A50" s="2" t="s">
        <v>150</v>
      </c>
      <c r="B50" s="2" t="s">
        <v>151</v>
      </c>
      <c r="C50" s="15">
        <v>2972</v>
      </c>
    </row>
    <row r="51" spans="1:3" ht="12">
      <c r="A51" s="2" t="s">
        <v>153</v>
      </c>
      <c r="B51" s="2" t="s">
        <v>152</v>
      </c>
      <c r="C51" s="15">
        <v>1781</v>
      </c>
    </row>
    <row r="52" spans="1:3" ht="12">
      <c r="A52" s="2" t="s">
        <v>154</v>
      </c>
      <c r="B52" s="2" t="s">
        <v>155</v>
      </c>
      <c r="C52" s="15">
        <v>3544</v>
      </c>
    </row>
    <row r="53" spans="1:3" ht="12">
      <c r="A53" s="2" t="s">
        <v>157</v>
      </c>
      <c r="B53" s="2" t="s">
        <v>156</v>
      </c>
      <c r="C53" s="15">
        <v>5291</v>
      </c>
    </row>
    <row r="54" spans="1:20" ht="12">
      <c r="A54" s="2" t="s">
        <v>158</v>
      </c>
      <c r="B54" s="2" t="s">
        <v>159</v>
      </c>
      <c r="C54" s="3">
        <v>3042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">
      <c r="A55" s="34" t="s">
        <v>164</v>
      </c>
      <c r="B55" s="34" t="s">
        <v>165</v>
      </c>
      <c r="C55" s="39"/>
      <c r="D55" s="39">
        <v>2071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U56"/>
  <sheetViews>
    <sheetView showGridLines="0" showZeros="0" view="pageLayout" workbookViewId="0" topLeftCell="A1">
      <selection activeCell="W9" sqref="W9"/>
    </sheetView>
  </sheetViews>
  <sheetFormatPr defaultColWidth="9.140625" defaultRowHeight="15"/>
  <cols>
    <col min="1" max="1" width="8.00390625" style="1" customWidth="1"/>
    <col min="2" max="2" width="7.28125" style="1" customWidth="1"/>
    <col min="3" max="19" width="8.00390625" style="1" bestFit="1" customWidth="1"/>
    <col min="20" max="20" width="7.00390625" style="1" bestFit="1" customWidth="1"/>
    <col min="21" max="16384" width="9.140625" style="1" customWidth="1"/>
  </cols>
  <sheetData>
    <row r="2" spans="1:21" ht="15" customHeight="1">
      <c r="A2" s="76" t="s">
        <v>137</v>
      </c>
      <c r="B2" s="77"/>
      <c r="C2" s="82" t="s">
        <v>94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"/>
    </row>
    <row r="3" spans="1:21" ht="12">
      <c r="A3" s="78"/>
      <c r="B3" s="79"/>
      <c r="C3" s="82" t="s">
        <v>93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2"/>
    </row>
    <row r="4" spans="1:21" s="18" customFormat="1" ht="21" customHeight="1">
      <c r="A4" s="80"/>
      <c r="B4" s="81"/>
      <c r="C4" s="19" t="s">
        <v>92</v>
      </c>
      <c r="D4" s="19" t="s">
        <v>91</v>
      </c>
      <c r="E4" s="19" t="s">
        <v>90</v>
      </c>
      <c r="F4" s="19" t="s">
        <v>89</v>
      </c>
      <c r="G4" s="19" t="s">
        <v>88</v>
      </c>
      <c r="H4" s="19" t="s">
        <v>87</v>
      </c>
      <c r="I4" s="19" t="s">
        <v>86</v>
      </c>
      <c r="J4" s="19" t="s">
        <v>85</v>
      </c>
      <c r="K4" s="19" t="s">
        <v>84</v>
      </c>
      <c r="L4" s="19" t="s">
        <v>83</v>
      </c>
      <c r="M4" s="19" t="s">
        <v>82</v>
      </c>
      <c r="N4" s="19" t="s">
        <v>81</v>
      </c>
      <c r="O4" s="19" t="s">
        <v>80</v>
      </c>
      <c r="P4" s="19" t="s">
        <v>79</v>
      </c>
      <c r="Q4" s="19" t="s">
        <v>78</v>
      </c>
      <c r="R4" s="19" t="s">
        <v>77</v>
      </c>
      <c r="S4" s="19" t="s">
        <v>76</v>
      </c>
      <c r="T4" s="19" t="s">
        <v>75</v>
      </c>
      <c r="U4" s="40"/>
    </row>
    <row r="5" spans="1:20" s="14" customFormat="1" ht="12.75" customHeight="1">
      <c r="A5" s="13" t="s">
        <v>53</v>
      </c>
      <c r="B5" s="13" t="s">
        <v>53</v>
      </c>
      <c r="C5" s="8">
        <v>2798189</v>
      </c>
      <c r="D5" s="8">
        <v>1580914</v>
      </c>
      <c r="E5" s="8">
        <v>1550325</v>
      </c>
      <c r="F5" s="8">
        <v>1840191</v>
      </c>
      <c r="G5" s="8">
        <v>1465974</v>
      </c>
      <c r="H5" s="8">
        <v>1561097</v>
      </c>
      <c r="I5" s="8">
        <v>1539953</v>
      </c>
      <c r="J5" s="8">
        <v>1633739</v>
      </c>
      <c r="K5" s="8">
        <v>1766791</v>
      </c>
      <c r="L5" s="8">
        <v>1888110</v>
      </c>
      <c r="M5" s="8">
        <v>1703925</v>
      </c>
      <c r="N5" s="8">
        <v>1763476</v>
      </c>
      <c r="O5" s="8">
        <v>1687505</v>
      </c>
      <c r="P5" s="8">
        <v>1729802</v>
      </c>
      <c r="Q5" s="8">
        <v>1582719</v>
      </c>
      <c r="R5" s="8">
        <v>1551309</v>
      </c>
      <c r="S5" s="8">
        <v>1538403</v>
      </c>
      <c r="T5" s="8">
        <v>887646</v>
      </c>
    </row>
    <row r="6" spans="1:20" s="9" customFormat="1" ht="12.75" customHeight="1">
      <c r="A6" s="17" t="s">
        <v>52</v>
      </c>
      <c r="B6" s="17" t="s">
        <v>51</v>
      </c>
      <c r="C6" s="7">
        <v>103381</v>
      </c>
      <c r="D6" s="7">
        <v>70587</v>
      </c>
      <c r="E6" s="7">
        <v>66127</v>
      </c>
      <c r="F6" s="7">
        <v>73699</v>
      </c>
      <c r="G6" s="7">
        <v>63099</v>
      </c>
      <c r="H6" s="7">
        <v>61115</v>
      </c>
      <c r="I6" s="7">
        <v>61221</v>
      </c>
      <c r="J6" s="7">
        <v>69219</v>
      </c>
      <c r="K6" s="7">
        <v>74983</v>
      </c>
      <c r="L6" s="7">
        <v>84177</v>
      </c>
      <c r="M6" s="7">
        <v>80385</v>
      </c>
      <c r="N6" s="7">
        <v>93466</v>
      </c>
      <c r="O6" s="7">
        <v>93025</v>
      </c>
      <c r="P6" s="7">
        <v>91193</v>
      </c>
      <c r="Q6" s="7">
        <v>88659</v>
      </c>
      <c r="R6" s="7" t="s">
        <v>0</v>
      </c>
      <c r="S6" s="7" t="s">
        <v>0</v>
      </c>
      <c r="T6" s="7" t="s">
        <v>0</v>
      </c>
    </row>
    <row r="7" spans="1:20" s="9" customFormat="1" ht="12.75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.75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.75" customHeight="1">
      <c r="A9" s="10" t="s">
        <v>46</v>
      </c>
      <c r="B9" s="10" t="s">
        <v>45</v>
      </c>
      <c r="C9" s="7">
        <v>38635</v>
      </c>
      <c r="D9" s="7">
        <v>42060</v>
      </c>
      <c r="E9" s="7">
        <v>46177</v>
      </c>
      <c r="F9" s="7">
        <v>60904</v>
      </c>
      <c r="G9" s="7">
        <v>60771</v>
      </c>
      <c r="H9" s="7">
        <v>62913</v>
      </c>
      <c r="I9" s="7">
        <v>61534</v>
      </c>
      <c r="J9" s="7">
        <v>71529</v>
      </c>
      <c r="K9" s="7">
        <v>73062</v>
      </c>
      <c r="L9" s="7">
        <v>75325</v>
      </c>
      <c r="M9" s="7">
        <v>27955</v>
      </c>
      <c r="N9" s="7">
        <v>26458</v>
      </c>
      <c r="O9" s="7">
        <v>23381</v>
      </c>
      <c r="P9" s="7">
        <v>25238</v>
      </c>
      <c r="Q9" s="7">
        <v>28024</v>
      </c>
      <c r="R9" s="7" t="s">
        <v>0</v>
      </c>
      <c r="S9" s="7" t="s">
        <v>0</v>
      </c>
      <c r="T9" s="7" t="s">
        <v>0</v>
      </c>
    </row>
    <row r="10" spans="1:20" s="9" customFormat="1" ht="12.75" customHeight="1">
      <c r="A10" s="10" t="s">
        <v>44</v>
      </c>
      <c r="B10" s="10" t="s">
        <v>43</v>
      </c>
      <c r="C10" s="7">
        <v>69207</v>
      </c>
      <c r="D10" s="7">
        <v>65715</v>
      </c>
      <c r="E10" s="7">
        <v>66931</v>
      </c>
      <c r="F10" s="7">
        <v>75234</v>
      </c>
      <c r="G10" s="7">
        <v>61531</v>
      </c>
      <c r="H10" s="7">
        <v>63353</v>
      </c>
      <c r="I10" s="7">
        <v>58141</v>
      </c>
      <c r="J10" s="7">
        <v>60334</v>
      </c>
      <c r="K10" s="7">
        <v>63656</v>
      </c>
      <c r="L10" s="7">
        <v>63728</v>
      </c>
      <c r="M10" s="7">
        <v>62957</v>
      </c>
      <c r="N10" s="7">
        <v>61272</v>
      </c>
      <c r="O10" s="7">
        <v>59189</v>
      </c>
      <c r="P10" s="7">
        <v>47574</v>
      </c>
      <c r="Q10" s="7">
        <v>56815</v>
      </c>
      <c r="R10" s="7">
        <v>140738</v>
      </c>
      <c r="S10" s="7">
        <v>165939</v>
      </c>
      <c r="T10" s="7">
        <v>104097</v>
      </c>
    </row>
    <row r="11" spans="1:20" s="9" customFormat="1" ht="12.75" customHeight="1">
      <c r="A11" s="10" t="s">
        <v>42</v>
      </c>
      <c r="B11" s="10" t="s">
        <v>41</v>
      </c>
      <c r="C11" s="7">
        <v>82390</v>
      </c>
      <c r="D11" s="7">
        <v>69866</v>
      </c>
      <c r="E11" s="7">
        <v>66126</v>
      </c>
      <c r="F11" s="7">
        <v>69212</v>
      </c>
      <c r="G11" s="7">
        <v>61157</v>
      </c>
      <c r="H11" s="7">
        <v>60993</v>
      </c>
      <c r="I11" s="7">
        <v>61839</v>
      </c>
      <c r="J11" s="7">
        <v>62259</v>
      </c>
      <c r="K11" s="7">
        <v>66921</v>
      </c>
      <c r="L11" s="7">
        <v>72154</v>
      </c>
      <c r="M11" s="7">
        <v>60171</v>
      </c>
      <c r="N11" s="7">
        <v>48293</v>
      </c>
      <c r="O11" s="7">
        <v>55844</v>
      </c>
      <c r="P11" s="7">
        <v>55583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.75" customHeight="1">
      <c r="A12" s="10" t="s">
        <v>40</v>
      </c>
      <c r="B12" s="10" t="s">
        <v>39</v>
      </c>
      <c r="C12" s="7">
        <v>77818</v>
      </c>
      <c r="D12" s="7">
        <v>84547</v>
      </c>
      <c r="E12" s="7">
        <v>81472</v>
      </c>
      <c r="F12" s="7">
        <v>84231</v>
      </c>
      <c r="G12" s="7" t="s">
        <v>0</v>
      </c>
      <c r="H12" s="7">
        <v>66862</v>
      </c>
      <c r="I12" s="7">
        <v>61952</v>
      </c>
      <c r="J12" s="7">
        <v>65368</v>
      </c>
      <c r="K12" s="7">
        <v>70808</v>
      </c>
      <c r="L12" s="7">
        <v>71966</v>
      </c>
      <c r="M12" s="7">
        <v>74174</v>
      </c>
      <c r="N12" s="7">
        <v>76730</v>
      </c>
      <c r="O12" s="7">
        <v>72463</v>
      </c>
      <c r="P12" s="7">
        <v>70340</v>
      </c>
      <c r="Q12" s="7">
        <v>67584</v>
      </c>
      <c r="R12" s="7" t="s">
        <v>0</v>
      </c>
      <c r="S12" s="7" t="s">
        <v>0</v>
      </c>
      <c r="T12" s="7" t="s">
        <v>0</v>
      </c>
    </row>
    <row r="13" spans="1:20" s="9" customFormat="1" ht="12.75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.75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.75" customHeight="1">
      <c r="A15" s="10" t="s">
        <v>35</v>
      </c>
      <c r="B15" s="10" t="s">
        <v>34</v>
      </c>
      <c r="C15" s="7">
        <v>130358</v>
      </c>
      <c r="D15" s="7">
        <v>121095</v>
      </c>
      <c r="E15" s="7">
        <v>113950</v>
      </c>
      <c r="F15" s="7">
        <v>117420</v>
      </c>
      <c r="G15" s="7">
        <v>80767</v>
      </c>
      <c r="H15" s="7">
        <v>76249</v>
      </c>
      <c r="I15" s="7">
        <v>73182</v>
      </c>
      <c r="J15" s="7">
        <v>79654</v>
      </c>
      <c r="K15" s="7">
        <v>91834</v>
      </c>
      <c r="L15" s="7">
        <v>98335</v>
      </c>
      <c r="M15" s="7">
        <v>105725</v>
      </c>
      <c r="N15" s="7">
        <v>114497</v>
      </c>
      <c r="O15" s="7">
        <v>110025</v>
      </c>
      <c r="P15" s="7">
        <v>115132</v>
      </c>
      <c r="Q15" s="7">
        <v>108538</v>
      </c>
      <c r="R15" s="7">
        <v>177709</v>
      </c>
      <c r="S15" s="7">
        <v>145389</v>
      </c>
      <c r="T15" s="7">
        <v>67076</v>
      </c>
    </row>
    <row r="16" spans="1:20" s="9" customFormat="1" ht="12.75" customHeight="1">
      <c r="A16" s="10" t="s">
        <v>33</v>
      </c>
      <c r="B16" s="10" t="s">
        <v>32</v>
      </c>
      <c r="C16" s="7">
        <v>84973</v>
      </c>
      <c r="D16" s="7">
        <v>70696</v>
      </c>
      <c r="E16" s="7">
        <v>67573</v>
      </c>
      <c r="F16" s="7">
        <v>85829</v>
      </c>
      <c r="G16" s="7">
        <v>78552</v>
      </c>
      <c r="H16" s="7">
        <v>78064</v>
      </c>
      <c r="I16" s="7">
        <v>73259</v>
      </c>
      <c r="J16" s="7">
        <v>76807</v>
      </c>
      <c r="K16" s="7">
        <v>78334</v>
      </c>
      <c r="L16" s="7">
        <v>82909</v>
      </c>
      <c r="M16" s="7">
        <v>71149</v>
      </c>
      <c r="N16" s="7">
        <v>79882</v>
      </c>
      <c r="O16" s="7">
        <v>75286</v>
      </c>
      <c r="P16" s="7">
        <v>72501</v>
      </c>
      <c r="Q16" s="7">
        <v>69901</v>
      </c>
      <c r="R16" s="7" t="s">
        <v>0</v>
      </c>
      <c r="S16" s="7" t="s">
        <v>0</v>
      </c>
      <c r="T16" s="7">
        <v>53675</v>
      </c>
    </row>
    <row r="17" spans="1:20" s="9" customFormat="1" ht="12.75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>
        <v>43034</v>
      </c>
      <c r="N17" s="7">
        <v>38573</v>
      </c>
      <c r="O17" s="7">
        <v>35833</v>
      </c>
      <c r="P17" s="7">
        <v>66001</v>
      </c>
      <c r="Q17" s="7">
        <v>80773</v>
      </c>
      <c r="R17" s="7">
        <v>142537</v>
      </c>
      <c r="S17" s="7">
        <v>188295</v>
      </c>
      <c r="T17" s="7">
        <v>45581</v>
      </c>
    </row>
    <row r="18" spans="1:20" s="9" customFormat="1" ht="12.75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.75" customHeight="1">
      <c r="A19" s="10" t="s">
        <v>27</v>
      </c>
      <c r="B19" s="10" t="s">
        <v>26</v>
      </c>
      <c r="C19" s="7">
        <v>67721</v>
      </c>
      <c r="D19" s="7">
        <v>62037</v>
      </c>
      <c r="E19" s="7">
        <v>62630</v>
      </c>
      <c r="F19" s="7">
        <v>65421</v>
      </c>
      <c r="G19" s="7">
        <v>49718</v>
      </c>
      <c r="H19" s="7">
        <v>46783</v>
      </c>
      <c r="I19" s="7">
        <v>49971</v>
      </c>
      <c r="J19" s="7">
        <v>56307</v>
      </c>
      <c r="K19" s="7">
        <v>61063</v>
      </c>
      <c r="L19" s="7">
        <v>65739</v>
      </c>
      <c r="M19" s="7">
        <v>59017</v>
      </c>
      <c r="N19" s="7">
        <v>67330</v>
      </c>
      <c r="O19" s="7">
        <v>62485</v>
      </c>
      <c r="P19" s="7">
        <v>61370</v>
      </c>
      <c r="Q19" s="7">
        <v>62841</v>
      </c>
      <c r="R19" s="7" t="s">
        <v>0</v>
      </c>
      <c r="S19" s="7">
        <v>42107</v>
      </c>
      <c r="T19" s="7">
        <v>29351</v>
      </c>
    </row>
    <row r="20" spans="1:20" s="9" customFormat="1" ht="12.75" customHeight="1">
      <c r="A20" s="10" t="s">
        <v>25</v>
      </c>
      <c r="B20" s="10" t="s">
        <v>24</v>
      </c>
      <c r="C20" s="7">
        <v>90361</v>
      </c>
      <c r="D20" s="7" t="s">
        <v>0</v>
      </c>
      <c r="E20" s="7" t="s">
        <v>0</v>
      </c>
      <c r="F20" s="7">
        <v>79760</v>
      </c>
      <c r="G20" s="7">
        <v>58304</v>
      </c>
      <c r="H20" s="7">
        <v>64469</v>
      </c>
      <c r="I20" s="7">
        <v>72398</v>
      </c>
      <c r="J20" s="7">
        <v>78338</v>
      </c>
      <c r="K20" s="7">
        <v>82738</v>
      </c>
      <c r="L20" s="7">
        <v>80428</v>
      </c>
      <c r="M20" s="7">
        <v>76707</v>
      </c>
      <c r="N20" s="7">
        <v>77866</v>
      </c>
      <c r="O20" s="7">
        <v>71707</v>
      </c>
      <c r="P20" s="7">
        <v>72855</v>
      </c>
      <c r="Q20" s="7">
        <v>75319</v>
      </c>
      <c r="R20" s="7">
        <v>87815</v>
      </c>
      <c r="S20" s="7">
        <v>52365</v>
      </c>
      <c r="T20" s="7">
        <v>29928</v>
      </c>
    </row>
    <row r="21" spans="1:20" s="9" customFormat="1" ht="12.75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8462</v>
      </c>
      <c r="Q21" s="7">
        <v>7400</v>
      </c>
      <c r="R21" s="7" t="s">
        <v>0</v>
      </c>
      <c r="S21" s="7">
        <v>23506</v>
      </c>
      <c r="T21" s="7">
        <v>3883</v>
      </c>
    </row>
    <row r="22" spans="1:20" s="9" customFormat="1" ht="12.75" customHeight="1">
      <c r="A22" s="10" t="s">
        <v>21</v>
      </c>
      <c r="B22" s="10" t="s">
        <v>20</v>
      </c>
      <c r="C22" s="7">
        <v>100389</v>
      </c>
      <c r="D22" s="7">
        <v>90956</v>
      </c>
      <c r="E22" s="7">
        <v>80077</v>
      </c>
      <c r="F22" s="7">
        <v>83338</v>
      </c>
      <c r="G22" s="7">
        <v>76645</v>
      </c>
      <c r="H22" s="7">
        <v>83346</v>
      </c>
      <c r="I22" s="7">
        <v>77640</v>
      </c>
      <c r="J22" s="7">
        <v>74809</v>
      </c>
      <c r="K22" s="7">
        <v>78969</v>
      </c>
      <c r="L22" s="7">
        <v>82256</v>
      </c>
      <c r="M22" s="7">
        <v>73024</v>
      </c>
      <c r="N22" s="7">
        <v>78904</v>
      </c>
      <c r="O22" s="7">
        <v>76060</v>
      </c>
      <c r="P22" s="7">
        <v>57267</v>
      </c>
      <c r="Q22" s="7">
        <v>61305</v>
      </c>
      <c r="R22" s="7" t="s">
        <v>0</v>
      </c>
      <c r="S22" s="7" t="s">
        <v>0</v>
      </c>
      <c r="T22" s="7" t="s">
        <v>0</v>
      </c>
    </row>
    <row r="23" spans="1:20" s="9" customFormat="1" ht="12.75" customHeight="1">
      <c r="A23" s="10" t="s">
        <v>19</v>
      </c>
      <c r="B23" s="10" t="s">
        <v>18</v>
      </c>
      <c r="C23" s="7">
        <v>162527</v>
      </c>
      <c r="D23" s="7">
        <v>117697</v>
      </c>
      <c r="E23" s="7">
        <v>114342</v>
      </c>
      <c r="F23" s="7">
        <v>124627</v>
      </c>
      <c r="G23" s="7">
        <v>111656</v>
      </c>
      <c r="H23" s="7">
        <v>105701</v>
      </c>
      <c r="I23" s="7">
        <v>104253</v>
      </c>
      <c r="J23" s="7">
        <v>113066</v>
      </c>
      <c r="K23" s="7">
        <v>121097</v>
      </c>
      <c r="L23" s="7">
        <v>130071</v>
      </c>
      <c r="M23" s="7">
        <v>132377</v>
      </c>
      <c r="N23" s="7">
        <v>133185</v>
      </c>
      <c r="O23" s="7">
        <v>135106</v>
      </c>
      <c r="P23" s="7">
        <v>193262</v>
      </c>
      <c r="Q23" s="7">
        <v>135900</v>
      </c>
      <c r="R23" s="7">
        <v>199773</v>
      </c>
      <c r="S23" s="7">
        <v>168560</v>
      </c>
      <c r="T23" s="7">
        <v>96495</v>
      </c>
    </row>
    <row r="24" spans="1:20" s="9" customFormat="1" ht="12.75" customHeight="1">
      <c r="A24" s="10" t="s">
        <v>17</v>
      </c>
      <c r="B24" s="10" t="s">
        <v>17</v>
      </c>
      <c r="C24" s="7">
        <v>35243</v>
      </c>
      <c r="D24" s="7">
        <v>34005</v>
      </c>
      <c r="E24" s="7">
        <v>36925</v>
      </c>
      <c r="F24" s="7">
        <v>38345</v>
      </c>
      <c r="G24" s="7">
        <v>36475</v>
      </c>
      <c r="H24" s="7">
        <v>37324</v>
      </c>
      <c r="I24" s="7">
        <v>36755</v>
      </c>
      <c r="J24" s="7">
        <v>37342</v>
      </c>
      <c r="K24" s="7">
        <v>41258</v>
      </c>
      <c r="L24" s="7">
        <v>55741</v>
      </c>
      <c r="M24" s="7">
        <v>40421</v>
      </c>
      <c r="N24" s="7">
        <v>40033</v>
      </c>
      <c r="O24" s="7">
        <v>38306</v>
      </c>
      <c r="P24" s="7">
        <v>36199</v>
      </c>
      <c r="Q24" s="7">
        <v>24910</v>
      </c>
      <c r="R24" s="7" t="s">
        <v>0</v>
      </c>
      <c r="S24" s="7" t="s">
        <v>0</v>
      </c>
      <c r="T24" s="7">
        <v>41250</v>
      </c>
    </row>
    <row r="25" spans="1:20" s="9" customFormat="1" ht="12.75" customHeight="1">
      <c r="A25" s="10" t="s">
        <v>16</v>
      </c>
      <c r="B25" s="10" t="s">
        <v>15</v>
      </c>
      <c r="C25" s="7">
        <v>57139</v>
      </c>
      <c r="D25" s="7">
        <v>83044</v>
      </c>
      <c r="E25" s="7">
        <v>74669</v>
      </c>
      <c r="F25" s="7">
        <v>97031</v>
      </c>
      <c r="G25" s="7">
        <v>84108</v>
      </c>
      <c r="H25" s="7">
        <v>85642</v>
      </c>
      <c r="I25" s="7">
        <v>87192</v>
      </c>
      <c r="J25" s="7">
        <v>90447</v>
      </c>
      <c r="K25" s="7">
        <v>99188</v>
      </c>
      <c r="L25" s="7">
        <v>114650</v>
      </c>
      <c r="M25" s="7">
        <v>104906</v>
      </c>
      <c r="N25" s="7">
        <v>91126</v>
      </c>
      <c r="O25" s="7">
        <v>88191</v>
      </c>
      <c r="P25" s="7">
        <v>84348</v>
      </c>
      <c r="Q25" s="7">
        <v>80709</v>
      </c>
      <c r="R25" s="7" t="s">
        <v>0</v>
      </c>
      <c r="S25" s="7" t="s">
        <v>0</v>
      </c>
      <c r="T25" s="7" t="s">
        <v>0</v>
      </c>
    </row>
    <row r="26" spans="1:20" s="9" customFormat="1" ht="12.75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.75" customHeight="1">
      <c r="A27" s="10" t="s">
        <v>12</v>
      </c>
      <c r="B27" s="10" t="s">
        <v>11</v>
      </c>
      <c r="C27" s="7">
        <v>88516</v>
      </c>
      <c r="D27" s="7">
        <v>55300</v>
      </c>
      <c r="E27" s="7">
        <v>53424</v>
      </c>
      <c r="F27" s="7">
        <v>64832</v>
      </c>
      <c r="G27" s="7">
        <v>54963</v>
      </c>
      <c r="H27" s="7">
        <v>61742</v>
      </c>
      <c r="I27" s="7">
        <v>60834</v>
      </c>
      <c r="J27" s="7">
        <v>76810</v>
      </c>
      <c r="K27" s="7">
        <v>83185</v>
      </c>
      <c r="L27" s="7">
        <v>89935</v>
      </c>
      <c r="M27" s="7">
        <v>77607</v>
      </c>
      <c r="N27" s="7">
        <v>79449</v>
      </c>
      <c r="O27" s="7">
        <v>75638</v>
      </c>
      <c r="P27" s="7">
        <v>83584</v>
      </c>
      <c r="Q27" s="7">
        <v>76654</v>
      </c>
      <c r="R27" s="7">
        <v>125363</v>
      </c>
      <c r="S27" s="7">
        <v>138100</v>
      </c>
      <c r="T27" s="7">
        <v>85573</v>
      </c>
    </row>
    <row r="28" spans="1:20" s="9" customFormat="1" ht="12.75" customHeight="1">
      <c r="A28" s="10" t="s">
        <v>10</v>
      </c>
      <c r="B28" s="10" t="s">
        <v>9</v>
      </c>
      <c r="C28" s="7">
        <v>120836</v>
      </c>
      <c r="D28" s="7">
        <v>108111</v>
      </c>
      <c r="E28" s="7">
        <v>107147</v>
      </c>
      <c r="F28" s="7">
        <v>113148</v>
      </c>
      <c r="G28" s="7">
        <v>110253</v>
      </c>
      <c r="H28" s="7">
        <v>112205</v>
      </c>
      <c r="I28" s="7">
        <v>105972</v>
      </c>
      <c r="J28" s="7">
        <v>90109</v>
      </c>
      <c r="K28" s="7">
        <v>92535</v>
      </c>
      <c r="L28" s="7">
        <v>94720</v>
      </c>
      <c r="M28" s="7">
        <v>75945</v>
      </c>
      <c r="N28" s="7">
        <v>56438</v>
      </c>
      <c r="O28" s="7">
        <v>52180</v>
      </c>
      <c r="P28" s="7">
        <v>57158</v>
      </c>
      <c r="Q28" s="7">
        <v>50071</v>
      </c>
      <c r="R28" s="7">
        <v>128252</v>
      </c>
      <c r="S28" s="7">
        <v>160106</v>
      </c>
      <c r="T28" s="7">
        <v>42741</v>
      </c>
    </row>
    <row r="29" spans="1:20" s="9" customFormat="1" ht="12.75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.75" customHeight="1">
      <c r="A30" s="10" t="s">
        <v>6</v>
      </c>
      <c r="B30" s="10" t="s">
        <v>5</v>
      </c>
      <c r="C30" s="7">
        <v>54807</v>
      </c>
      <c r="D30" s="7">
        <v>45756</v>
      </c>
      <c r="E30" s="7">
        <v>55539</v>
      </c>
      <c r="F30" s="7">
        <v>55078</v>
      </c>
      <c r="G30" s="7">
        <v>48764</v>
      </c>
      <c r="H30" s="7">
        <v>48805</v>
      </c>
      <c r="I30" s="7">
        <v>44538</v>
      </c>
      <c r="J30" s="7">
        <v>41305</v>
      </c>
      <c r="K30" s="7">
        <v>44174</v>
      </c>
      <c r="L30" s="7">
        <v>45821</v>
      </c>
      <c r="M30" s="7" t="s">
        <v>0</v>
      </c>
      <c r="N30" s="7">
        <v>39216</v>
      </c>
      <c r="O30" s="7">
        <v>36693</v>
      </c>
      <c r="P30" s="7">
        <v>32334</v>
      </c>
      <c r="Q30" s="7">
        <v>37643</v>
      </c>
      <c r="R30" s="7">
        <v>141809</v>
      </c>
      <c r="S30" s="7">
        <v>217576</v>
      </c>
      <c r="T30" s="7">
        <v>46075</v>
      </c>
    </row>
    <row r="31" spans="1:20" s="9" customFormat="1" ht="12.75" customHeight="1">
      <c r="A31" s="10" t="s">
        <v>4</v>
      </c>
      <c r="B31" s="10" t="s">
        <v>3</v>
      </c>
      <c r="C31" s="7">
        <v>82363</v>
      </c>
      <c r="D31" s="7">
        <v>73381</v>
      </c>
      <c r="E31" s="7">
        <v>77080</v>
      </c>
      <c r="F31" s="7">
        <v>123882</v>
      </c>
      <c r="G31" s="7">
        <v>113362</v>
      </c>
      <c r="H31" s="7">
        <v>115730</v>
      </c>
      <c r="I31" s="7">
        <v>115607</v>
      </c>
      <c r="J31" s="7">
        <v>122263</v>
      </c>
      <c r="K31" s="7">
        <v>135980</v>
      </c>
      <c r="L31" s="7">
        <v>136830</v>
      </c>
      <c r="M31" s="7">
        <v>118841</v>
      </c>
      <c r="N31" s="7">
        <v>52982</v>
      </c>
      <c r="O31" s="7">
        <v>48250</v>
      </c>
      <c r="P31" s="7">
        <v>37087</v>
      </c>
      <c r="Q31" s="7">
        <v>34186</v>
      </c>
      <c r="R31" s="7">
        <v>106127</v>
      </c>
      <c r="S31" s="7">
        <v>114293</v>
      </c>
      <c r="T31" s="7">
        <v>63868</v>
      </c>
    </row>
    <row r="32" spans="1:20" s="9" customFormat="1" ht="12.75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.75" customHeight="1">
      <c r="A33" s="10" t="s">
        <v>60</v>
      </c>
      <c r="B33" s="10" t="s">
        <v>59</v>
      </c>
      <c r="C33" s="7">
        <v>53839</v>
      </c>
      <c r="D33" s="7">
        <v>40854</v>
      </c>
      <c r="E33" s="7">
        <v>44160</v>
      </c>
      <c r="F33" s="7">
        <v>55383</v>
      </c>
      <c r="G33" s="7">
        <v>48086</v>
      </c>
      <c r="H33" s="7">
        <v>51636</v>
      </c>
      <c r="I33" s="7">
        <v>54901</v>
      </c>
      <c r="J33" s="7">
        <v>64093</v>
      </c>
      <c r="K33" s="7">
        <v>70756</v>
      </c>
      <c r="L33" s="7">
        <v>76851</v>
      </c>
      <c r="M33" s="7">
        <v>72094</v>
      </c>
      <c r="N33" s="7">
        <v>82066</v>
      </c>
      <c r="O33" s="7">
        <v>64211</v>
      </c>
      <c r="P33" s="7">
        <v>63364</v>
      </c>
      <c r="Q33" s="7">
        <v>65464</v>
      </c>
      <c r="R33" s="7" t="s">
        <v>0</v>
      </c>
      <c r="S33" s="7" t="s">
        <v>0</v>
      </c>
      <c r="T33" s="7" t="s">
        <v>0</v>
      </c>
    </row>
    <row r="34" spans="1:20" s="9" customFormat="1" ht="12.75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.75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.75" customHeight="1">
      <c r="A36" s="10" t="s">
        <v>56</v>
      </c>
      <c r="B36" s="10" t="s">
        <v>55</v>
      </c>
      <c r="C36" s="7">
        <v>135960</v>
      </c>
      <c r="D36" s="7" t="s">
        <v>0</v>
      </c>
      <c r="E36" s="7">
        <v>108187</v>
      </c>
      <c r="F36" s="7">
        <v>118726</v>
      </c>
      <c r="G36" s="7">
        <v>80658</v>
      </c>
      <c r="H36" s="7">
        <v>85091</v>
      </c>
      <c r="I36" s="7">
        <v>90472</v>
      </c>
      <c r="J36" s="7">
        <v>105550</v>
      </c>
      <c r="K36" s="7">
        <v>117176</v>
      </c>
      <c r="L36" s="7">
        <v>130444</v>
      </c>
      <c r="M36" s="7">
        <v>128669</v>
      </c>
      <c r="N36" s="7">
        <v>99540</v>
      </c>
      <c r="O36" s="7">
        <v>94433</v>
      </c>
      <c r="P36" s="7">
        <v>100826</v>
      </c>
      <c r="Q36" s="7">
        <v>96707</v>
      </c>
      <c r="R36" s="7">
        <v>186658</v>
      </c>
      <c r="S36" s="7">
        <v>122167</v>
      </c>
      <c r="T36" s="7">
        <v>65590</v>
      </c>
    </row>
    <row r="37" spans="1:20" s="9" customFormat="1" ht="12.75" customHeight="1">
      <c r="A37" s="10" t="s">
        <v>73</v>
      </c>
      <c r="B37" s="10" t="s">
        <v>72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/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</row>
    <row r="38" spans="1:20" s="9" customFormat="1" ht="12.75" customHeight="1">
      <c r="A38" s="10" t="s">
        <v>71</v>
      </c>
      <c r="B38" s="10" t="s">
        <v>69</v>
      </c>
      <c r="C38" s="7">
        <v>1161726</v>
      </c>
      <c r="D38" s="7">
        <v>345207</v>
      </c>
      <c r="E38" s="7">
        <v>227789</v>
      </c>
      <c r="F38" s="7">
        <v>254091</v>
      </c>
      <c r="G38" s="7">
        <v>187105</v>
      </c>
      <c r="H38" s="7">
        <v>193074</v>
      </c>
      <c r="I38" s="7">
        <v>188292</v>
      </c>
      <c r="J38" s="7">
        <v>198130</v>
      </c>
      <c r="K38" s="7">
        <v>219074</v>
      </c>
      <c r="L38" s="7">
        <v>236030</v>
      </c>
      <c r="M38" s="7">
        <v>218767</v>
      </c>
      <c r="N38" s="7">
        <v>326170</v>
      </c>
      <c r="O38" s="7">
        <v>319199</v>
      </c>
      <c r="P38" s="7">
        <v>298124</v>
      </c>
      <c r="Q38" s="7">
        <v>273316</v>
      </c>
      <c r="R38" s="7">
        <v>114528</v>
      </c>
      <c r="S38" s="7" t="s">
        <v>0</v>
      </c>
      <c r="T38" s="7">
        <v>112463</v>
      </c>
    </row>
    <row r="39" spans="1:20" s="15" customFormat="1" ht="12.75" customHeight="1">
      <c r="A39" s="15" t="s">
        <v>70</v>
      </c>
      <c r="B39" s="15" t="s">
        <v>67</v>
      </c>
      <c r="C39" s="16">
        <v>85023</v>
      </c>
      <c r="D39" s="16">
        <v>72571</v>
      </c>
      <c r="E39" s="16">
        <v>69815</v>
      </c>
      <c r="F39" s="16">
        <v>77783</v>
      </c>
      <c r="G39" s="16">
        <v>55161</v>
      </c>
      <c r="H39" s="16">
        <v>57107</v>
      </c>
      <c r="I39" s="16"/>
      <c r="J39" s="16">
        <v>58453</v>
      </c>
      <c r="K39" s="16">
        <v>65606</v>
      </c>
      <c r="L39" s="16">
        <v>68607</v>
      </c>
      <c r="M39" s="16">
        <v>67402</v>
      </c>
      <c r="N39" s="16">
        <v>68321</v>
      </c>
      <c r="O39" s="16">
        <v>72602</v>
      </c>
      <c r="P39" s="16">
        <v>71585</v>
      </c>
      <c r="Q39" s="16">
        <v>68495</v>
      </c>
      <c r="R39" s="16">
        <v>0</v>
      </c>
      <c r="S39" s="16">
        <v>0</v>
      </c>
      <c r="T39" s="16">
        <v>0</v>
      </c>
    </row>
    <row r="40" spans="1:20" s="15" customFormat="1" ht="12.75" customHeight="1">
      <c r="A40" s="1" t="s">
        <v>66</v>
      </c>
      <c r="B40" s="1" t="s">
        <v>65</v>
      </c>
      <c r="C40" s="16">
        <v>83241</v>
      </c>
      <c r="D40" s="16">
        <v>72478</v>
      </c>
      <c r="E40" s="16">
        <v>71276</v>
      </c>
      <c r="F40" s="16">
        <v>80634</v>
      </c>
      <c r="G40" s="16">
        <v>55696</v>
      </c>
      <c r="H40" s="16">
        <v>59046</v>
      </c>
      <c r="I40" s="16">
        <v>60825</v>
      </c>
      <c r="J40" s="16">
        <v>69190</v>
      </c>
      <c r="K40" s="16">
        <v>76688</v>
      </c>
      <c r="L40" s="16">
        <v>82443</v>
      </c>
      <c r="M40" s="16">
        <v>80157</v>
      </c>
      <c r="N40" s="16">
        <v>92558</v>
      </c>
      <c r="O40" s="16">
        <v>88662</v>
      </c>
      <c r="P40" s="16">
        <v>89018</v>
      </c>
      <c r="Q40" s="16">
        <v>79063</v>
      </c>
      <c r="R40" s="16">
        <v>0</v>
      </c>
      <c r="S40" s="16">
        <v>0</v>
      </c>
      <c r="T40" s="16">
        <v>35174</v>
      </c>
    </row>
    <row r="41" spans="1:20" s="15" customFormat="1" ht="12.75" customHeight="1">
      <c r="A41" s="1" t="s">
        <v>64</v>
      </c>
      <c r="B41" s="1" t="s">
        <v>63</v>
      </c>
      <c r="C41" s="16">
        <v>45679</v>
      </c>
      <c r="D41" s="16">
        <v>39871</v>
      </c>
      <c r="E41" s="16">
        <v>38221</v>
      </c>
      <c r="F41" s="16">
        <v>45673</v>
      </c>
      <c r="G41" s="16">
        <v>44497</v>
      </c>
      <c r="H41" s="16">
        <v>47829</v>
      </c>
      <c r="I41" s="16">
        <v>46540</v>
      </c>
      <c r="J41" s="16">
        <v>41940</v>
      </c>
      <c r="K41" s="16">
        <v>44400</v>
      </c>
      <c r="L41" s="16">
        <v>50329</v>
      </c>
      <c r="M41" s="16">
        <v>33335</v>
      </c>
      <c r="N41" s="16">
        <v>36534</v>
      </c>
      <c r="O41" s="16">
        <v>35658</v>
      </c>
      <c r="P41" s="16">
        <v>25457</v>
      </c>
      <c r="Q41" s="16">
        <v>25330</v>
      </c>
      <c r="R41" s="16">
        <v>0</v>
      </c>
      <c r="S41" s="16">
        <v>0</v>
      </c>
      <c r="T41" s="16">
        <v>0</v>
      </c>
    </row>
    <row r="42" spans="1:20" s="15" customFormat="1" ht="12.75" customHeight="1">
      <c r="A42" s="9" t="s">
        <v>138</v>
      </c>
      <c r="B42" s="9" t="s">
        <v>139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64585</v>
      </c>
      <c r="O42" s="16">
        <v>61709</v>
      </c>
      <c r="P42" s="16">
        <v>56732</v>
      </c>
      <c r="Q42" s="16">
        <v>53091</v>
      </c>
      <c r="R42" s="16">
        <v>0</v>
      </c>
      <c r="S42" s="16">
        <v>0</v>
      </c>
      <c r="T42" s="16">
        <v>0</v>
      </c>
    </row>
    <row r="43" spans="1:20" s="15" customFormat="1" ht="12.75" customHeight="1">
      <c r="A43" s="9" t="s">
        <v>62</v>
      </c>
      <c r="B43" s="9" t="s">
        <v>61</v>
      </c>
      <c r="C43" s="16">
        <v>57259</v>
      </c>
      <c r="D43" s="16">
        <v>50564</v>
      </c>
      <c r="E43" s="16">
        <v>48477</v>
      </c>
      <c r="F43" s="16">
        <v>50001</v>
      </c>
      <c r="G43" s="16">
        <v>31751</v>
      </c>
      <c r="H43" s="16">
        <v>29092</v>
      </c>
      <c r="I43" s="16">
        <v>26958</v>
      </c>
      <c r="J43" s="16">
        <v>28547</v>
      </c>
      <c r="K43" s="16">
        <v>32380</v>
      </c>
      <c r="L43" s="16">
        <v>34651</v>
      </c>
      <c r="M43" s="16">
        <v>37873</v>
      </c>
      <c r="N43" s="16">
        <v>64172</v>
      </c>
      <c r="O43" s="16">
        <v>60568</v>
      </c>
      <c r="P43" s="16">
        <v>55332</v>
      </c>
      <c r="Q43" s="16">
        <v>47337</v>
      </c>
      <c r="R43" s="16">
        <v>0</v>
      </c>
      <c r="S43" s="16">
        <v>0</v>
      </c>
      <c r="T43" s="16">
        <v>0</v>
      </c>
    </row>
    <row r="44" spans="1:20" s="15" customFormat="1" ht="12.75" customHeight="1">
      <c r="A44" s="30" t="s">
        <v>140</v>
      </c>
      <c r="B44" s="30" t="s">
        <v>141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51274</v>
      </c>
      <c r="S44" s="16">
        <v>0</v>
      </c>
      <c r="T44" s="16">
        <v>12811</v>
      </c>
    </row>
    <row r="45" spans="1:20" s="15" customFormat="1" ht="12.75" customHeight="1">
      <c r="A45" s="30" t="s">
        <v>163</v>
      </c>
      <c r="B45" s="30" t="s">
        <v>162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36922</v>
      </c>
      <c r="S45" s="16">
        <v>0</v>
      </c>
      <c r="T45" s="16">
        <v>25966</v>
      </c>
    </row>
    <row r="46" spans="1:20" s="15" customFormat="1" ht="12.75" customHeight="1">
      <c r="A46" s="30" t="s">
        <v>143</v>
      </c>
      <c r="B46" s="30" t="s">
        <v>142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26332</v>
      </c>
      <c r="S46" s="16">
        <v>0</v>
      </c>
      <c r="T46" s="16">
        <v>24600</v>
      </c>
    </row>
    <row r="47" spans="1:20" s="15" customFormat="1" ht="12.75" customHeight="1">
      <c r="A47" s="30" t="s">
        <v>160</v>
      </c>
      <c r="B47" s="30" t="s">
        <v>161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13912</v>
      </c>
    </row>
    <row r="48" spans="1:20" s="15" customFormat="1" ht="12.75" customHeight="1">
      <c r="A48" s="2" t="s">
        <v>144</v>
      </c>
      <c r="B48" s="2" t="s">
        <v>155</v>
      </c>
      <c r="C48" s="16">
        <v>151420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s="15" customFormat="1" ht="12.75" customHeight="1">
      <c r="A49" s="2" t="s">
        <v>147</v>
      </c>
      <c r="B49" s="2" t="s">
        <v>146</v>
      </c>
      <c r="C49" s="16">
        <v>160164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</row>
    <row r="50" spans="1:20" s="15" customFormat="1" ht="12.75" customHeight="1">
      <c r="A50" s="2" t="s">
        <v>148</v>
      </c>
      <c r="B50" s="2" t="s">
        <v>149</v>
      </c>
      <c r="C50" s="16">
        <v>125561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s="15" customFormat="1" ht="12.75" customHeight="1">
      <c r="A51" s="2" t="s">
        <v>150</v>
      </c>
      <c r="B51" s="2" t="s">
        <v>151</v>
      </c>
      <c r="C51" s="16">
        <v>99736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s="15" customFormat="1" ht="12.75" customHeight="1">
      <c r="A52" s="2" t="s">
        <v>153</v>
      </c>
      <c r="B52" s="2" t="s">
        <v>152</v>
      </c>
      <c r="C52" s="16">
        <v>59413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</row>
    <row r="53" spans="1:20" s="15" customFormat="1" ht="12.75" customHeight="1">
      <c r="A53" s="2" t="s">
        <v>154</v>
      </c>
      <c r="B53" s="2" t="s">
        <v>155</v>
      </c>
      <c r="C53" s="9">
        <v>97808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s="15" customFormat="1" ht="12.75" customHeight="1">
      <c r="A54" s="2" t="s">
        <v>157</v>
      </c>
      <c r="B54" s="2" t="s">
        <v>156</v>
      </c>
      <c r="C54" s="9">
        <v>105514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s="15" customFormat="1" ht="12.75" customHeight="1">
      <c r="A55" s="2" t="s">
        <v>158</v>
      </c>
      <c r="B55" s="2" t="s">
        <v>159</v>
      </c>
      <c r="C55" s="9">
        <v>90908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s="15" customFormat="1" ht="12.75" customHeight="1">
      <c r="A56" s="34" t="s">
        <v>164</v>
      </c>
      <c r="B56" s="34" t="s">
        <v>165</v>
      </c>
      <c r="C56" s="35">
        <v>0</v>
      </c>
      <c r="D56" s="35">
        <v>109723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portrait" paperSize="9" r:id="rId1"/>
  <headerFooter differentFirst="1">
    <oddFooter>&amp;R&amp;P</oddFooter>
    <firstFooter>&amp;R&amp;N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46"/>
  <sheetViews>
    <sheetView showGridLines="0" showZeros="0" view="pageLayout" workbookViewId="0" topLeftCell="B1">
      <selection activeCell="R23" sqref="R23"/>
    </sheetView>
  </sheetViews>
  <sheetFormatPr defaultColWidth="9.140625" defaultRowHeight="15"/>
  <cols>
    <col min="1" max="1" width="4.57421875" style="1" customWidth="1"/>
    <col min="2" max="2" width="7.57421875" style="1" customWidth="1"/>
    <col min="3" max="5" width="6.28125" style="15" bestFit="1" customWidth="1"/>
    <col min="6" max="6" width="6.28125" style="22" bestFit="1" customWidth="1"/>
    <col min="7" max="15" width="6.28125" style="15" bestFit="1" customWidth="1"/>
    <col min="16" max="16384" width="9.140625" style="1" customWidth="1"/>
  </cols>
  <sheetData>
    <row r="1" spans="3:15" s="2" customFormat="1" ht="12">
      <c r="C1" s="3"/>
      <c r="D1" s="3"/>
      <c r="E1" s="3"/>
      <c r="F1" s="4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76" t="s">
        <v>136</v>
      </c>
      <c r="B2" s="77"/>
      <c r="C2" s="90" t="s">
        <v>125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">
      <c r="A3" s="78"/>
      <c r="B3" s="79"/>
      <c r="C3" s="90" t="s">
        <v>124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18" customFormat="1" ht="12">
      <c r="A4" s="80"/>
      <c r="B4" s="81"/>
      <c r="C4" s="27">
        <v>1943</v>
      </c>
      <c r="D4" s="26">
        <v>1947</v>
      </c>
      <c r="E4" s="26">
        <v>1948</v>
      </c>
      <c r="F4" s="26">
        <v>1949</v>
      </c>
      <c r="G4" s="26">
        <v>1950</v>
      </c>
      <c r="H4" s="26">
        <v>1951</v>
      </c>
      <c r="I4" s="26">
        <v>1952</v>
      </c>
      <c r="J4" s="26">
        <v>1953</v>
      </c>
      <c r="K4" s="26">
        <v>1954</v>
      </c>
      <c r="L4" s="26">
        <v>1955</v>
      </c>
      <c r="M4" s="26">
        <v>1956</v>
      </c>
      <c r="N4" s="26">
        <v>1957</v>
      </c>
      <c r="O4" s="26">
        <v>1958</v>
      </c>
    </row>
    <row r="5" spans="1:15" s="9" customFormat="1" ht="12">
      <c r="A5" s="10" t="s">
        <v>53</v>
      </c>
      <c r="B5" s="10" t="s">
        <v>53</v>
      </c>
      <c r="C5" s="25">
        <v>0.918669628888446</v>
      </c>
      <c r="D5" s="25">
        <v>0.9780027220851005</v>
      </c>
      <c r="E5" s="25">
        <v>0.9719219946418828</v>
      </c>
      <c r="F5" s="25">
        <v>0.971365957909226</v>
      </c>
      <c r="G5" s="25">
        <v>0.9137331426693305</v>
      </c>
      <c r="H5" s="25">
        <v>0.8651193102427365</v>
      </c>
      <c r="I5" s="25">
        <v>0.9530401683933892</v>
      </c>
      <c r="J5" s="25">
        <v>0.9522907724905505</v>
      </c>
      <c r="K5" s="25">
        <v>0.9654307499108954</v>
      </c>
      <c r="L5" s="25">
        <v>0.9666066629588904</v>
      </c>
      <c r="M5" s="25">
        <v>0.9756464951169621</v>
      </c>
      <c r="N5" s="25">
        <v>0.8821716732662921</v>
      </c>
      <c r="O5" s="25">
        <v>0.9636742378484447</v>
      </c>
    </row>
    <row r="6" spans="1:15" s="9" customFormat="1" ht="12">
      <c r="A6" s="10" t="s">
        <v>52</v>
      </c>
      <c r="B6" s="10" t="s">
        <v>51</v>
      </c>
      <c r="C6" s="25">
        <v>0.9084477542471492</v>
      </c>
      <c r="D6" s="25">
        <v>0.96931793884969</v>
      </c>
      <c r="E6" s="25">
        <v>0.9760298211673666</v>
      </c>
      <c r="F6" s="25">
        <v>0.953897627531068</v>
      </c>
      <c r="G6" s="25">
        <v>0.9339423482900242</v>
      </c>
      <c r="H6" s="25">
        <v>0.84726437855086</v>
      </c>
      <c r="I6" s="25">
        <v>0.9417427714219775</v>
      </c>
      <c r="J6" s="25">
        <v>0.9506463397498947</v>
      </c>
      <c r="K6" s="25">
        <v>0.9259817179636414</v>
      </c>
      <c r="L6" s="25">
        <v>0.9644560357675112</v>
      </c>
      <c r="M6" s="25"/>
      <c r="N6" s="25"/>
      <c r="O6" s="25"/>
    </row>
    <row r="7" spans="1:15" s="9" customFormat="1" ht="12">
      <c r="A7" s="10" t="s">
        <v>50</v>
      </c>
      <c r="B7" s="10" t="s">
        <v>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9" customFormat="1" ht="12">
      <c r="A8" s="10" t="s">
        <v>48</v>
      </c>
      <c r="B8" s="10" t="s">
        <v>47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9" customFormat="1" ht="12">
      <c r="A9" s="10" t="s">
        <v>46</v>
      </c>
      <c r="B9" s="10" t="s">
        <v>45</v>
      </c>
      <c r="C9" s="25">
        <v>0.9254755222949798</v>
      </c>
      <c r="D9" s="25">
        <v>0.9867813003761419</v>
      </c>
      <c r="E9" s="25">
        <v>0.9658416854162405</v>
      </c>
      <c r="F9" s="25">
        <v>0.9780898362455402</v>
      </c>
      <c r="G9" s="25">
        <v>0.9159297933792491</v>
      </c>
      <c r="H9" s="25">
        <v>0.8157926173694899</v>
      </c>
      <c r="I9" s="25">
        <v>0.9686516264428122</v>
      </c>
      <c r="J9" s="25">
        <v>0.9793650793650793</v>
      </c>
      <c r="K9" s="25">
        <v>0.9731204258150365</v>
      </c>
      <c r="L9" s="25">
        <v>0.973019801980198</v>
      </c>
      <c r="M9" s="25"/>
      <c r="N9" s="25"/>
      <c r="O9" s="25"/>
    </row>
    <row r="10" spans="1:15" s="9" customFormat="1" ht="12">
      <c r="A10" s="10" t="s">
        <v>44</v>
      </c>
      <c r="B10" s="10" t="s">
        <v>43</v>
      </c>
      <c r="C10" s="25">
        <v>0.9507335907335908</v>
      </c>
      <c r="D10" s="25">
        <v>0.9896527534198527</v>
      </c>
      <c r="E10" s="25">
        <v>0.9740492428620968</v>
      </c>
      <c r="F10" s="25">
        <v>0.9710443037974683</v>
      </c>
      <c r="G10" s="25">
        <v>0.827933018819016</v>
      </c>
      <c r="H10" s="25">
        <v>0.8915411237785016</v>
      </c>
      <c r="I10" s="25">
        <v>0.970240305554082</v>
      </c>
      <c r="J10" s="25">
        <v>0.947299005330549</v>
      </c>
      <c r="K10" s="25">
        <v>0.9750785686717759</v>
      </c>
      <c r="L10" s="25">
        <v>0.9694052728387492</v>
      </c>
      <c r="M10" s="25">
        <v>0.9492963482510521</v>
      </c>
      <c r="N10" s="25">
        <v>0.9485819828408008</v>
      </c>
      <c r="O10" s="25">
        <v>0.957163204428798</v>
      </c>
    </row>
    <row r="11" spans="1:15" s="9" customFormat="1" ht="12">
      <c r="A11" s="10" t="s">
        <v>42</v>
      </c>
      <c r="B11" s="10" t="s">
        <v>41</v>
      </c>
      <c r="C11" s="25">
        <v>0.9042151307287006</v>
      </c>
      <c r="D11" s="25">
        <v>0.9711925658234383</v>
      </c>
      <c r="E11" s="25">
        <v>0.9616572878737725</v>
      </c>
      <c r="F11" s="25">
        <v>0.9353552612843514</v>
      </c>
      <c r="G11" s="25">
        <v>0.8896078516524081</v>
      </c>
      <c r="H11" s="25">
        <v>0.6912929989745502</v>
      </c>
      <c r="I11" s="25">
        <v>0.9032679738562092</v>
      </c>
      <c r="J11" s="25">
        <v>0.9541448308718438</v>
      </c>
      <c r="K11" s="25">
        <v>0.9727867523594464</v>
      </c>
      <c r="L11" s="25"/>
      <c r="M11" s="25"/>
      <c r="N11" s="25"/>
      <c r="O11" s="25"/>
    </row>
    <row r="12" spans="1:15" s="9" customFormat="1" ht="12">
      <c r="A12" s="10" t="s">
        <v>40</v>
      </c>
      <c r="B12" s="10" t="s">
        <v>39</v>
      </c>
      <c r="C12" s="25">
        <v>0.8905549605299694</v>
      </c>
      <c r="D12" s="25">
        <v>0.9576045221843004</v>
      </c>
      <c r="E12" s="25">
        <v>0.9732884070710031</v>
      </c>
      <c r="F12" s="25">
        <v>0.9848943985307622</v>
      </c>
      <c r="G12" s="25">
        <v>0.9409045417719106</v>
      </c>
      <c r="H12" s="25">
        <v>0.9441170144117015</v>
      </c>
      <c r="I12" s="25">
        <v>0.9517847518759587</v>
      </c>
      <c r="J12" s="25">
        <v>0.9522294420793188</v>
      </c>
      <c r="K12" s="25">
        <v>0.9509019395090194</v>
      </c>
      <c r="L12" s="25">
        <v>0.9378778718258767</v>
      </c>
      <c r="M12" s="25"/>
      <c r="N12" s="25"/>
      <c r="O12" s="25"/>
    </row>
    <row r="13" spans="1:15" s="9" customFormat="1" ht="12">
      <c r="A13" s="10" t="s">
        <v>38</v>
      </c>
      <c r="B13" s="10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9" customFormat="1" ht="12">
      <c r="A14" s="10" t="s">
        <v>37</v>
      </c>
      <c r="B14" s="10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9" customFormat="1" ht="12">
      <c r="A15" s="10" t="s">
        <v>35</v>
      </c>
      <c r="B15" s="10" t="s">
        <v>34</v>
      </c>
      <c r="C15" s="25">
        <v>0.9256991409248766</v>
      </c>
      <c r="D15" s="25">
        <v>0.9703808826222303</v>
      </c>
      <c r="E15" s="25">
        <v>0.9609169784287193</v>
      </c>
      <c r="F15" s="25">
        <v>0.9906855049712192</v>
      </c>
      <c r="G15" s="25">
        <v>0.9415862068965517</v>
      </c>
      <c r="H15" s="25">
        <v>0.9691490975276809</v>
      </c>
      <c r="I15" s="25">
        <v>0.9786764911105529</v>
      </c>
      <c r="J15" s="25">
        <v>0.9458105646630237</v>
      </c>
      <c r="K15" s="25">
        <v>0.9845693291604299</v>
      </c>
      <c r="L15" s="25">
        <v>0.9715341017639941</v>
      </c>
      <c r="M15" s="25">
        <v>0.9799444938995654</v>
      </c>
      <c r="N15" s="25">
        <v>0.9401904670290029</v>
      </c>
      <c r="O15" s="25">
        <v>0.9874739039665971</v>
      </c>
    </row>
    <row r="16" spans="1:15" s="9" customFormat="1" ht="12">
      <c r="A16" s="10" t="s">
        <v>33</v>
      </c>
      <c r="B16" s="10" t="s">
        <v>32</v>
      </c>
      <c r="C16" s="25">
        <v>0.9220356818290525</v>
      </c>
      <c r="D16" s="25">
        <v>0.9755374679288684</v>
      </c>
      <c r="E16" s="25">
        <v>0.9446038402118737</v>
      </c>
      <c r="F16" s="25">
        <v>0.9580221912838037</v>
      </c>
      <c r="G16" s="25">
        <v>0.908224496999647</v>
      </c>
      <c r="H16" s="25">
        <v>0.8709365665085222</v>
      </c>
      <c r="I16" s="25">
        <v>0.9409265949422367</v>
      </c>
      <c r="J16" s="25">
        <v>0.946849511517433</v>
      </c>
      <c r="K16" s="25">
        <v>0.9335873707131193</v>
      </c>
      <c r="L16" s="25">
        <v>0.9758553274682307</v>
      </c>
      <c r="M16" s="25"/>
      <c r="N16" s="25"/>
      <c r="O16" s="25">
        <v>0.935455183711678</v>
      </c>
    </row>
    <row r="17" spans="1:15" s="9" customFormat="1" ht="12">
      <c r="A17" s="10" t="s">
        <v>31</v>
      </c>
      <c r="B17" s="10" t="s">
        <v>30</v>
      </c>
      <c r="C17" s="25"/>
      <c r="D17" s="25"/>
      <c r="E17" s="25"/>
      <c r="F17" s="25"/>
      <c r="G17" s="25"/>
      <c r="H17" s="25">
        <v>0.812927866253513</v>
      </c>
      <c r="I17" s="25">
        <v>0.9524365821094793</v>
      </c>
      <c r="J17" s="25">
        <v>0.9568730706373706</v>
      </c>
      <c r="K17" s="25">
        <v>0.939486921529175</v>
      </c>
      <c r="L17" s="25">
        <v>0.9664143041237113</v>
      </c>
      <c r="M17" s="25">
        <v>0.9822019040855728</v>
      </c>
      <c r="N17" s="25">
        <v>0.8251900303689195</v>
      </c>
      <c r="O17" s="25">
        <v>0.9817162911807993</v>
      </c>
    </row>
    <row r="18" spans="1:15" s="9" customFormat="1" ht="12">
      <c r="A18" s="10" t="s">
        <v>29</v>
      </c>
      <c r="B18" s="10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ht="12">
      <c r="A19" s="10" t="s">
        <v>27</v>
      </c>
      <c r="B19" s="10" t="s">
        <v>26</v>
      </c>
      <c r="C19" s="25">
        <v>0.9494181536074476</v>
      </c>
      <c r="D19" s="25">
        <v>0.9704980372914622</v>
      </c>
      <c r="E19" s="25">
        <v>0.9807550800928284</v>
      </c>
      <c r="F19" s="25">
        <v>0.9660201870739312</v>
      </c>
      <c r="G19" s="25">
        <v>0.9310609697551608</v>
      </c>
      <c r="H19" s="25">
        <v>0.7681042270933384</v>
      </c>
      <c r="I19" s="25">
        <v>0.9267827114484388</v>
      </c>
      <c r="J19" s="25">
        <v>0.9596839219480728</v>
      </c>
      <c r="K19" s="25">
        <v>0.957517158458995</v>
      </c>
      <c r="L19" s="25">
        <v>0.9729210062489986</v>
      </c>
      <c r="M19" s="25"/>
      <c r="N19" s="25">
        <v>0.7157699129994087</v>
      </c>
      <c r="O19" s="25">
        <v>0.9585009861932939</v>
      </c>
    </row>
    <row r="20" spans="1:15" s="9" customFormat="1" ht="12">
      <c r="A20" s="10" t="s">
        <v>25</v>
      </c>
      <c r="B20" s="10" t="s">
        <v>24</v>
      </c>
      <c r="C20" s="25"/>
      <c r="D20" s="25">
        <v>0.9958358375547351</v>
      </c>
      <c r="E20" s="25">
        <v>0.983091893795958</v>
      </c>
      <c r="F20" s="25">
        <v>0.9523589090768816</v>
      </c>
      <c r="G20" s="25">
        <v>0.8104878605677753</v>
      </c>
      <c r="H20" s="25">
        <v>0.9119666692384847</v>
      </c>
      <c r="I20" s="25">
        <v>0.9514438844892409</v>
      </c>
      <c r="J20" s="25">
        <v>0.9658947776378258</v>
      </c>
      <c r="K20" s="25">
        <v>0.9729014637477063</v>
      </c>
      <c r="L20" s="25">
        <v>0.9869242334502711</v>
      </c>
      <c r="M20" s="25">
        <v>0.9758757549611734</v>
      </c>
      <c r="N20" s="25">
        <v>0.7451018554560789</v>
      </c>
      <c r="O20" s="25">
        <v>0.9629219229457893</v>
      </c>
    </row>
    <row r="21" spans="1:15" s="9" customFormat="1" ht="12">
      <c r="A21" s="10" t="s">
        <v>23</v>
      </c>
      <c r="B21" s="10" t="s">
        <v>22</v>
      </c>
      <c r="C21" s="25"/>
      <c r="D21" s="25"/>
      <c r="E21" s="25"/>
      <c r="F21" s="25"/>
      <c r="G21" s="25"/>
      <c r="H21" s="25"/>
      <c r="I21" s="25"/>
      <c r="J21" s="25"/>
      <c r="K21" s="25">
        <v>0.9909977494373593</v>
      </c>
      <c r="L21" s="25">
        <v>0.9995539696699376</v>
      </c>
      <c r="M21" s="25">
        <v>0</v>
      </c>
      <c r="N21" s="25">
        <v>0.9871103117505995</v>
      </c>
      <c r="O21" s="25">
        <v>0.9955919395465995</v>
      </c>
    </row>
    <row r="22" spans="1:15" s="9" customFormat="1" ht="12">
      <c r="A22" s="10" t="s">
        <v>21</v>
      </c>
      <c r="B22" s="10" t="s">
        <v>20</v>
      </c>
      <c r="C22" s="25">
        <v>0.9046728227989174</v>
      </c>
      <c r="D22" s="25">
        <v>0.9818331278257295</v>
      </c>
      <c r="E22" s="25">
        <v>0.9462078035949145</v>
      </c>
      <c r="F22" s="25">
        <v>0.9792808551992226</v>
      </c>
      <c r="G22" s="25">
        <v>0.9346270928462709</v>
      </c>
      <c r="H22" s="25">
        <v>0.8546409089044747</v>
      </c>
      <c r="I22" s="25">
        <v>0.968557336621455</v>
      </c>
      <c r="J22" s="25">
        <v>0.9733469805527124</v>
      </c>
      <c r="K22" s="25">
        <v>0.9806824912296688</v>
      </c>
      <c r="L22" s="25">
        <v>0.9899795280680961</v>
      </c>
      <c r="M22" s="25"/>
      <c r="N22" s="25"/>
      <c r="O22" s="25"/>
    </row>
    <row r="23" spans="1:15" s="9" customFormat="1" ht="12">
      <c r="A23" s="10" t="s">
        <v>19</v>
      </c>
      <c r="B23" s="10" t="s">
        <v>18</v>
      </c>
      <c r="C23" s="25">
        <v>0.9226180658639838</v>
      </c>
      <c r="D23" s="25">
        <v>0.9774209162609265</v>
      </c>
      <c r="E23" s="25">
        <v>0.9690430206846363</v>
      </c>
      <c r="F23" s="25">
        <v>0.9605372998406314</v>
      </c>
      <c r="G23" s="25">
        <v>0.9345667447306791</v>
      </c>
      <c r="H23" s="25">
        <v>0.912307657545699</v>
      </c>
      <c r="I23" s="25">
        <v>0.9446840555897857</v>
      </c>
      <c r="J23" s="25">
        <v>0.9424374472870396</v>
      </c>
      <c r="K23" s="25">
        <v>0.9830784433673709</v>
      </c>
      <c r="L23" s="25">
        <v>0.9704269301687863</v>
      </c>
      <c r="M23" s="25">
        <v>0.9813756089023714</v>
      </c>
      <c r="N23" s="25">
        <v>0.9263704987006559</v>
      </c>
      <c r="O23" s="25">
        <v>0.9738269145639663</v>
      </c>
    </row>
    <row r="24" spans="1:15" s="9" customFormat="1" ht="12">
      <c r="A24" s="10" t="s">
        <v>17</v>
      </c>
      <c r="B24" s="10" t="s">
        <v>17</v>
      </c>
      <c r="C24" s="25">
        <v>0.9404441788666468</v>
      </c>
      <c r="D24" s="25">
        <v>0.9778719397363466</v>
      </c>
      <c r="E24" s="25">
        <v>0.9799529411764706</v>
      </c>
      <c r="F24" s="25">
        <v>0.9727657535340628</v>
      </c>
      <c r="G24" s="25">
        <v>0.9605180697723</v>
      </c>
      <c r="H24" s="25">
        <v>0.6790674246240196</v>
      </c>
      <c r="I24" s="25">
        <v>0.9674363528715216</v>
      </c>
      <c r="J24" s="25">
        <v>0.9415220293724966</v>
      </c>
      <c r="K24" s="25">
        <v>0.9375470278404816</v>
      </c>
      <c r="L24" s="25">
        <v>0.9808653434242468</v>
      </c>
      <c r="M24" s="25"/>
      <c r="N24" s="25"/>
      <c r="O24" s="25">
        <v>0.9653394831445432</v>
      </c>
    </row>
    <row r="25" spans="1:15" s="9" customFormat="1" ht="12">
      <c r="A25" s="10" t="s">
        <v>16</v>
      </c>
      <c r="B25" s="10" t="s">
        <v>15</v>
      </c>
      <c r="C25" s="25">
        <v>0.8772139878617728</v>
      </c>
      <c r="D25" s="25">
        <v>0.9840394954857471</v>
      </c>
      <c r="E25" s="25">
        <v>0.9856856372311735</v>
      </c>
      <c r="F25" s="25">
        <v>0.9865228286779537</v>
      </c>
      <c r="G25" s="25">
        <v>0.9653954396645799</v>
      </c>
      <c r="H25" s="25">
        <v>0.9201703489867665</v>
      </c>
      <c r="I25" s="25">
        <v>0.9525099008225298</v>
      </c>
      <c r="J25" s="25">
        <v>0.9461192390803783</v>
      </c>
      <c r="K25" s="25">
        <v>0.9713896457765667</v>
      </c>
      <c r="L25" s="25">
        <v>0.9751922999476461</v>
      </c>
      <c r="M25" s="25"/>
      <c r="N25" s="25"/>
      <c r="O25" s="25"/>
    </row>
    <row r="26" spans="1:15" s="9" customFormat="1" ht="12">
      <c r="A26" s="10" t="s">
        <v>14</v>
      </c>
      <c r="B26" s="10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s="9" customFormat="1" ht="12">
      <c r="A27" s="10" t="s">
        <v>12</v>
      </c>
      <c r="B27" s="10" t="s">
        <v>11</v>
      </c>
      <c r="C27" s="25">
        <v>0.9296594103418971</v>
      </c>
      <c r="D27" s="25">
        <v>0.98872350022553</v>
      </c>
      <c r="E27" s="25">
        <v>0.9879827945545652</v>
      </c>
      <c r="F27" s="25">
        <v>0.9595246936502042</v>
      </c>
      <c r="G27" s="25">
        <v>0.8958027169432596</v>
      </c>
      <c r="H27" s="25">
        <v>0.7787855052149895</v>
      </c>
      <c r="I27" s="25">
        <v>0.9392709328239415</v>
      </c>
      <c r="J27" s="25">
        <v>0.9291531307017934</v>
      </c>
      <c r="K27" s="25">
        <v>0.9344231062338059</v>
      </c>
      <c r="L27" s="25">
        <v>0.9312195787654096</v>
      </c>
      <c r="M27" s="25">
        <v>0.9668830173250882</v>
      </c>
      <c r="N27" s="25">
        <v>0.8866576073279984</v>
      </c>
      <c r="O27" s="25">
        <v>0.9505005220168273</v>
      </c>
    </row>
    <row r="28" spans="1:15" s="9" customFormat="1" ht="12">
      <c r="A28" s="10" t="s">
        <v>10</v>
      </c>
      <c r="B28" s="10" t="s">
        <v>9</v>
      </c>
      <c r="C28" s="25">
        <v>0.8649119847027726</v>
      </c>
      <c r="D28" s="25">
        <v>0.9846665040848677</v>
      </c>
      <c r="E28" s="25">
        <v>0.9583400744216146</v>
      </c>
      <c r="F28" s="25">
        <v>0.9916801948051948</v>
      </c>
      <c r="G28" s="25">
        <v>0.9451886660120634</v>
      </c>
      <c r="H28" s="25">
        <v>0.8980613963127672</v>
      </c>
      <c r="I28" s="25">
        <v>0.9763846899777537</v>
      </c>
      <c r="J28" s="25">
        <v>0.9770159219311761</v>
      </c>
      <c r="K28" s="25">
        <v>0.9780564263322884</v>
      </c>
      <c r="L28" s="25">
        <v>0.9954158915758703</v>
      </c>
      <c r="M28" s="25">
        <v>0.9782336629775956</v>
      </c>
      <c r="N28" s="25">
        <v>0.8279460916442049</v>
      </c>
      <c r="O28" s="25">
        <v>0.9650050352467271</v>
      </c>
    </row>
    <row r="29" spans="1:15" s="9" customFormat="1" ht="12">
      <c r="A29" s="10" t="s">
        <v>8</v>
      </c>
      <c r="B29" s="10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9" customFormat="1" ht="12">
      <c r="A30" s="10" t="s">
        <v>6</v>
      </c>
      <c r="B30" s="10" t="s">
        <v>5</v>
      </c>
      <c r="C30" s="25">
        <v>0.9072191816523325</v>
      </c>
      <c r="D30" s="25">
        <v>0.9671504965622613</v>
      </c>
      <c r="E30" s="25">
        <v>0.9453978159126365</v>
      </c>
      <c r="F30" s="25">
        <v>0.9294100488587472</v>
      </c>
      <c r="G30" s="25">
        <v>0.8858807402330363</v>
      </c>
      <c r="H30" s="25"/>
      <c r="I30" s="25">
        <v>0.955340927852072</v>
      </c>
      <c r="J30" s="25">
        <v>0.9287847675938025</v>
      </c>
      <c r="K30" s="25">
        <v>0.9740080732499754</v>
      </c>
      <c r="L30" s="25">
        <v>0.976063829787234</v>
      </c>
      <c r="M30" s="25">
        <v>0.9785432217124335</v>
      </c>
      <c r="N30" s="25">
        <v>0.9454455430689133</v>
      </c>
      <c r="O30" s="25">
        <v>0.9469118069520253</v>
      </c>
    </row>
    <row r="31" spans="1:15" s="9" customFormat="1" ht="12">
      <c r="A31" s="10" t="s">
        <v>4</v>
      </c>
      <c r="B31" s="10" t="s">
        <v>3</v>
      </c>
      <c r="C31" s="25">
        <v>0.9159302699228792</v>
      </c>
      <c r="D31" s="25">
        <v>0.9725690997439783</v>
      </c>
      <c r="E31" s="25">
        <v>0.9739519950286114</v>
      </c>
      <c r="F31" s="25">
        <v>0.9743076334675695</v>
      </c>
      <c r="G31" s="25">
        <v>0.8533645196113709</v>
      </c>
      <c r="H31" s="25">
        <v>0.8136245221921944</v>
      </c>
      <c r="I31" s="25">
        <v>0.9569980666705724</v>
      </c>
      <c r="J31" s="25">
        <v>0.9632549626918203</v>
      </c>
      <c r="K31" s="25">
        <v>0.9663859052623445</v>
      </c>
      <c r="L31" s="25">
        <v>0.9899060563661803</v>
      </c>
      <c r="M31" s="25">
        <v>0.9825375773651636</v>
      </c>
      <c r="N31" s="25">
        <v>0.8935216665636397</v>
      </c>
      <c r="O31" s="25">
        <v>0.9688987746819636</v>
      </c>
    </row>
    <row r="32" spans="1:15" s="9" customFormat="1" ht="12">
      <c r="A32" s="10" t="s">
        <v>2</v>
      </c>
      <c r="B32" s="10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9" customFormat="1" ht="12">
      <c r="A33" s="10" t="s">
        <v>60</v>
      </c>
      <c r="B33" s="10" t="s">
        <v>59</v>
      </c>
      <c r="C33" s="25">
        <v>0.9101021753460777</v>
      </c>
      <c r="D33" s="25">
        <v>0.984563373094342</v>
      </c>
      <c r="E33" s="25">
        <v>0.9630296550559901</v>
      </c>
      <c r="F33" s="25">
        <v>0.9591671044462486</v>
      </c>
      <c r="G33" s="25">
        <v>0.881991027558214</v>
      </c>
      <c r="H33" s="25">
        <v>0.7820823244552058</v>
      </c>
      <c r="I33" s="25">
        <v>0.9513623474294168</v>
      </c>
      <c r="J33" s="25">
        <v>0.9336203231292517</v>
      </c>
      <c r="K33" s="25">
        <v>0.9563250662923101</v>
      </c>
      <c r="L33" s="25">
        <v>0.9631882371608399</v>
      </c>
      <c r="M33" s="25"/>
      <c r="N33" s="25"/>
      <c r="O33" s="25"/>
    </row>
    <row r="34" spans="1:15" s="9" customFormat="1" ht="12">
      <c r="A34" s="10" t="s">
        <v>58</v>
      </c>
      <c r="B34" s="10" t="s">
        <v>55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9" customFormat="1" ht="12">
      <c r="A35" s="10" t="s">
        <v>74</v>
      </c>
      <c r="B35" s="10" t="s">
        <v>69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9" customFormat="1" ht="12">
      <c r="A36" s="10" t="s">
        <v>56</v>
      </c>
      <c r="B36" s="10" t="s">
        <v>55</v>
      </c>
      <c r="C36" s="25">
        <v>0.9423388880696063</v>
      </c>
      <c r="D36" s="25">
        <v>0.9811424261125968</v>
      </c>
      <c r="E36" s="25">
        <v>0.9924163340497391</v>
      </c>
      <c r="F36" s="25">
        <v>0.9767948578276501</v>
      </c>
      <c r="G36" s="25">
        <v>0.9522638906308792</v>
      </c>
      <c r="H36" s="25">
        <v>0.9028817954870453</v>
      </c>
      <c r="I36" s="25">
        <v>0.9248418227136193</v>
      </c>
      <c r="J36" s="25">
        <v>0.9686930534295503</v>
      </c>
      <c r="K36" s="25">
        <v>0.9805341645275639</v>
      </c>
      <c r="L36" s="25">
        <v>0.9450058092455023</v>
      </c>
      <c r="M36" s="25">
        <v>0.9729725323987285</v>
      </c>
      <c r="N36" s="25">
        <v>0.7784958024406428</v>
      </c>
      <c r="O36" s="25">
        <v>0.9525834003600291</v>
      </c>
    </row>
    <row r="37" spans="1:15" s="9" customFormat="1" ht="12">
      <c r="A37" s="9" t="s">
        <v>71</v>
      </c>
      <c r="B37" s="20" t="s">
        <v>69</v>
      </c>
      <c r="C37" s="25">
        <v>0.9471031990041544</v>
      </c>
      <c r="D37" s="25">
        <v>0.973489787049109</v>
      </c>
      <c r="E37" s="25">
        <v>0.9810661576740857</v>
      </c>
      <c r="F37" s="25">
        <v>0.9857457428068115</v>
      </c>
      <c r="G37" s="25">
        <v>0.9241976739256391</v>
      </c>
      <c r="H37" s="25">
        <v>0.9062228150553848</v>
      </c>
      <c r="I37" s="25">
        <v>0.9621428365481648</v>
      </c>
      <c r="J37" s="25">
        <v>0.9536438532979721</v>
      </c>
      <c r="K37" s="25">
        <v>0.9617722015291119</v>
      </c>
      <c r="L37" s="25">
        <v>0.9584100020715791</v>
      </c>
      <c r="M37" s="25">
        <v>0.9823279798034055</v>
      </c>
      <c r="N37" s="25"/>
      <c r="O37" s="25">
        <v>0.973448727798617</v>
      </c>
    </row>
    <row r="38" spans="1:15" s="9" customFormat="1" ht="12">
      <c r="A38" s="15" t="s">
        <v>70</v>
      </c>
      <c r="B38" s="15" t="s">
        <v>67</v>
      </c>
      <c r="C38" s="25">
        <v>0.9338456901748041</v>
      </c>
      <c r="D38" s="25">
        <v>0.9715371240904115</v>
      </c>
      <c r="E38" s="25">
        <v>0.9809304997128088</v>
      </c>
      <c r="F38" s="25">
        <v>0.9904974016332591</v>
      </c>
      <c r="G38" s="25">
        <v>0.8929725966081464</v>
      </c>
      <c r="H38" s="25">
        <v>0.9255410840835089</v>
      </c>
      <c r="I38" s="25">
        <v>0.9652000185847698</v>
      </c>
      <c r="J38" s="25">
        <v>0.9639631502890174</v>
      </c>
      <c r="K38" s="25">
        <v>0.9571129240782845</v>
      </c>
      <c r="L38" s="25">
        <v>0.9486154153753874</v>
      </c>
      <c r="M38" s="25"/>
      <c r="N38" s="25"/>
      <c r="O38" s="25"/>
    </row>
    <row r="39" spans="1:15" s="15" customFormat="1" ht="12">
      <c r="A39" s="1" t="s">
        <v>66</v>
      </c>
      <c r="B39" s="1" t="s">
        <v>65</v>
      </c>
      <c r="C39" s="25">
        <v>0.9620846609012289</v>
      </c>
      <c r="D39" s="25">
        <v>0.9716861752609933</v>
      </c>
      <c r="E39" s="25">
        <v>0.9957422916764141</v>
      </c>
      <c r="F39" s="25">
        <v>0.9873477440384285</v>
      </c>
      <c r="G39" s="25">
        <v>0.9341709147834464</v>
      </c>
      <c r="H39" s="25">
        <v>0.9144126434974053</v>
      </c>
      <c r="I39" s="25">
        <v>0.9580056131111188</v>
      </c>
      <c r="J39" s="25">
        <v>0.9762019856468226</v>
      </c>
      <c r="K39" s="25">
        <v>0.9767449790295633</v>
      </c>
      <c r="L39" s="25">
        <v>0.9641119221411192</v>
      </c>
      <c r="M39" s="25"/>
      <c r="N39" s="25"/>
      <c r="O39" s="25">
        <v>0.9697880870561283</v>
      </c>
    </row>
    <row r="40" spans="1:15" ht="12">
      <c r="A40" s="1" t="s">
        <v>64</v>
      </c>
      <c r="B40" s="1" t="s">
        <v>63</v>
      </c>
      <c r="C40" s="25">
        <v>0.9396279396279397</v>
      </c>
      <c r="D40" s="25">
        <v>0.9856937504278185</v>
      </c>
      <c r="E40" s="25">
        <v>0.9546340598972178</v>
      </c>
      <c r="F40" s="25">
        <v>0.9865140127835921</v>
      </c>
      <c r="G40" s="25">
        <v>0.9674695640790679</v>
      </c>
      <c r="H40" s="25">
        <v>0.7737970462124821</v>
      </c>
      <c r="I40" s="25">
        <v>0.9830360604885614</v>
      </c>
      <c r="J40" s="25">
        <v>0.9920841780094604</v>
      </c>
      <c r="K40" s="25">
        <v>0.9833562113932739</v>
      </c>
      <c r="L40" s="25">
        <v>0.9952058191436601</v>
      </c>
      <c r="M40" s="25"/>
      <c r="N40" s="25"/>
      <c r="O40" s="25"/>
    </row>
    <row r="41" spans="1:15" ht="12">
      <c r="A41" s="9" t="s">
        <v>138</v>
      </c>
      <c r="B41" s="9" t="s">
        <v>139</v>
      </c>
      <c r="C41" s="25"/>
      <c r="D41" s="25"/>
      <c r="E41" s="25"/>
      <c r="F41" s="25"/>
      <c r="G41" s="25"/>
      <c r="H41" s="25"/>
      <c r="I41" s="25">
        <v>0.957999651810585</v>
      </c>
      <c r="J41" s="25">
        <v>0.9238451935081149</v>
      </c>
      <c r="K41" s="25">
        <v>0.9793823921947628</v>
      </c>
      <c r="L41" s="25">
        <v>0.9677135954315835</v>
      </c>
      <c r="M41" s="25"/>
      <c r="N41" s="25"/>
      <c r="O41" s="25"/>
    </row>
    <row r="42" spans="1:15" ht="12">
      <c r="A42" s="9" t="s">
        <v>62</v>
      </c>
      <c r="B42" s="9" t="s">
        <v>61</v>
      </c>
      <c r="C42" s="25">
        <v>0.9485935984481086</v>
      </c>
      <c r="D42" s="25">
        <v>0.9599809998812493</v>
      </c>
      <c r="E42" s="25">
        <v>0.979556278313393</v>
      </c>
      <c r="F42" s="25">
        <v>0.9718201119475005</v>
      </c>
      <c r="G42" s="25">
        <v>0.8972766364070712</v>
      </c>
      <c r="H42" s="25">
        <v>0.9702229168380357</v>
      </c>
      <c r="I42" s="25">
        <v>0.9588671280616502</v>
      </c>
      <c r="J42" s="25">
        <v>0.921298495645289</v>
      </c>
      <c r="K42" s="25">
        <v>0.913883208361736</v>
      </c>
      <c r="L42" s="25">
        <v>0.9362652232746955</v>
      </c>
      <c r="M42" s="25"/>
      <c r="N42" s="25"/>
      <c r="O42" s="25"/>
    </row>
    <row r="43" spans="1:15" ht="12">
      <c r="A43" s="30" t="s">
        <v>140</v>
      </c>
      <c r="B43" s="30" t="s">
        <v>141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>
        <v>0.9779544004177061</v>
      </c>
      <c r="N43" s="25"/>
      <c r="O43" s="25">
        <v>0.9725181082232638</v>
      </c>
    </row>
    <row r="44" spans="1:15" ht="12">
      <c r="A44" s="30" t="s">
        <v>163</v>
      </c>
      <c r="B44" s="30" t="s">
        <v>162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>
        <v>0.9884439666756248</v>
      </c>
      <c r="N44" s="25"/>
      <c r="O44" s="25">
        <v>0.9810321586751396</v>
      </c>
    </row>
    <row r="45" spans="1:15" ht="12">
      <c r="A45" s="30" t="s">
        <v>143</v>
      </c>
      <c r="B45" s="30" t="s">
        <v>142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>
        <v>0.9831333484265339</v>
      </c>
      <c r="N45" s="25"/>
      <c r="O45" s="25">
        <v>0.9832631687031522</v>
      </c>
    </row>
    <row r="46" spans="1:15" ht="12">
      <c r="A46" s="38" t="s">
        <v>160</v>
      </c>
      <c r="B46" s="38" t="s">
        <v>161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v>0.9517102615694165</v>
      </c>
    </row>
  </sheetData>
  <sheetProtection/>
  <mergeCells count="3">
    <mergeCell ref="A2:B4"/>
    <mergeCell ref="C2:O2"/>
    <mergeCell ref="C3:O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W45"/>
  <sheetViews>
    <sheetView showGridLines="0" view="pageLayout" workbookViewId="0" topLeftCell="A1">
      <selection activeCell="V28" sqref="V28"/>
    </sheetView>
  </sheetViews>
  <sheetFormatPr defaultColWidth="9.140625" defaultRowHeight="15"/>
  <cols>
    <col min="1" max="1" width="7.8515625" style="15" customWidth="1"/>
    <col min="2" max="2" width="6.140625" style="15" customWidth="1"/>
    <col min="3" max="13" width="7.140625" style="15" bestFit="1" customWidth="1"/>
    <col min="14" max="17" width="6.28125" style="15" bestFit="1" customWidth="1"/>
    <col min="18" max="20" width="7.140625" style="15" bestFit="1" customWidth="1"/>
    <col min="21" max="22" width="6.28125" style="15" bestFit="1" customWidth="1"/>
    <col min="23" max="16384" width="9.140625" style="15" customWidth="1"/>
  </cols>
  <sheetData>
    <row r="2" spans="1:23" ht="15" customHeight="1">
      <c r="A2" s="76" t="s">
        <v>136</v>
      </c>
      <c r="B2" s="7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3"/>
    </row>
    <row r="3" spans="1:23" ht="12.75" customHeight="1">
      <c r="A3" s="78"/>
      <c r="B3" s="79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  <c r="W3" s="3"/>
    </row>
    <row r="4" spans="1:23" s="18" customFormat="1" ht="12.75" customHeight="1">
      <c r="A4" s="80"/>
      <c r="B4" s="81"/>
      <c r="C4" s="21">
        <v>1948</v>
      </c>
      <c r="D4" s="21">
        <v>1949</v>
      </c>
      <c r="E4" s="21">
        <v>1950</v>
      </c>
      <c r="F4" s="21">
        <v>1951</v>
      </c>
      <c r="G4" s="21">
        <v>1952</v>
      </c>
      <c r="H4" s="21">
        <v>1953</v>
      </c>
      <c r="I4" s="21">
        <v>1954</v>
      </c>
      <c r="J4" s="21">
        <v>1955</v>
      </c>
      <c r="K4" s="21">
        <v>1956</v>
      </c>
      <c r="L4" s="21">
        <v>1957</v>
      </c>
      <c r="M4" s="21">
        <v>1958</v>
      </c>
      <c r="N4" s="21">
        <v>2005</v>
      </c>
      <c r="O4" s="21">
        <v>2006</v>
      </c>
      <c r="P4" s="21">
        <v>2007</v>
      </c>
      <c r="Q4" s="21">
        <v>2008</v>
      </c>
      <c r="R4" s="21">
        <v>2009</v>
      </c>
      <c r="S4" s="21">
        <v>2010</v>
      </c>
      <c r="T4" s="21">
        <v>2011</v>
      </c>
      <c r="U4" s="21">
        <v>2012</v>
      </c>
      <c r="V4" s="37">
        <v>2013</v>
      </c>
      <c r="W4" s="40"/>
    </row>
    <row r="5" spans="1:22" s="9" customFormat="1" ht="12">
      <c r="A5" s="10" t="s">
        <v>53</v>
      </c>
      <c r="B5" s="10" t="s">
        <v>53</v>
      </c>
      <c r="C5" s="25">
        <v>0.9468354430379747</v>
      </c>
      <c r="D5" s="25">
        <v>0.9447619047619048</v>
      </c>
      <c r="E5" s="25">
        <v>0.8629680998613037</v>
      </c>
      <c r="F5" s="25">
        <v>0.8278177458033573</v>
      </c>
      <c r="G5" s="25">
        <v>0.9157944814462416</v>
      </c>
      <c r="H5" s="25">
        <v>0.6994964753272911</v>
      </c>
      <c r="I5" s="25">
        <v>0.8596052265777037</v>
      </c>
      <c r="J5" s="25">
        <v>0.9405278984296692</v>
      </c>
      <c r="K5" s="25">
        <v>0.9150326797385621</v>
      </c>
      <c r="L5" s="25">
        <v>0.8496448303078137</v>
      </c>
      <c r="M5" s="25">
        <v>0.8896321070234113</v>
      </c>
      <c r="N5" s="25">
        <v>0.9771986970684039</v>
      </c>
      <c r="O5" s="25">
        <v>0.9623287671232876</v>
      </c>
      <c r="P5" s="25">
        <v>0.9442622950819672</v>
      </c>
      <c r="Q5" s="25">
        <v>0.8775510204081632</v>
      </c>
      <c r="R5" s="25">
        <v>0.9403669724770642</v>
      </c>
      <c r="S5" s="25">
        <v>0.6420824295010846</v>
      </c>
      <c r="T5" s="25">
        <v>0.9839034205231388</v>
      </c>
      <c r="U5" s="25">
        <v>0.9931350114416476</v>
      </c>
      <c r="V5" s="25">
        <v>0.9543057996485061</v>
      </c>
    </row>
    <row r="6" spans="1:22" s="9" customFormat="1" ht="12">
      <c r="A6" s="10" t="s">
        <v>52</v>
      </c>
      <c r="B6" s="10" t="s">
        <v>51</v>
      </c>
      <c r="C6" s="25">
        <v>0.967391304347826</v>
      </c>
      <c r="D6" s="25">
        <v>0.9380530973451328</v>
      </c>
      <c r="E6" s="25">
        <v>0.8070175438596491</v>
      </c>
      <c r="F6" s="25">
        <v>0.7077922077922078</v>
      </c>
      <c r="G6" s="25">
        <v>0.863905325443787</v>
      </c>
      <c r="H6" s="25">
        <v>0.8963414634146342</v>
      </c>
      <c r="I6" s="25">
        <v>0.8074074074074075</v>
      </c>
      <c r="J6" s="25">
        <v>0.9747899159663865</v>
      </c>
      <c r="K6" s="25"/>
      <c r="L6" s="25"/>
      <c r="M6" s="25"/>
      <c r="N6" s="25"/>
      <c r="O6" s="25"/>
      <c r="P6" s="25"/>
      <c r="Q6" s="25"/>
      <c r="R6" s="25">
        <v>1</v>
      </c>
      <c r="S6" s="25"/>
      <c r="T6" s="25">
        <v>1</v>
      </c>
      <c r="U6" s="25"/>
      <c r="V6" s="25"/>
    </row>
    <row r="7" spans="1:22" s="9" customFormat="1" ht="12">
      <c r="A7" s="10" t="s">
        <v>50</v>
      </c>
      <c r="B7" s="10" t="s">
        <v>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 t="e">
        <v>#DIV/0!</v>
      </c>
      <c r="U7" s="25"/>
      <c r="V7" s="25"/>
    </row>
    <row r="8" spans="1:22" s="9" customFormat="1" ht="12">
      <c r="A8" s="10" t="s">
        <v>48</v>
      </c>
      <c r="B8" s="10" t="s">
        <v>47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1</v>
      </c>
      <c r="S8" s="25">
        <v>1</v>
      </c>
      <c r="T8" s="25">
        <v>1</v>
      </c>
      <c r="U8" s="25"/>
      <c r="V8" s="25"/>
    </row>
    <row r="9" spans="1:22" s="9" customFormat="1" ht="12">
      <c r="A9" s="10" t="s">
        <v>46</v>
      </c>
      <c r="B9" s="10" t="s">
        <v>45</v>
      </c>
      <c r="C9" s="25">
        <v>0.8235294117647058</v>
      </c>
      <c r="D9" s="25">
        <v>1</v>
      </c>
      <c r="E9" s="25">
        <v>0.5882352941176471</v>
      </c>
      <c r="F9" s="25"/>
      <c r="G9" s="25">
        <v>1</v>
      </c>
      <c r="H9" s="25"/>
      <c r="I9" s="25">
        <v>1</v>
      </c>
      <c r="J9" s="25">
        <v>1</v>
      </c>
      <c r="K9" s="25"/>
      <c r="L9" s="25"/>
      <c r="M9" s="25"/>
      <c r="N9" s="25"/>
      <c r="O9" s="25"/>
      <c r="P9" s="25">
        <v>0.36363636363636365</v>
      </c>
      <c r="Q9" s="25"/>
      <c r="R9" s="25">
        <v>1</v>
      </c>
      <c r="S9" s="25">
        <v>0.8</v>
      </c>
      <c r="T9" s="25">
        <v>0.6666666666666666</v>
      </c>
      <c r="U9" s="25"/>
      <c r="V9" s="25">
        <v>0.8333333333333334</v>
      </c>
    </row>
    <row r="10" spans="1:22" s="9" customFormat="1" ht="12">
      <c r="A10" s="10" t="s">
        <v>44</v>
      </c>
      <c r="B10" s="10" t="s">
        <v>43</v>
      </c>
      <c r="C10" s="25">
        <v>0.9613259668508287</v>
      </c>
      <c r="D10" s="25">
        <v>0.973384030418251</v>
      </c>
      <c r="E10" s="25">
        <v>0.8370044052863436</v>
      </c>
      <c r="F10" s="25">
        <v>0.8461538461538461</v>
      </c>
      <c r="G10" s="25">
        <v>0.9563636363636364</v>
      </c>
      <c r="H10" s="25">
        <v>0.8975609756097561</v>
      </c>
      <c r="I10" s="25">
        <v>0.9234042553191489</v>
      </c>
      <c r="J10" s="25">
        <v>0.9810126582278481</v>
      </c>
      <c r="K10" s="25">
        <v>0.9134438305709024</v>
      </c>
      <c r="L10" s="25">
        <v>0.9042145593869731</v>
      </c>
      <c r="M10" s="25">
        <v>0.8814814814814815</v>
      </c>
      <c r="N10" s="25"/>
      <c r="O10" s="25"/>
      <c r="P10" s="25"/>
      <c r="Q10" s="25"/>
      <c r="R10" s="25">
        <v>1</v>
      </c>
      <c r="S10" s="25">
        <v>0.9285714285714286</v>
      </c>
      <c r="T10" s="25">
        <v>1</v>
      </c>
      <c r="U10" s="25"/>
      <c r="V10" s="25"/>
    </row>
    <row r="11" spans="1:22" s="9" customFormat="1" ht="12">
      <c r="A11" s="10" t="s">
        <v>42</v>
      </c>
      <c r="B11" s="10" t="s">
        <v>41</v>
      </c>
      <c r="C11" s="25">
        <v>0.9166666666666666</v>
      </c>
      <c r="D11" s="25">
        <v>0.9897959183673469</v>
      </c>
      <c r="E11" s="25">
        <v>0.868421052631579</v>
      </c>
      <c r="F11" s="25">
        <v>0.6354166666666666</v>
      </c>
      <c r="G11" s="25">
        <v>0.92</v>
      </c>
      <c r="H11" s="25">
        <v>0.810126582278481</v>
      </c>
      <c r="I11" s="25">
        <v>0.821917808219178</v>
      </c>
      <c r="J11" s="25"/>
      <c r="K11" s="25"/>
      <c r="L11" s="25"/>
      <c r="M11" s="25"/>
      <c r="N11" s="25">
        <v>0.5454545454545454</v>
      </c>
      <c r="O11" s="25"/>
      <c r="P11" s="25"/>
      <c r="Q11" s="25"/>
      <c r="R11" s="25">
        <v>0.9473684210526315</v>
      </c>
      <c r="S11" s="25">
        <v>0.5</v>
      </c>
      <c r="T11" s="25">
        <v>1</v>
      </c>
      <c r="U11" s="25"/>
      <c r="V11" s="25"/>
    </row>
    <row r="12" spans="1:22" s="9" customFormat="1" ht="12">
      <c r="A12" s="10" t="s">
        <v>40</v>
      </c>
      <c r="B12" s="10" t="s">
        <v>39</v>
      </c>
      <c r="C12" s="25">
        <v>0.9382022471910112</v>
      </c>
      <c r="D12" s="25">
        <v>0.922920892494929</v>
      </c>
      <c r="E12" s="25">
        <v>0.8449074074074074</v>
      </c>
      <c r="F12" s="25">
        <v>0.8380414312617702</v>
      </c>
      <c r="G12" s="25">
        <v>0.9249492900608519</v>
      </c>
      <c r="H12" s="25">
        <v>0.8236658932714617</v>
      </c>
      <c r="I12" s="25">
        <v>0.7763819095477387</v>
      </c>
      <c r="J12" s="25">
        <v>0.9084745762711864</v>
      </c>
      <c r="K12" s="25"/>
      <c r="L12" s="25"/>
      <c r="M12" s="25"/>
      <c r="N12" s="25">
        <v>0.9682539682539683</v>
      </c>
      <c r="O12" s="25"/>
      <c r="P12" s="25">
        <v>0.9852941176470589</v>
      </c>
      <c r="Q12" s="25">
        <v>0.5673076923076923</v>
      </c>
      <c r="R12" s="25">
        <v>0.8888888888888888</v>
      </c>
      <c r="S12" s="25">
        <v>0.5777777777777777</v>
      </c>
      <c r="T12" s="25">
        <v>1</v>
      </c>
      <c r="U12" s="25"/>
      <c r="V12" s="25"/>
    </row>
    <row r="13" spans="1:22" s="9" customFormat="1" ht="12">
      <c r="A13" s="10" t="s">
        <v>38</v>
      </c>
      <c r="B13" s="10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0.9583333333333334</v>
      </c>
      <c r="P13" s="25">
        <v>0.9333333333333333</v>
      </c>
      <c r="Q13" s="25">
        <v>0.9333333333333333</v>
      </c>
      <c r="R13" s="25">
        <v>1</v>
      </c>
      <c r="S13" s="25">
        <v>1</v>
      </c>
      <c r="T13" s="25">
        <v>1</v>
      </c>
      <c r="U13" s="25"/>
      <c r="V13" s="25"/>
    </row>
    <row r="14" spans="1:22" s="9" customFormat="1" ht="12">
      <c r="A14" s="10" t="s">
        <v>37</v>
      </c>
      <c r="B14" s="10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1</v>
      </c>
      <c r="S14" s="25"/>
      <c r="T14" s="25">
        <v>1</v>
      </c>
      <c r="U14" s="25"/>
      <c r="V14" s="25"/>
    </row>
    <row r="15" spans="1:22" s="9" customFormat="1" ht="12">
      <c r="A15" s="10" t="s">
        <v>35</v>
      </c>
      <c r="B15" s="10" t="s">
        <v>34</v>
      </c>
      <c r="C15" s="25">
        <v>0.9352331606217616</v>
      </c>
      <c r="D15" s="25">
        <v>0.9546925566343042</v>
      </c>
      <c r="E15" s="25">
        <v>0.9099264705882353</v>
      </c>
      <c r="F15" s="25">
        <v>0.8775193798449612</v>
      </c>
      <c r="G15" s="25">
        <v>0.9350237717908082</v>
      </c>
      <c r="H15" s="25">
        <v>0.3321078431372549</v>
      </c>
      <c r="I15" s="25">
        <v>0.888402625820569</v>
      </c>
      <c r="J15" s="25">
        <v>0.9401913875598086</v>
      </c>
      <c r="K15" s="25">
        <v>0.9286754002911208</v>
      </c>
      <c r="L15" s="25">
        <v>0.9022687609075044</v>
      </c>
      <c r="M15" s="25">
        <v>0.9508196721311475</v>
      </c>
      <c r="N15" s="25"/>
      <c r="O15" s="25"/>
      <c r="P15" s="25"/>
      <c r="Q15" s="25"/>
      <c r="R15" s="25">
        <v>1</v>
      </c>
      <c r="S15" s="25">
        <v>1</v>
      </c>
      <c r="T15" s="25">
        <v>1</v>
      </c>
      <c r="U15" s="25"/>
      <c r="V15" s="25"/>
    </row>
    <row r="16" spans="1:22" s="9" customFormat="1" ht="12">
      <c r="A16" s="10" t="s">
        <v>33</v>
      </c>
      <c r="B16" s="10" t="s">
        <v>32</v>
      </c>
      <c r="C16" s="25">
        <v>0.8524590163934426</v>
      </c>
      <c r="D16" s="25">
        <v>0.8125</v>
      </c>
      <c r="E16" s="25">
        <v>0.7058823529411765</v>
      </c>
      <c r="F16" s="25">
        <v>0.6842105263157895</v>
      </c>
      <c r="G16" s="25">
        <v>0.8636363636363636</v>
      </c>
      <c r="H16" s="25">
        <v>0.7777777777777778</v>
      </c>
      <c r="I16" s="25">
        <v>0.9615384615384616</v>
      </c>
      <c r="J16" s="25">
        <v>0.9285714285714286</v>
      </c>
      <c r="K16" s="25"/>
      <c r="L16" s="25"/>
      <c r="M16" s="25">
        <v>0.8</v>
      </c>
      <c r="N16" s="25"/>
      <c r="O16" s="25"/>
      <c r="P16" s="25"/>
      <c r="Q16" s="25"/>
      <c r="R16" s="25">
        <v>1</v>
      </c>
      <c r="S16" s="25">
        <v>1</v>
      </c>
      <c r="T16" s="25">
        <v>1</v>
      </c>
      <c r="U16" s="25">
        <v>0.9333333333333333</v>
      </c>
      <c r="V16" s="25">
        <v>0.8666666666666667</v>
      </c>
    </row>
    <row r="17" spans="1:22" s="9" customFormat="1" ht="12">
      <c r="A17" s="10" t="s">
        <v>31</v>
      </c>
      <c r="B17" s="10" t="s">
        <v>30</v>
      </c>
      <c r="C17" s="25"/>
      <c r="D17" s="25"/>
      <c r="E17" s="25">
        <v>0</v>
      </c>
      <c r="F17" s="25">
        <v>0.5</v>
      </c>
      <c r="G17" s="25">
        <v>0.7777777777777778</v>
      </c>
      <c r="H17" s="25">
        <v>1</v>
      </c>
      <c r="I17" s="25">
        <v>0.9411764705882353</v>
      </c>
      <c r="J17" s="25">
        <v>0.9166666666666666</v>
      </c>
      <c r="K17" s="25">
        <v>0.7857142857142857</v>
      </c>
      <c r="L17" s="25">
        <v>0.711864406779661</v>
      </c>
      <c r="M17" s="25">
        <v>0.8235294117647058</v>
      </c>
      <c r="N17" s="25"/>
      <c r="O17" s="25"/>
      <c r="P17" s="25"/>
      <c r="Q17" s="25"/>
      <c r="R17" s="25">
        <v>1</v>
      </c>
      <c r="S17" s="25"/>
      <c r="T17" s="25" t="e">
        <v>#DIV/0!</v>
      </c>
      <c r="U17" s="25"/>
      <c r="V17" s="25"/>
    </row>
    <row r="18" spans="1:22" s="9" customFormat="1" ht="12">
      <c r="A18" s="10" t="s">
        <v>29</v>
      </c>
      <c r="B18" s="10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1</v>
      </c>
      <c r="S18" s="25">
        <v>1</v>
      </c>
      <c r="T18" s="25">
        <v>1</v>
      </c>
      <c r="U18" s="25"/>
      <c r="V18" s="25"/>
    </row>
    <row r="19" spans="1:22" s="9" customFormat="1" ht="12">
      <c r="A19" s="10" t="s">
        <v>27</v>
      </c>
      <c r="B19" s="10" t="s">
        <v>26</v>
      </c>
      <c r="C19" s="25">
        <v>0.9558823529411765</v>
      </c>
      <c r="D19" s="25">
        <v>0.9083969465648855</v>
      </c>
      <c r="E19" s="25">
        <v>0.8888888888888888</v>
      </c>
      <c r="F19" s="25">
        <v>0.8478260869565217</v>
      </c>
      <c r="G19" s="25">
        <v>0.9393939393939394</v>
      </c>
      <c r="H19" s="25">
        <v>0.8627450980392157</v>
      </c>
      <c r="I19" s="25">
        <v>0.8173076923076923</v>
      </c>
      <c r="J19" s="25">
        <v>0.9779411764705882</v>
      </c>
      <c r="K19" s="25"/>
      <c r="L19" s="25">
        <v>0.7195121951219512</v>
      </c>
      <c r="M19" s="25">
        <v>0.9791666666666666</v>
      </c>
      <c r="N19" s="25"/>
      <c r="O19" s="25"/>
      <c r="P19" s="25"/>
      <c r="Q19" s="25"/>
      <c r="R19" s="25">
        <v>1</v>
      </c>
      <c r="S19" s="25">
        <v>1</v>
      </c>
      <c r="T19" s="25">
        <v>1</v>
      </c>
      <c r="U19" s="25"/>
      <c r="V19" s="25"/>
    </row>
    <row r="20" spans="1:22" s="9" customFormat="1" ht="12">
      <c r="A20" s="10" t="s">
        <v>25</v>
      </c>
      <c r="B20" s="10" t="s">
        <v>24</v>
      </c>
      <c r="C20" s="25">
        <v>1</v>
      </c>
      <c r="D20" s="25">
        <v>0.9820359281437125</v>
      </c>
      <c r="E20" s="25">
        <v>0.9043478260869565</v>
      </c>
      <c r="F20" s="25">
        <v>0.9430379746835443</v>
      </c>
      <c r="G20" s="25">
        <v>0.9465648854961832</v>
      </c>
      <c r="H20" s="25">
        <v>0.9328859060402684</v>
      </c>
      <c r="I20" s="25">
        <v>0.918918918918919</v>
      </c>
      <c r="J20" s="25">
        <v>0.9772727272727273</v>
      </c>
      <c r="K20" s="25">
        <v>0.9408866995073891</v>
      </c>
      <c r="L20" s="25">
        <v>0.7380952380952381</v>
      </c>
      <c r="M20" s="25">
        <v>0.9253731343283582</v>
      </c>
      <c r="N20" s="25"/>
      <c r="O20" s="25"/>
      <c r="P20" s="25"/>
      <c r="Q20" s="25"/>
      <c r="R20" s="25">
        <v>0.9655172413793104</v>
      </c>
      <c r="S20" s="25">
        <v>0.92</v>
      </c>
      <c r="T20" s="25">
        <v>0.9615384615384616</v>
      </c>
      <c r="U20" s="25">
        <v>0.9393939393939394</v>
      </c>
      <c r="V20" s="25">
        <v>0.6585365853658537</v>
      </c>
    </row>
    <row r="21" spans="1:22" s="9" customFormat="1" ht="12">
      <c r="A21" s="10" t="s">
        <v>23</v>
      </c>
      <c r="B21" s="10" t="s">
        <v>22</v>
      </c>
      <c r="C21" s="25"/>
      <c r="D21" s="25"/>
      <c r="E21" s="25"/>
      <c r="F21" s="25"/>
      <c r="G21" s="25"/>
      <c r="H21" s="25"/>
      <c r="I21" s="25">
        <v>0.6666666666666666</v>
      </c>
      <c r="J21" s="25">
        <v>1</v>
      </c>
      <c r="K21" s="25">
        <v>0</v>
      </c>
      <c r="L21" s="25">
        <v>1</v>
      </c>
      <c r="M21" s="25">
        <v>1</v>
      </c>
      <c r="N21" s="25"/>
      <c r="O21" s="25"/>
      <c r="P21" s="25"/>
      <c r="Q21" s="25"/>
      <c r="R21" s="25">
        <v>1</v>
      </c>
      <c r="S21" s="25">
        <v>0.875</v>
      </c>
      <c r="T21" s="25">
        <v>1</v>
      </c>
      <c r="U21" s="25"/>
      <c r="V21" s="25"/>
    </row>
    <row r="22" spans="1:22" s="9" customFormat="1" ht="12">
      <c r="A22" s="10" t="s">
        <v>21</v>
      </c>
      <c r="B22" s="10" t="s">
        <v>20</v>
      </c>
      <c r="C22" s="25">
        <v>0.9705882352941176</v>
      </c>
      <c r="D22" s="25">
        <v>0.9452054794520548</v>
      </c>
      <c r="E22" s="25">
        <v>0.948051948051948</v>
      </c>
      <c r="F22" s="25">
        <v>0.9696969696969697</v>
      </c>
      <c r="G22" s="25">
        <v>0.9680851063829787</v>
      </c>
      <c r="H22" s="25">
        <v>0.9361702127659575</v>
      </c>
      <c r="I22" s="25">
        <v>0.95</v>
      </c>
      <c r="J22" s="25">
        <v>0.9696969696969697</v>
      </c>
      <c r="K22" s="25"/>
      <c r="L22" s="25"/>
      <c r="M22" s="25"/>
      <c r="N22" s="25"/>
      <c r="O22" s="25"/>
      <c r="P22" s="25"/>
      <c r="Q22" s="25"/>
      <c r="R22" s="25">
        <v>1</v>
      </c>
      <c r="S22" s="25">
        <v>0.375</v>
      </c>
      <c r="T22" s="25">
        <v>1</v>
      </c>
      <c r="U22" s="25"/>
      <c r="V22" s="25">
        <v>0.9655172413793104</v>
      </c>
    </row>
    <row r="23" spans="1:22" s="9" customFormat="1" ht="12">
      <c r="A23" s="10" t="s">
        <v>19</v>
      </c>
      <c r="B23" s="10" t="s">
        <v>18</v>
      </c>
      <c r="C23" s="25">
        <v>0.9666666666666667</v>
      </c>
      <c r="D23" s="25">
        <v>0.9776119402985075</v>
      </c>
      <c r="E23" s="25">
        <v>0.9083333333333333</v>
      </c>
      <c r="F23" s="25">
        <v>0.7798165137614679</v>
      </c>
      <c r="G23" s="25">
        <v>0.978021978021978</v>
      </c>
      <c r="H23" s="25">
        <v>0.9035087719298246</v>
      </c>
      <c r="I23" s="25">
        <v>0.9571428571428572</v>
      </c>
      <c r="J23" s="25">
        <v>0.9285714285714286</v>
      </c>
      <c r="K23" s="25">
        <v>0.8903225806451613</v>
      </c>
      <c r="L23" s="25">
        <v>0.8875</v>
      </c>
      <c r="M23" s="25">
        <v>0.9444444444444444</v>
      </c>
      <c r="N23" s="25"/>
      <c r="O23" s="25">
        <v>0.8787878787878788</v>
      </c>
      <c r="P23" s="25"/>
      <c r="Q23" s="25"/>
      <c r="R23" s="25">
        <v>0.9358974358974359</v>
      </c>
      <c r="S23" s="25">
        <v>0.2916666666666667</v>
      </c>
      <c r="T23" s="25">
        <v>0.9166666666666666</v>
      </c>
      <c r="U23" s="25"/>
      <c r="V23" s="25">
        <v>0.9456521739130435</v>
      </c>
    </row>
    <row r="24" spans="1:22" s="9" customFormat="1" ht="12">
      <c r="A24" s="10" t="s">
        <v>17</v>
      </c>
      <c r="B24" s="10" t="s">
        <v>17</v>
      </c>
      <c r="C24" s="25">
        <v>0.8235294117647058</v>
      </c>
      <c r="D24" s="25">
        <v>0.9428571428571428</v>
      </c>
      <c r="E24" s="25">
        <v>0.9666666666666667</v>
      </c>
      <c r="F24" s="25">
        <v>0.5945945945945946</v>
      </c>
      <c r="G24" s="25">
        <v>0.76</v>
      </c>
      <c r="H24" s="25">
        <v>0.7647058823529411</v>
      </c>
      <c r="I24" s="25">
        <v>0.8636363636363636</v>
      </c>
      <c r="J24" s="25">
        <v>0.6</v>
      </c>
      <c r="K24" s="25"/>
      <c r="L24" s="25"/>
      <c r="M24" s="25">
        <v>0.8604651162790697</v>
      </c>
      <c r="N24" s="25"/>
      <c r="O24" s="25">
        <v>0.8333333333333334</v>
      </c>
      <c r="P24" s="25"/>
      <c r="Q24" s="25"/>
      <c r="R24" s="25"/>
      <c r="S24" s="25">
        <v>0.5</v>
      </c>
      <c r="T24" s="25">
        <v>1</v>
      </c>
      <c r="U24" s="25"/>
      <c r="V24" s="25">
        <v>0.6666666666666666</v>
      </c>
    </row>
    <row r="25" spans="1:22" s="9" customFormat="1" ht="12">
      <c r="A25" s="10" t="s">
        <v>16</v>
      </c>
      <c r="B25" s="10" t="s">
        <v>15</v>
      </c>
      <c r="C25" s="25">
        <v>0.9469026548672567</v>
      </c>
      <c r="D25" s="25">
        <v>0.9659863945578231</v>
      </c>
      <c r="E25" s="25">
        <v>0.9056603773584906</v>
      </c>
      <c r="F25" s="25">
        <v>0.907563025210084</v>
      </c>
      <c r="G25" s="25">
        <v>0.9439252336448598</v>
      </c>
      <c r="H25" s="25">
        <v>0.9191919191919192</v>
      </c>
      <c r="I25" s="25">
        <v>0.9186046511627907</v>
      </c>
      <c r="J25" s="25">
        <v>0.9146341463414634</v>
      </c>
      <c r="K25" s="25"/>
      <c r="L25" s="25"/>
      <c r="M25" s="25"/>
      <c r="N25" s="25"/>
      <c r="O25" s="25">
        <v>0.75</v>
      </c>
      <c r="P25" s="25">
        <v>0.9</v>
      </c>
      <c r="Q25" s="25"/>
      <c r="R25" s="25">
        <v>1</v>
      </c>
      <c r="S25" s="25">
        <v>0.75</v>
      </c>
      <c r="T25" s="25">
        <v>1</v>
      </c>
      <c r="U25" s="25"/>
      <c r="V25" s="25"/>
    </row>
    <row r="26" spans="1:22" s="9" customFormat="1" ht="12">
      <c r="A26" s="10" t="s">
        <v>14</v>
      </c>
      <c r="B26" s="10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9" customFormat="1" ht="12">
      <c r="A27" s="10" t="s">
        <v>12</v>
      </c>
      <c r="B27" s="10" t="s">
        <v>11</v>
      </c>
      <c r="C27" s="25">
        <v>0.9722222222222222</v>
      </c>
      <c r="D27" s="25">
        <v>0.9545454545454546</v>
      </c>
      <c r="E27" s="25">
        <v>0.7764705882352941</v>
      </c>
      <c r="F27" s="25">
        <v>0.6212121212121212</v>
      </c>
      <c r="G27" s="25">
        <v>0.8833333333333333</v>
      </c>
      <c r="H27" s="25">
        <v>0.8923076923076924</v>
      </c>
      <c r="I27" s="25">
        <v>0.9239130434782609</v>
      </c>
      <c r="J27" s="25">
        <v>0.9264705882352942</v>
      </c>
      <c r="K27" s="25">
        <v>0.8295454545454546</v>
      </c>
      <c r="L27" s="25">
        <v>0.8524590163934426</v>
      </c>
      <c r="M27" s="25">
        <v>0.801980198019802</v>
      </c>
      <c r="N27" s="25"/>
      <c r="O27" s="25"/>
      <c r="P27" s="25"/>
      <c r="Q27" s="25"/>
      <c r="R27" s="25">
        <v>1</v>
      </c>
      <c r="S27" s="25">
        <v>1</v>
      </c>
      <c r="T27" s="25">
        <v>1</v>
      </c>
      <c r="U27" s="25"/>
      <c r="V27" s="25"/>
    </row>
    <row r="28" spans="1:22" s="9" customFormat="1" ht="12">
      <c r="A28" s="10" t="s">
        <v>10</v>
      </c>
      <c r="B28" s="10" t="s">
        <v>9</v>
      </c>
      <c r="C28" s="25">
        <v>1</v>
      </c>
      <c r="D28" s="25">
        <v>1</v>
      </c>
      <c r="E28" s="25">
        <v>0.8548387096774194</v>
      </c>
      <c r="F28" s="25">
        <v>0.8983050847457628</v>
      </c>
      <c r="G28" s="25">
        <v>0.98</v>
      </c>
      <c r="H28" s="25">
        <v>0.9152542372881356</v>
      </c>
      <c r="I28" s="25">
        <v>0.9387755102040817</v>
      </c>
      <c r="J28" s="25">
        <v>0.972972972972973</v>
      </c>
      <c r="K28" s="25">
        <v>0.9361702127659575</v>
      </c>
      <c r="L28" s="25">
        <v>0.7414965986394558</v>
      </c>
      <c r="M28" s="25">
        <v>0.8695652173913043</v>
      </c>
      <c r="N28" s="25"/>
      <c r="O28" s="25"/>
      <c r="P28" s="25"/>
      <c r="Q28" s="25"/>
      <c r="R28" s="25"/>
      <c r="S28" s="25">
        <v>1</v>
      </c>
      <c r="T28" s="25" t="e">
        <v>#DIV/0!</v>
      </c>
      <c r="U28" s="25"/>
      <c r="V28" s="25"/>
    </row>
    <row r="29" spans="1:22" s="9" customFormat="1" ht="12">
      <c r="A29" s="10" t="s">
        <v>8</v>
      </c>
      <c r="B29" s="10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0.5714285714285714</v>
      </c>
      <c r="S29" s="25">
        <v>1</v>
      </c>
      <c r="T29" s="25">
        <v>1</v>
      </c>
      <c r="U29" s="25"/>
      <c r="V29" s="25"/>
    </row>
    <row r="30" spans="1:22" s="9" customFormat="1" ht="12">
      <c r="A30" s="10" t="s">
        <v>6</v>
      </c>
      <c r="B30" s="10" t="s">
        <v>5</v>
      </c>
      <c r="C30" s="25">
        <v>0.8461538461538461</v>
      </c>
      <c r="D30" s="25">
        <v>0.84</v>
      </c>
      <c r="E30" s="25">
        <v>0.6842105263157895</v>
      </c>
      <c r="F30" s="25" t="e">
        <v>#VALUE!</v>
      </c>
      <c r="G30" s="25">
        <v>1</v>
      </c>
      <c r="H30" s="25">
        <v>0.9166666666666666</v>
      </c>
      <c r="I30" s="25">
        <v>0.6111111111111112</v>
      </c>
      <c r="J30" s="25">
        <v>0.96</v>
      </c>
      <c r="K30" s="25">
        <v>0.9245283018867925</v>
      </c>
      <c r="L30" s="25">
        <v>0.8285714285714286</v>
      </c>
      <c r="M30" s="25">
        <v>0.6785714285714286</v>
      </c>
      <c r="N30" s="25"/>
      <c r="O30" s="25"/>
      <c r="P30" s="25"/>
      <c r="Q30" s="25">
        <v>0.8571428571428571</v>
      </c>
      <c r="R30" s="25">
        <v>1</v>
      </c>
      <c r="S30" s="25">
        <v>1</v>
      </c>
      <c r="T30" s="25" t="e">
        <v>#DIV/0!</v>
      </c>
      <c r="U30" s="25"/>
      <c r="V30" s="25"/>
    </row>
    <row r="31" spans="1:22" s="9" customFormat="1" ht="12">
      <c r="A31" s="10" t="s">
        <v>4</v>
      </c>
      <c r="B31" s="10" t="s">
        <v>3</v>
      </c>
      <c r="C31" s="25">
        <v>0.948051948051948</v>
      </c>
      <c r="D31" s="25">
        <v>0.9840425531914894</v>
      </c>
      <c r="E31" s="25">
        <v>0.8238341968911918</v>
      </c>
      <c r="F31" s="25">
        <v>0.7083333333333334</v>
      </c>
      <c r="G31" s="25">
        <v>0.9252336448598131</v>
      </c>
      <c r="H31" s="25">
        <v>0.8941176470588236</v>
      </c>
      <c r="I31" s="25">
        <v>0.640625</v>
      </c>
      <c r="J31" s="25">
        <v>0.9864864864864865</v>
      </c>
      <c r="K31" s="25">
        <v>0.9473684210526315</v>
      </c>
      <c r="L31" s="25">
        <v>0.8670886075949367</v>
      </c>
      <c r="M31" s="25">
        <v>0.9285714285714286</v>
      </c>
      <c r="N31" s="25"/>
      <c r="O31" s="25">
        <v>0.8181818181818182</v>
      </c>
      <c r="P31" s="25"/>
      <c r="Q31" s="25"/>
      <c r="R31" s="25">
        <v>1</v>
      </c>
      <c r="S31" s="25">
        <v>0.8666666666666667</v>
      </c>
      <c r="T31" s="25">
        <v>1</v>
      </c>
      <c r="U31" s="25"/>
      <c r="V31" s="25">
        <v>0.9428571428571428</v>
      </c>
    </row>
    <row r="32" spans="1:22" s="9" customFormat="1" ht="12">
      <c r="A32" s="10" t="s">
        <v>2</v>
      </c>
      <c r="B32" s="10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9" customFormat="1" ht="12">
      <c r="A33" s="10" t="s">
        <v>60</v>
      </c>
      <c r="B33" s="10" t="s">
        <v>59</v>
      </c>
      <c r="C33" s="25">
        <v>0.875</v>
      </c>
      <c r="D33" s="25">
        <v>0.9420289855072463</v>
      </c>
      <c r="E33" s="25">
        <v>0.8813559322033898</v>
      </c>
      <c r="F33" s="25">
        <v>0.8307692307692308</v>
      </c>
      <c r="G33" s="25">
        <v>0.8947368421052632</v>
      </c>
      <c r="H33" s="25">
        <v>0.8490566037735849</v>
      </c>
      <c r="I33" s="25">
        <v>0.8727272727272727</v>
      </c>
      <c r="J33" s="25">
        <v>1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9" customFormat="1" ht="12">
      <c r="A34" s="10" t="s">
        <v>58</v>
      </c>
      <c r="B34" s="10" t="s">
        <v>55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9" customFormat="1" ht="12">
      <c r="A35" s="10" t="s">
        <v>74</v>
      </c>
      <c r="B35" s="10" t="s">
        <v>69</v>
      </c>
      <c r="C35" s="25">
        <v>0.9790794979079498</v>
      </c>
      <c r="D35" s="25">
        <v>0.9337474120082816</v>
      </c>
      <c r="E35" s="25">
        <v>0.8840970350404312</v>
      </c>
      <c r="F35" s="25">
        <v>0.8058252427184466</v>
      </c>
      <c r="G35" s="25">
        <v>0.8154761904761905</v>
      </c>
      <c r="H35" s="25">
        <v>0.8611898016997167</v>
      </c>
      <c r="I35" s="25">
        <v>0.8909574468085106</v>
      </c>
      <c r="J35" s="25">
        <v>0.9340369393139841</v>
      </c>
      <c r="K35" s="25">
        <v>0.9157088122605364</v>
      </c>
      <c r="L35" s="25">
        <v>0.8188235294117647</v>
      </c>
      <c r="M35" s="25">
        <v>0.923728813559322</v>
      </c>
      <c r="N35" s="25"/>
      <c r="O35" s="25"/>
      <c r="P35" s="25"/>
      <c r="Q35" s="25"/>
      <c r="R35" s="25"/>
      <c r="S35" s="25"/>
      <c r="T35" s="25"/>
      <c r="U35" s="25"/>
      <c r="V35" s="25"/>
    </row>
    <row r="36" spans="1:22" s="9" customFormat="1" ht="12">
      <c r="A36" s="9" t="s">
        <v>71</v>
      </c>
      <c r="B36" s="20" t="s">
        <v>69</v>
      </c>
      <c r="C36" s="25">
        <v>0.9440677966101695</v>
      </c>
      <c r="D36" s="25">
        <v>0.9308176100628931</v>
      </c>
      <c r="E36" s="25">
        <v>0.850253807106599</v>
      </c>
      <c r="F36" s="25">
        <v>0.8451749734888653</v>
      </c>
      <c r="G36" s="25">
        <v>0.9144684252597922</v>
      </c>
      <c r="H36" s="25">
        <v>0.8925476603119584</v>
      </c>
      <c r="I36" s="25">
        <v>0.8436329588014981</v>
      </c>
      <c r="J36" s="25">
        <v>0.9234828496042217</v>
      </c>
      <c r="K36" s="25">
        <v>1</v>
      </c>
      <c r="L36" s="25"/>
      <c r="M36" s="25">
        <v>0.7971014492753623</v>
      </c>
      <c r="N36" s="25"/>
      <c r="O36" s="25"/>
      <c r="P36" s="25"/>
      <c r="Q36" s="25"/>
      <c r="R36" s="25"/>
      <c r="S36" s="25"/>
      <c r="T36" s="25"/>
      <c r="U36" s="25"/>
      <c r="V36" s="25"/>
    </row>
    <row r="37" spans="1:22" s="9" customFormat="1" ht="12">
      <c r="A37" s="15" t="s">
        <v>70</v>
      </c>
      <c r="B37" s="15" t="s">
        <v>67</v>
      </c>
      <c r="C37" s="25">
        <v>0.9525862068965517</v>
      </c>
      <c r="D37" s="25">
        <v>0.9560439560439561</v>
      </c>
      <c r="E37" s="25">
        <v>0.874251497005988</v>
      </c>
      <c r="F37" s="25">
        <v>0.8895522388059701</v>
      </c>
      <c r="G37" s="25">
        <v>0.9086021505376344</v>
      </c>
      <c r="H37" s="25">
        <v>0.8746355685131195</v>
      </c>
      <c r="I37" s="25">
        <v>0.8781869688385269</v>
      </c>
      <c r="J37" s="25">
        <v>0.9070796460176991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s="9" customFormat="1" ht="12">
      <c r="A38" s="15" t="s">
        <v>66</v>
      </c>
      <c r="B38" s="15" t="s">
        <v>65</v>
      </c>
      <c r="C38" s="25">
        <v>0.9850746268656716</v>
      </c>
      <c r="D38" s="25">
        <v>0.9228070175438596</v>
      </c>
      <c r="E38" s="25">
        <v>0.8544061302681992</v>
      </c>
      <c r="F38" s="25">
        <v>0.7188612099644128</v>
      </c>
      <c r="G38" s="25">
        <v>0.8878787878787879</v>
      </c>
      <c r="H38" s="25">
        <v>0.9053030303030303</v>
      </c>
      <c r="I38" s="25">
        <v>0.8102893890675241</v>
      </c>
      <c r="J38" s="25">
        <v>0.9552845528455285</v>
      </c>
      <c r="K38" s="25"/>
      <c r="L38" s="25"/>
      <c r="M38" s="25">
        <v>0.7672413793103449</v>
      </c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">
      <c r="A39" s="15" t="s">
        <v>64</v>
      </c>
      <c r="B39" s="15" t="s">
        <v>63</v>
      </c>
      <c r="C39" s="25">
        <v>1</v>
      </c>
      <c r="D39" s="25">
        <v>1</v>
      </c>
      <c r="E39" s="25">
        <v>0.5555555555555556</v>
      </c>
      <c r="F39" s="25">
        <v>0.75</v>
      </c>
      <c r="G39" s="25">
        <v>0.9090909090909091</v>
      </c>
      <c r="H39" s="25">
        <v>1</v>
      </c>
      <c r="I39" s="25">
        <v>1</v>
      </c>
      <c r="J39" s="25">
        <v>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">
      <c r="A40" s="9" t="s">
        <v>138</v>
      </c>
      <c r="B40" s="9" t="s">
        <v>139</v>
      </c>
      <c r="C40" s="25"/>
      <c r="D40" s="25"/>
      <c r="E40" s="25"/>
      <c r="F40" s="25"/>
      <c r="G40" s="25">
        <v>1</v>
      </c>
      <c r="H40" s="25">
        <v>0.9272727272727272</v>
      </c>
      <c r="I40" s="25">
        <v>0.95</v>
      </c>
      <c r="J40" s="25">
        <v>0.9787234042553191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">
      <c r="A41" s="9" t="s">
        <v>62</v>
      </c>
      <c r="B41" s="9" t="s">
        <v>61</v>
      </c>
      <c r="C41" s="25">
        <v>0.8758169934640523</v>
      </c>
      <c r="D41" s="25">
        <v>0.9072847682119205</v>
      </c>
      <c r="E41" s="25">
        <v>0.8152173913043478</v>
      </c>
      <c r="F41" s="25">
        <v>0.9102167182662538</v>
      </c>
      <c r="G41" s="25">
        <v>0.9282786885245902</v>
      </c>
      <c r="H41" s="25">
        <v>0.8907563025210085</v>
      </c>
      <c r="I41" s="25">
        <v>0.8187134502923976</v>
      </c>
      <c r="J41" s="25">
        <v>0.8936170212765957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">
      <c r="A42" s="30" t="s">
        <v>140</v>
      </c>
      <c r="B42" s="30" t="s">
        <v>141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">
      <c r="A43" s="30" t="s">
        <v>163</v>
      </c>
      <c r="B43" s="30" t="s">
        <v>162</v>
      </c>
      <c r="C43" s="25"/>
      <c r="D43" s="25"/>
      <c r="E43" s="25"/>
      <c r="F43" s="25"/>
      <c r="G43" s="25"/>
      <c r="H43" s="25"/>
      <c r="I43" s="25"/>
      <c r="J43" s="25"/>
      <c r="K43" s="25">
        <v>1</v>
      </c>
      <c r="L43" s="25"/>
      <c r="M43" s="25">
        <v>1</v>
      </c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">
      <c r="A44" s="30" t="s">
        <v>143</v>
      </c>
      <c r="B44" s="30" t="s">
        <v>142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">
      <c r="A45" s="38" t="s">
        <v>160</v>
      </c>
      <c r="B45" s="38" t="s">
        <v>161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>
        <v>0.9333333333333333</v>
      </c>
      <c r="N45" s="42"/>
      <c r="O45" s="42"/>
      <c r="P45" s="42"/>
      <c r="Q45" s="42"/>
      <c r="R45" s="42"/>
      <c r="S45" s="42"/>
      <c r="T45" s="42"/>
      <c r="U45" s="42"/>
      <c r="V45" s="42"/>
    </row>
  </sheetData>
  <sheetProtection/>
  <mergeCells count="3">
    <mergeCell ref="A2:B4"/>
    <mergeCell ref="C2:V2"/>
    <mergeCell ref="C3:V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46"/>
  <sheetViews>
    <sheetView showGridLines="0" view="pageLayout" workbookViewId="0" topLeftCell="A1">
      <selection activeCell="H12" sqref="H12:J12"/>
    </sheetView>
  </sheetViews>
  <sheetFormatPr defaultColWidth="9.140625" defaultRowHeight="15"/>
  <cols>
    <col min="1" max="1" width="4.421875" style="15" bestFit="1" customWidth="1"/>
    <col min="2" max="2" width="4.7109375" style="15" bestFit="1" customWidth="1"/>
    <col min="3" max="11" width="6.28125" style="15" bestFit="1" customWidth="1"/>
    <col min="12" max="12" width="7.140625" style="15" bestFit="1" customWidth="1"/>
    <col min="13" max="15" width="6.28125" style="15" bestFit="1" customWidth="1"/>
    <col min="16" max="16384" width="9.140625" style="15" customWidth="1"/>
  </cols>
  <sheetData>
    <row r="2" spans="1:15" ht="15" customHeight="1">
      <c r="A2" s="76" t="s">
        <v>136</v>
      </c>
      <c r="B2" s="77"/>
      <c r="C2" s="91" t="s">
        <v>126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">
      <c r="A3" s="78"/>
      <c r="B3" s="79"/>
      <c r="C3" s="91" t="s">
        <v>124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18" customFormat="1" ht="11.25" customHeight="1">
      <c r="A4" s="80"/>
      <c r="B4" s="81"/>
      <c r="C4" s="28">
        <v>1943</v>
      </c>
      <c r="D4" s="21">
        <v>1947</v>
      </c>
      <c r="E4" s="21">
        <v>1948</v>
      </c>
      <c r="F4" s="21">
        <v>1949</v>
      </c>
      <c r="G4" s="21">
        <v>1950</v>
      </c>
      <c r="H4" s="21">
        <v>1951</v>
      </c>
      <c r="I4" s="21">
        <v>1952</v>
      </c>
      <c r="J4" s="21">
        <v>1953</v>
      </c>
      <c r="K4" s="21">
        <v>1954</v>
      </c>
      <c r="L4" s="21">
        <v>1955</v>
      </c>
      <c r="M4" s="21">
        <v>1956</v>
      </c>
      <c r="N4" s="21">
        <v>1957</v>
      </c>
      <c r="O4" s="21">
        <v>1958</v>
      </c>
    </row>
    <row r="5" spans="1:15" s="9" customFormat="1" ht="12">
      <c r="A5" s="10" t="s">
        <v>53</v>
      </c>
      <c r="B5" s="10" t="s">
        <v>53</v>
      </c>
      <c r="C5" s="25">
        <v>0.8965389696169088</v>
      </c>
      <c r="D5" s="25">
        <v>0.9526732088352096</v>
      </c>
      <c r="E5" s="25">
        <v>0.9560112853805782</v>
      </c>
      <c r="F5" s="25">
        <v>0.9702781429639368</v>
      </c>
      <c r="G5" s="25">
        <v>0.8788135158693534</v>
      </c>
      <c r="H5" s="25">
        <v>0.8880490743783547</v>
      </c>
      <c r="I5" s="25">
        <v>0.94086388354734</v>
      </c>
      <c r="J5" s="25">
        <v>0.9389537528430629</v>
      </c>
      <c r="K5" s="25">
        <v>0.941487426950217</v>
      </c>
      <c r="L5" s="25">
        <v>0.9706848030018762</v>
      </c>
      <c r="M5" s="25">
        <v>0.9460434820878444</v>
      </c>
      <c r="N5" s="25">
        <v>0.8748404005107183</v>
      </c>
      <c r="O5" s="25">
        <v>0.9400706878471278</v>
      </c>
    </row>
    <row r="6" spans="1:15" s="9" customFormat="1" ht="12">
      <c r="A6" s="10" t="s">
        <v>52</v>
      </c>
      <c r="B6" s="10" t="s">
        <v>51</v>
      </c>
      <c r="C6" s="25">
        <v>0.9062140391254315</v>
      </c>
      <c r="D6" s="25">
        <v>0.9549356223175965</v>
      </c>
      <c r="E6" s="25">
        <v>0.9640781827786582</v>
      </c>
      <c r="F6" s="25">
        <v>0.9598901098901099</v>
      </c>
      <c r="G6" s="25">
        <v>0.9143126177024482</v>
      </c>
      <c r="H6" s="25">
        <v>0.8757396449704142</v>
      </c>
      <c r="I6" s="25">
        <v>0.9084851177254554</v>
      </c>
      <c r="J6" s="25">
        <v>0.9544206479956068</v>
      </c>
      <c r="K6" s="25">
        <v>0.9550515463917526</v>
      </c>
      <c r="L6" s="25">
        <v>0.9689883070665989</v>
      </c>
      <c r="M6" s="25"/>
      <c r="N6" s="25"/>
      <c r="O6" s="25"/>
    </row>
    <row r="7" spans="1:15" s="9" customFormat="1" ht="12">
      <c r="A7" s="10" t="s">
        <v>50</v>
      </c>
      <c r="B7" s="10" t="s">
        <v>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9" customFormat="1" ht="12">
      <c r="A8" s="10" t="s">
        <v>48</v>
      </c>
      <c r="B8" s="10" t="s">
        <v>47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9" customFormat="1" ht="12">
      <c r="A9" s="10" t="s">
        <v>46</v>
      </c>
      <c r="B9" s="10" t="s">
        <v>45</v>
      </c>
      <c r="C9" s="25">
        <v>0.8432098765432099</v>
      </c>
      <c r="D9" s="25">
        <v>0.9786381842456608</v>
      </c>
      <c r="E9" s="25">
        <v>0.9812108559498957</v>
      </c>
      <c r="F9" s="25">
        <v>0.9768555466879489</v>
      </c>
      <c r="G9" s="25">
        <v>0.9331259720062208</v>
      </c>
      <c r="H9" s="25">
        <v>0.8903225806451613</v>
      </c>
      <c r="I9" s="25">
        <v>0.9053398058252428</v>
      </c>
      <c r="J9" s="25">
        <v>0.9615384615384616</v>
      </c>
      <c r="K9" s="25">
        <v>0.9410569105691057</v>
      </c>
      <c r="L9" s="25">
        <v>0.9809160305343512</v>
      </c>
      <c r="M9" s="25"/>
      <c r="N9" s="25"/>
      <c r="O9" s="25"/>
    </row>
    <row r="10" spans="1:15" s="9" customFormat="1" ht="12">
      <c r="A10" s="10" t="s">
        <v>44</v>
      </c>
      <c r="B10" s="10" t="s">
        <v>43</v>
      </c>
      <c r="C10" s="25">
        <v>0.9651474530831099</v>
      </c>
      <c r="D10" s="25">
        <v>0.9646425826287471</v>
      </c>
      <c r="E10" s="25">
        <v>0.9438461538461539</v>
      </c>
      <c r="F10" s="25">
        <v>0.9622754491017964</v>
      </c>
      <c r="G10" s="25">
        <v>0.8175853018372703</v>
      </c>
      <c r="H10" s="25">
        <v>0.8952262864228147</v>
      </c>
      <c r="I10" s="25">
        <v>0.9106463878326996</v>
      </c>
      <c r="J10" s="25">
        <v>0.9580505860579889</v>
      </c>
      <c r="K10" s="25">
        <v>0.9437869822485208</v>
      </c>
      <c r="L10" s="25">
        <v>0.9898154042011458</v>
      </c>
      <c r="M10" s="25">
        <v>0.9294265910523</v>
      </c>
      <c r="N10" s="25">
        <v>0.9133919338159255</v>
      </c>
      <c r="O10" s="25">
        <v>0.941325721535046</v>
      </c>
    </row>
    <row r="11" spans="1:15" s="9" customFormat="1" ht="12">
      <c r="A11" s="10" t="s">
        <v>42</v>
      </c>
      <c r="B11" s="10" t="s">
        <v>41</v>
      </c>
      <c r="C11" s="25">
        <v>0.8210594315245479</v>
      </c>
      <c r="D11" s="25">
        <v>0.9544211485870556</v>
      </c>
      <c r="E11" s="25">
        <v>0.9533742331288344</v>
      </c>
      <c r="F11" s="25">
        <v>0.9754445385266723</v>
      </c>
      <c r="G11" s="25">
        <v>0.8782365290412876</v>
      </c>
      <c r="H11" s="25">
        <v>0.7968885047536733</v>
      </c>
      <c r="I11" s="25">
        <v>0.9419460343417825</v>
      </c>
      <c r="J11" s="25">
        <v>0.9216634429400387</v>
      </c>
      <c r="K11" s="25">
        <v>0.9249578414839797</v>
      </c>
      <c r="L11" s="25"/>
      <c r="M11" s="25"/>
      <c r="N11" s="25"/>
      <c r="O11" s="25"/>
    </row>
    <row r="12" spans="1:15" s="9" customFormat="1" ht="12">
      <c r="A12" s="10" t="s">
        <v>40</v>
      </c>
      <c r="B12" s="10" t="s">
        <v>39</v>
      </c>
      <c r="C12" s="25">
        <v>0.8799810246679317</v>
      </c>
      <c r="D12" s="25">
        <v>0.874251497005988</v>
      </c>
      <c r="E12" s="25">
        <v>0.9614576033637001</v>
      </c>
      <c r="F12" s="25">
        <v>0.9634986225895317</v>
      </c>
      <c r="G12" s="25">
        <v>0.8685171658144631</v>
      </c>
      <c r="H12" s="25">
        <v>0.9141660851360781</v>
      </c>
      <c r="I12" s="25">
        <v>0.935361216730038</v>
      </c>
      <c r="J12" s="25">
        <v>0.9412157648630595</v>
      </c>
      <c r="K12" s="25">
        <v>0.9198675496688742</v>
      </c>
      <c r="L12" s="25">
        <v>0.9805970149253731</v>
      </c>
      <c r="M12" s="25"/>
      <c r="N12" s="25"/>
      <c r="O12" s="25"/>
    </row>
    <row r="13" spans="1:15" s="9" customFormat="1" ht="12">
      <c r="A13" s="10" t="s">
        <v>38</v>
      </c>
      <c r="B13" s="10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9" customFormat="1" ht="12">
      <c r="A14" s="10" t="s">
        <v>37</v>
      </c>
      <c r="B14" s="10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9" customFormat="1" ht="12">
      <c r="A15" s="10" t="s">
        <v>35</v>
      </c>
      <c r="B15" s="10" t="s">
        <v>34</v>
      </c>
      <c r="C15" s="25">
        <v>0.9514531043593131</v>
      </c>
      <c r="D15" s="25">
        <v>0.9562542720437457</v>
      </c>
      <c r="E15" s="25">
        <v>0.9805583250249252</v>
      </c>
      <c r="F15" s="25">
        <v>0.9922380336351876</v>
      </c>
      <c r="G15" s="25">
        <v>0.8578998073217726</v>
      </c>
      <c r="H15" s="25">
        <v>0.9673176564368274</v>
      </c>
      <c r="I15" s="25">
        <v>0.9790705924086556</v>
      </c>
      <c r="J15" s="25">
        <v>0.9878048780487805</v>
      </c>
      <c r="K15" s="25">
        <v>0.9571382533032549</v>
      </c>
      <c r="L15" s="25">
        <v>0.9774167987321711</v>
      </c>
      <c r="M15" s="25">
        <v>0.9109926168990976</v>
      </c>
      <c r="N15" s="25">
        <v>0.9463848039215687</v>
      </c>
      <c r="O15" s="25">
        <v>0.9763513513513513</v>
      </c>
    </row>
    <row r="16" spans="1:15" s="9" customFormat="1" ht="12">
      <c r="A16" s="10" t="s">
        <v>33</v>
      </c>
      <c r="B16" s="10" t="s">
        <v>32</v>
      </c>
      <c r="C16" s="25">
        <v>0.8703256936067552</v>
      </c>
      <c r="D16" s="25">
        <v>0.9472459270752521</v>
      </c>
      <c r="E16" s="25">
        <v>0.9065315315315315</v>
      </c>
      <c r="F16" s="25">
        <v>0.9141141141141141</v>
      </c>
      <c r="G16" s="25">
        <v>0.9110999497739829</v>
      </c>
      <c r="H16" s="25">
        <v>0.8388598022105875</v>
      </c>
      <c r="I16" s="25">
        <v>0.9073265405143135</v>
      </c>
      <c r="J16" s="25">
        <v>0.9440559440559441</v>
      </c>
      <c r="K16" s="25">
        <v>0.9249112125824455</v>
      </c>
      <c r="L16" s="25">
        <v>0.974375400384369</v>
      </c>
      <c r="M16" s="25"/>
      <c r="N16" s="25"/>
      <c r="O16" s="25">
        <v>0.9271671134941912</v>
      </c>
    </row>
    <row r="17" spans="1:15" s="9" customFormat="1" ht="12">
      <c r="A17" s="10" t="s">
        <v>31</v>
      </c>
      <c r="B17" s="10" t="s">
        <v>30</v>
      </c>
      <c r="C17" s="25"/>
      <c r="D17" s="25"/>
      <c r="E17" s="25"/>
      <c r="F17" s="25"/>
      <c r="G17" s="25">
        <v>0</v>
      </c>
      <c r="H17" s="25">
        <v>0.7857142857142857</v>
      </c>
      <c r="I17" s="25">
        <v>0.8885448916408669</v>
      </c>
      <c r="J17" s="25">
        <v>0.9182098765432098</v>
      </c>
      <c r="K17" s="25">
        <v>0.9289176090468497</v>
      </c>
      <c r="L17" s="25">
        <v>0.9623095429029671</v>
      </c>
      <c r="M17" s="25">
        <v>0.9825897714907508</v>
      </c>
      <c r="N17" s="25">
        <v>0.843661528782636</v>
      </c>
      <c r="O17" s="25">
        <v>0.96875</v>
      </c>
    </row>
    <row r="18" spans="1:15" s="9" customFormat="1" ht="12">
      <c r="A18" s="10" t="s">
        <v>29</v>
      </c>
      <c r="B18" s="10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ht="12">
      <c r="A19" s="10" t="s">
        <v>27</v>
      </c>
      <c r="B19" s="10" t="s">
        <v>26</v>
      </c>
      <c r="C19" s="25">
        <v>0.9687699171446782</v>
      </c>
      <c r="D19" s="25">
        <v>0.980590717299578</v>
      </c>
      <c r="E19" s="25">
        <v>0.9725806451612903</v>
      </c>
      <c r="F19" s="25">
        <v>0.9745331069609507</v>
      </c>
      <c r="G19" s="25">
        <v>0.913601368691189</v>
      </c>
      <c r="H19" s="25">
        <v>0.9316725978647686</v>
      </c>
      <c r="I19" s="25">
        <v>0.9263437292634373</v>
      </c>
      <c r="J19" s="25">
        <v>0.9704069050554871</v>
      </c>
      <c r="K19" s="25">
        <v>0.9656290531776913</v>
      </c>
      <c r="L19" s="25">
        <v>0.9598540145985401</v>
      </c>
      <c r="M19" s="25"/>
      <c r="N19" s="25">
        <v>0.8893709327548807</v>
      </c>
      <c r="O19" s="25">
        <v>0.9504617968094039</v>
      </c>
    </row>
    <row r="20" spans="1:15" s="9" customFormat="1" ht="12">
      <c r="A20" s="10" t="s">
        <v>25</v>
      </c>
      <c r="B20" s="10" t="s">
        <v>24</v>
      </c>
      <c r="C20" s="25"/>
      <c r="D20" s="25">
        <v>0.9951432734337057</v>
      </c>
      <c r="E20" s="25">
        <v>0.9553349875930521</v>
      </c>
      <c r="F20" s="25">
        <v>0.9865735767991407</v>
      </c>
      <c r="G20" s="25">
        <v>0.88125</v>
      </c>
      <c r="H20" s="25">
        <v>0.9529042386185244</v>
      </c>
      <c r="I20" s="25">
        <v>0.9805929919137466</v>
      </c>
      <c r="J20" s="25">
        <v>0.9962917181705809</v>
      </c>
      <c r="K20" s="25">
        <v>0.9896398618648249</v>
      </c>
      <c r="L20" s="25">
        <v>0.9881726788882318</v>
      </c>
      <c r="M20" s="25">
        <v>0.9735357917570499</v>
      </c>
      <c r="N20" s="25">
        <v>0.875968992248062</v>
      </c>
      <c r="O20" s="25">
        <v>0.9755395683453237</v>
      </c>
    </row>
    <row r="21" spans="1:15" s="9" customFormat="1" ht="12">
      <c r="A21" s="10" t="s">
        <v>23</v>
      </c>
      <c r="B21" s="10" t="s">
        <v>22</v>
      </c>
      <c r="C21" s="25"/>
      <c r="D21" s="25"/>
      <c r="E21" s="25"/>
      <c r="F21" s="25"/>
      <c r="G21" s="25"/>
      <c r="H21" s="25"/>
      <c r="I21" s="25"/>
      <c r="J21" s="25"/>
      <c r="K21" s="25">
        <v>0.9021739130434783</v>
      </c>
      <c r="L21" s="25">
        <v>1</v>
      </c>
      <c r="M21" s="25">
        <v>0</v>
      </c>
      <c r="N21" s="25">
        <v>0.8938271604938272</v>
      </c>
      <c r="O21" s="25">
        <v>0.8775510204081632</v>
      </c>
    </row>
    <row r="22" spans="1:15" s="9" customFormat="1" ht="12">
      <c r="A22" s="10" t="s">
        <v>21</v>
      </c>
      <c r="B22" s="10" t="s">
        <v>20</v>
      </c>
      <c r="C22" s="25">
        <v>0.825595238095238</v>
      </c>
      <c r="D22" s="25">
        <v>0.9686162624821684</v>
      </c>
      <c r="E22" s="25">
        <v>0.8223289315726291</v>
      </c>
      <c r="F22" s="25">
        <v>0.9502948609941028</v>
      </c>
      <c r="G22" s="25">
        <v>0.8686058174523571</v>
      </c>
      <c r="H22" s="25">
        <v>0.9056410256410257</v>
      </c>
      <c r="I22" s="25">
        <v>0.9251336898395722</v>
      </c>
      <c r="J22" s="25">
        <v>0.9243772241992882</v>
      </c>
      <c r="K22" s="25">
        <v>0.8821138211382114</v>
      </c>
      <c r="L22" s="25">
        <v>0.9826086956521739</v>
      </c>
      <c r="M22" s="25"/>
      <c r="N22" s="25"/>
      <c r="O22" s="25"/>
    </row>
    <row r="23" spans="1:15" s="9" customFormat="1" ht="12">
      <c r="A23" s="10" t="s">
        <v>19</v>
      </c>
      <c r="B23" s="10" t="s">
        <v>18</v>
      </c>
      <c r="C23" s="25">
        <v>0.8793538616860171</v>
      </c>
      <c r="D23" s="25">
        <v>0.928071292170592</v>
      </c>
      <c r="E23" s="25">
        <v>0.9501718213058419</v>
      </c>
      <c r="F23" s="25">
        <v>0.9636557990379476</v>
      </c>
      <c r="G23" s="25">
        <v>0.8918291550603529</v>
      </c>
      <c r="H23" s="25">
        <v>0.8768356229275225</v>
      </c>
      <c r="I23" s="25">
        <v>0.9081532416502947</v>
      </c>
      <c r="J23" s="25">
        <v>0.9031954887218046</v>
      </c>
      <c r="K23" s="25">
        <v>0.9079166666666667</v>
      </c>
      <c r="L23" s="25">
        <v>0.96</v>
      </c>
      <c r="M23" s="25">
        <v>0.9383198437063913</v>
      </c>
      <c r="N23" s="25">
        <v>0.8531665994352562</v>
      </c>
      <c r="O23" s="25">
        <v>0.9326563335114911</v>
      </c>
    </row>
    <row r="24" spans="1:15" s="9" customFormat="1" ht="12">
      <c r="A24" s="10" t="s">
        <v>17</v>
      </c>
      <c r="B24" s="10" t="s">
        <v>17</v>
      </c>
      <c r="C24" s="25">
        <v>0.7071524966261808</v>
      </c>
      <c r="D24" s="25">
        <v>0.9270334928229665</v>
      </c>
      <c r="E24" s="25">
        <v>0.9550295857988166</v>
      </c>
      <c r="F24" s="25">
        <v>0.9549376797698945</v>
      </c>
      <c r="G24" s="25">
        <v>0.929676511954993</v>
      </c>
      <c r="H24" s="25">
        <v>0.7896174863387978</v>
      </c>
      <c r="I24" s="25">
        <v>0.8867724867724868</v>
      </c>
      <c r="J24" s="25">
        <v>0.8550106609808102</v>
      </c>
      <c r="K24" s="25">
        <v>0.8829268292682927</v>
      </c>
      <c r="L24" s="25">
        <v>0.9554234769687965</v>
      </c>
      <c r="M24" s="25"/>
      <c r="N24" s="25"/>
      <c r="O24" s="25">
        <v>0.9026455026455027</v>
      </c>
    </row>
    <row r="25" spans="1:15" s="9" customFormat="1" ht="12">
      <c r="A25" s="10" t="s">
        <v>16</v>
      </c>
      <c r="B25" s="10" t="s">
        <v>15</v>
      </c>
      <c r="C25" s="25">
        <v>0.8465547191661842</v>
      </c>
      <c r="D25" s="25">
        <v>0.9298831385642737</v>
      </c>
      <c r="E25" s="25">
        <v>0.9726775956284153</v>
      </c>
      <c r="F25" s="25">
        <v>0.9654059040590406</v>
      </c>
      <c r="G25" s="25">
        <v>0.9253152279340446</v>
      </c>
      <c r="H25" s="25">
        <v>0.9401473296500921</v>
      </c>
      <c r="I25" s="25">
        <v>0.9283833596629805</v>
      </c>
      <c r="J25" s="25">
        <v>0.9169570267131243</v>
      </c>
      <c r="K25" s="25">
        <v>0.9352975158867707</v>
      </c>
      <c r="L25" s="25">
        <v>0.9621010638297872</v>
      </c>
      <c r="M25" s="25"/>
      <c r="N25" s="25"/>
      <c r="O25" s="25"/>
    </row>
    <row r="26" spans="1:15" s="9" customFormat="1" ht="12">
      <c r="A26" s="10" t="s">
        <v>14</v>
      </c>
      <c r="B26" s="10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s="9" customFormat="1" ht="12">
      <c r="A27" s="10" t="s">
        <v>12</v>
      </c>
      <c r="B27" s="10" t="s">
        <v>11</v>
      </c>
      <c r="C27" s="25">
        <v>0.9301929625425652</v>
      </c>
      <c r="D27" s="25">
        <v>0.9797913950456323</v>
      </c>
      <c r="E27" s="25">
        <v>0.9773394880402854</v>
      </c>
      <c r="F27" s="25">
        <v>0.9679891794409378</v>
      </c>
      <c r="G27" s="25">
        <v>0.880041011619959</v>
      </c>
      <c r="H27" s="25">
        <v>0.7806055287406757</v>
      </c>
      <c r="I27" s="25">
        <v>0.92573402417962</v>
      </c>
      <c r="J27" s="25">
        <v>0.9457831325301205</v>
      </c>
      <c r="K27" s="25">
        <v>0.9478827361563518</v>
      </c>
      <c r="L27" s="25">
        <v>0.9577235772357724</v>
      </c>
      <c r="M27" s="25">
        <v>0.969824193125164</v>
      </c>
      <c r="N27" s="25">
        <v>0.8424621804903495</v>
      </c>
      <c r="O27" s="25">
        <v>0.95631702851164</v>
      </c>
    </row>
    <row r="28" spans="1:15" s="9" customFormat="1" ht="12">
      <c r="A28" s="10" t="s">
        <v>10</v>
      </c>
      <c r="B28" s="10" t="s">
        <v>9</v>
      </c>
      <c r="C28" s="25">
        <v>0.8755905511811024</v>
      </c>
      <c r="D28" s="25">
        <v>0.9507550886408405</v>
      </c>
      <c r="E28" s="25">
        <v>0.8884083044982699</v>
      </c>
      <c r="F28" s="25">
        <v>0.9842442146725751</v>
      </c>
      <c r="G28" s="25">
        <v>0.8807649043869517</v>
      </c>
      <c r="H28" s="25">
        <v>0.8291093410572049</v>
      </c>
      <c r="I28" s="25">
        <v>0.892023346303502</v>
      </c>
      <c r="J28" s="25">
        <v>0.921028466483012</v>
      </c>
      <c r="K28" s="25">
        <v>0.8946236559139785</v>
      </c>
      <c r="L28" s="25">
        <v>0.9896670493685419</v>
      </c>
      <c r="M28" s="25">
        <v>0.8837616822429907</v>
      </c>
      <c r="N28" s="25">
        <v>0.6725512528473804</v>
      </c>
      <c r="O28" s="25">
        <v>0.8540540540540541</v>
      </c>
    </row>
    <row r="29" spans="1:15" s="9" customFormat="1" ht="12">
      <c r="A29" s="10" t="s">
        <v>8</v>
      </c>
      <c r="B29" s="10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9" customFormat="1" ht="12">
      <c r="A30" s="10" t="s">
        <v>6</v>
      </c>
      <c r="B30" s="10" t="s">
        <v>5</v>
      </c>
      <c r="C30" s="25">
        <v>0.8119266055045872</v>
      </c>
      <c r="D30" s="25">
        <v>0.9176954732510288</v>
      </c>
      <c r="E30" s="25">
        <v>0.8370535714285714</v>
      </c>
      <c r="F30" s="25">
        <v>0.9452054794520548</v>
      </c>
      <c r="G30" s="25">
        <v>0.8404977375565611</v>
      </c>
      <c r="H30" s="25"/>
      <c r="I30" s="25">
        <v>0.8946587537091988</v>
      </c>
      <c r="J30" s="25">
        <v>0.8823529411764706</v>
      </c>
      <c r="K30" s="25">
        <v>0.8950715421303657</v>
      </c>
      <c r="L30" s="25">
        <v>0.9496598639455782</v>
      </c>
      <c r="M30" s="25">
        <v>0.9582684521955777</v>
      </c>
      <c r="N30" s="25">
        <v>0.8911311736590547</v>
      </c>
      <c r="O30" s="25">
        <v>0.8813700918964077</v>
      </c>
    </row>
    <row r="31" spans="1:15" s="9" customFormat="1" ht="12">
      <c r="A31" s="10" t="s">
        <v>4</v>
      </c>
      <c r="B31" s="10" t="s">
        <v>3</v>
      </c>
      <c r="C31" s="25">
        <v>0.9144508670520232</v>
      </c>
      <c r="D31" s="25">
        <v>0.9368562472010747</v>
      </c>
      <c r="E31" s="25">
        <v>0.9676362146661205</v>
      </c>
      <c r="F31" s="25">
        <v>0.9817232375979112</v>
      </c>
      <c r="G31" s="25">
        <v>0.8777821163607966</v>
      </c>
      <c r="H31" s="25">
        <v>0.9021838034576888</v>
      </c>
      <c r="I31" s="25">
        <v>0.9409722222222222</v>
      </c>
      <c r="J31" s="25">
        <v>0.9369369369369369</v>
      </c>
      <c r="K31" s="25">
        <v>0.9460946094609461</v>
      </c>
      <c r="L31" s="25">
        <v>0.9781976744186046</v>
      </c>
      <c r="M31" s="25">
        <v>0.9710982658959537</v>
      </c>
      <c r="N31" s="25">
        <v>0.8934131736526946</v>
      </c>
      <c r="O31" s="25">
        <v>0.9515868746637978</v>
      </c>
    </row>
    <row r="32" spans="1:15" s="9" customFormat="1" ht="12">
      <c r="A32" s="10" t="s">
        <v>2</v>
      </c>
      <c r="B32" s="10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9" customFormat="1" ht="12">
      <c r="A33" s="10" t="s">
        <v>60</v>
      </c>
      <c r="B33" s="10" t="s">
        <v>59</v>
      </c>
      <c r="C33" s="25">
        <v>0.8375510204081633</v>
      </c>
      <c r="D33" s="25">
        <v>0.9591642924976258</v>
      </c>
      <c r="E33" s="25">
        <v>0.9549180327868853</v>
      </c>
      <c r="F33" s="25">
        <v>0.9635701275045537</v>
      </c>
      <c r="G33" s="25">
        <v>0.8473372781065088</v>
      </c>
      <c r="H33" s="25">
        <v>0.8121827411167513</v>
      </c>
      <c r="I33" s="25">
        <v>0.9912716070511723</v>
      </c>
      <c r="J33" s="25">
        <v>0.9294117647058824</v>
      </c>
      <c r="K33" s="25">
        <v>0.935349322210636</v>
      </c>
      <c r="L33" s="25">
        <v>0.9811946902654868</v>
      </c>
      <c r="M33" s="25"/>
      <c r="N33" s="25"/>
      <c r="O33" s="25"/>
    </row>
    <row r="34" spans="1:15" s="9" customFormat="1" ht="12">
      <c r="A34" s="10" t="s">
        <v>58</v>
      </c>
      <c r="B34" s="10" t="s">
        <v>55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9" customFormat="1" ht="12">
      <c r="A35" s="10" t="s">
        <v>74</v>
      </c>
      <c r="B35" s="10" t="s">
        <v>69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9" customFormat="1" ht="12">
      <c r="A36" s="10" t="s">
        <v>56</v>
      </c>
      <c r="B36" s="10" t="s">
        <v>55</v>
      </c>
      <c r="C36" s="25">
        <v>0.9135948097906222</v>
      </c>
      <c r="D36" s="25">
        <v>0.9646079111727967</v>
      </c>
      <c r="E36" s="25">
        <v>0.9762071378586424</v>
      </c>
      <c r="F36" s="25">
        <v>0.9774513153399385</v>
      </c>
      <c r="G36" s="25">
        <v>0.891</v>
      </c>
      <c r="H36" s="25">
        <v>0.9380053908355795</v>
      </c>
      <c r="I36" s="25">
        <v>0.8890243902439025</v>
      </c>
      <c r="J36" s="25">
        <v>0.9643788010425717</v>
      </c>
      <c r="K36" s="25">
        <v>0.9794335805799056</v>
      </c>
      <c r="L36" s="25">
        <v>0.9761372110365399</v>
      </c>
      <c r="M36" s="25">
        <v>0.9785301403798513</v>
      </c>
      <c r="N36" s="25">
        <v>0.9146179401993355</v>
      </c>
      <c r="O36" s="25">
        <v>0.959929546455306</v>
      </c>
    </row>
    <row r="37" spans="1:15" s="9" customFormat="1" ht="12">
      <c r="A37" s="9" t="s">
        <v>71</v>
      </c>
      <c r="B37" s="20" t="s">
        <v>69</v>
      </c>
      <c r="C37" s="25">
        <v>0.9430994875419686</v>
      </c>
      <c r="D37" s="25">
        <v>0.9503319400049176</v>
      </c>
      <c r="E37" s="25">
        <v>0.9729198514959598</v>
      </c>
      <c r="F37" s="25">
        <v>0.979389032020611</v>
      </c>
      <c r="G37" s="25">
        <v>0.8315768930523029</v>
      </c>
      <c r="H37" s="25">
        <v>0.9107178365480215</v>
      </c>
      <c r="I37" s="25">
        <v>0.9267744202389319</v>
      </c>
      <c r="J37" s="25">
        <v>0.9375512211112932</v>
      </c>
      <c r="K37" s="25">
        <v>0.945076500588466</v>
      </c>
      <c r="L37" s="25">
        <v>0.9630372972068908</v>
      </c>
      <c r="M37" s="25">
        <v>0.8500960922485586</v>
      </c>
      <c r="N37" s="25"/>
      <c r="O37" s="25">
        <v>0.9145746164574616</v>
      </c>
    </row>
    <row r="38" spans="1:15" s="9" customFormat="1" ht="12">
      <c r="A38" s="15" t="s">
        <v>70</v>
      </c>
      <c r="B38" s="15" t="s">
        <v>67</v>
      </c>
      <c r="C38" s="25">
        <v>0.9595098561534363</v>
      </c>
      <c r="D38" s="25">
        <v>0.9523454951600894</v>
      </c>
      <c r="E38" s="25">
        <v>0.9618366129994037</v>
      </c>
      <c r="F38" s="25">
        <v>0.9776674937965261</v>
      </c>
      <c r="G38" s="25">
        <v>0.7343921139101862</v>
      </c>
      <c r="H38" s="25">
        <v>0.9274364406779662</v>
      </c>
      <c r="I38" s="25">
        <v>0.949740932642487</v>
      </c>
      <c r="J38" s="25">
        <v>0.9485138004246284</v>
      </c>
      <c r="K38" s="25">
        <v>0.9402469135802469</v>
      </c>
      <c r="L38" s="25">
        <v>0.9379444085326438</v>
      </c>
      <c r="M38" s="25"/>
      <c r="N38" s="25"/>
      <c r="O38" s="25"/>
    </row>
    <row r="39" spans="1:15" ht="12">
      <c r="A39" s="15" t="s">
        <v>66</v>
      </c>
      <c r="B39" s="15" t="s">
        <v>65</v>
      </c>
      <c r="C39" s="25">
        <v>0.9367728882144664</v>
      </c>
      <c r="D39" s="25">
        <v>0.9392201834862385</v>
      </c>
      <c r="E39" s="25">
        <v>0.988265306122449</v>
      </c>
      <c r="F39" s="25">
        <v>0.9779816513761468</v>
      </c>
      <c r="G39" s="25">
        <v>0.8606916707257671</v>
      </c>
      <c r="H39" s="25">
        <v>0.9284304047384008</v>
      </c>
      <c r="I39" s="25">
        <v>0.8906379453189727</v>
      </c>
      <c r="J39" s="25">
        <v>0.9314024390243902</v>
      </c>
      <c r="K39" s="25">
        <v>0.9710610932475884</v>
      </c>
      <c r="L39" s="25">
        <v>0.9816849816849816</v>
      </c>
      <c r="M39" s="25"/>
      <c r="N39" s="25"/>
      <c r="O39" s="25"/>
    </row>
    <row r="40" spans="1:15" ht="12">
      <c r="A40" s="15" t="s">
        <v>64</v>
      </c>
      <c r="B40" s="15" t="s">
        <v>63</v>
      </c>
      <c r="C40" s="25">
        <v>0.9411764705882353</v>
      </c>
      <c r="D40" s="25">
        <v>0.9733570159857904</v>
      </c>
      <c r="E40" s="25">
        <v>0.9546436285097192</v>
      </c>
      <c r="F40" s="25">
        <v>0.9884726224783862</v>
      </c>
      <c r="G40" s="25">
        <v>0.9482248520710059</v>
      </c>
      <c r="H40" s="25">
        <v>0.7263374485596708</v>
      </c>
      <c r="I40" s="25">
        <v>0.9361702127659575</v>
      </c>
      <c r="J40" s="25">
        <v>0.9468267581475128</v>
      </c>
      <c r="K40" s="25">
        <v>0.89568345323741</v>
      </c>
      <c r="L40" s="25">
        <v>1</v>
      </c>
      <c r="M40" s="25"/>
      <c r="N40" s="25"/>
      <c r="O40" s="25"/>
    </row>
    <row r="41" spans="1:15" ht="12">
      <c r="A41" s="9" t="s">
        <v>138</v>
      </c>
      <c r="B41" s="9" t="s">
        <v>139</v>
      </c>
      <c r="C41" s="25"/>
      <c r="D41" s="25"/>
      <c r="E41" s="25"/>
      <c r="F41" s="25"/>
      <c r="G41" s="25"/>
      <c r="H41" s="25"/>
      <c r="I41" s="25">
        <v>0.9247219846022241</v>
      </c>
      <c r="J41" s="25">
        <v>0.9122807017543859</v>
      </c>
      <c r="K41" s="25">
        <v>0.9361403508771929</v>
      </c>
      <c r="L41" s="25">
        <v>0.9275766016713092</v>
      </c>
      <c r="M41" s="25"/>
      <c r="N41" s="25"/>
      <c r="O41" s="25"/>
    </row>
    <row r="42" spans="1:15" ht="12">
      <c r="A42" s="9" t="s">
        <v>62</v>
      </c>
      <c r="B42" s="9" t="s">
        <v>61</v>
      </c>
      <c r="C42" s="25">
        <v>0.9177215189873418</v>
      </c>
      <c r="D42" s="25">
        <v>0.9592326139088729</v>
      </c>
      <c r="E42" s="25">
        <v>0.9665970772442589</v>
      </c>
      <c r="F42" s="25">
        <v>0.9798165137614679</v>
      </c>
      <c r="G42" s="25">
        <v>0.8998242530755711</v>
      </c>
      <c r="H42" s="25">
        <v>0.9459459459459459</v>
      </c>
      <c r="I42" s="25">
        <v>0.9640552995391705</v>
      </c>
      <c r="J42" s="25">
        <v>0.9484444444444444</v>
      </c>
      <c r="K42" s="25">
        <v>0.9125</v>
      </c>
      <c r="L42" s="25">
        <v>0.9923913043478261</v>
      </c>
      <c r="M42" s="25"/>
      <c r="N42" s="25"/>
      <c r="O42" s="25"/>
    </row>
    <row r="43" spans="1:15" ht="12">
      <c r="A43" s="30" t="s">
        <v>140</v>
      </c>
      <c r="B43" s="30" t="s">
        <v>141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>
        <v>0.7920110192837465</v>
      </c>
      <c r="N43" s="25"/>
      <c r="O43" s="25">
        <v>0.8726114649681529</v>
      </c>
    </row>
    <row r="44" spans="1:15" ht="12">
      <c r="A44" s="30" t="s">
        <v>163</v>
      </c>
      <c r="B44" s="30" t="s">
        <v>162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>
        <v>0.9482439926062847</v>
      </c>
      <c r="N44" s="25"/>
      <c r="O44" s="25">
        <v>0.8823529411764706</v>
      </c>
    </row>
    <row r="45" spans="1:15" ht="12">
      <c r="A45" s="30" t="s">
        <v>143</v>
      </c>
      <c r="B45" s="30" t="s">
        <v>142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>
        <v>0.8129251700680272</v>
      </c>
      <c r="N45" s="25"/>
      <c r="O45" s="25">
        <v>0.8970976253298153</v>
      </c>
    </row>
    <row r="46" spans="1:15" ht="12">
      <c r="A46" s="38" t="s">
        <v>160</v>
      </c>
      <c r="B46" s="38" t="s">
        <v>161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v>0.7474747474747475</v>
      </c>
    </row>
  </sheetData>
  <sheetProtection/>
  <mergeCells count="3">
    <mergeCell ref="A2:B4"/>
    <mergeCell ref="C2:O2"/>
    <mergeCell ref="C3:O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46"/>
  <sheetViews>
    <sheetView showGridLines="0" view="pageLayout" workbookViewId="0" topLeftCell="A1">
      <selection activeCell="P29" sqref="P29:U29"/>
    </sheetView>
  </sheetViews>
  <sheetFormatPr defaultColWidth="9.140625" defaultRowHeight="15"/>
  <cols>
    <col min="1" max="1" width="5.140625" style="15" customWidth="1"/>
    <col min="2" max="2" width="8.57421875" style="15" customWidth="1"/>
    <col min="3" max="10" width="6.28125" style="15" bestFit="1" customWidth="1"/>
    <col min="11" max="12" width="7.140625" style="15" bestFit="1" customWidth="1"/>
    <col min="13" max="15" width="6.28125" style="15" bestFit="1" customWidth="1"/>
    <col min="16" max="16384" width="9.140625" style="15" customWidth="1"/>
  </cols>
  <sheetData>
    <row r="2" spans="1:15" ht="15" customHeight="1">
      <c r="A2" s="76" t="s">
        <v>136</v>
      </c>
      <c r="B2" s="77"/>
      <c r="C2" s="91" t="s">
        <v>127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">
      <c r="A3" s="78"/>
      <c r="B3" s="79"/>
      <c r="C3" s="91" t="s">
        <v>124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18" customFormat="1" ht="18" customHeight="1">
      <c r="A4" s="80"/>
      <c r="B4" s="81"/>
      <c r="C4" s="28">
        <v>1943</v>
      </c>
      <c r="D4" s="21">
        <v>1947</v>
      </c>
      <c r="E4" s="21">
        <v>1948</v>
      </c>
      <c r="F4" s="21">
        <v>1949</v>
      </c>
      <c r="G4" s="21">
        <v>1950</v>
      </c>
      <c r="H4" s="21">
        <v>1951</v>
      </c>
      <c r="I4" s="21">
        <v>1952</v>
      </c>
      <c r="J4" s="21">
        <v>1953</v>
      </c>
      <c r="K4" s="21">
        <v>1954</v>
      </c>
      <c r="L4" s="21">
        <v>1955</v>
      </c>
      <c r="M4" s="21">
        <v>1956</v>
      </c>
      <c r="N4" s="21">
        <v>1957</v>
      </c>
      <c r="O4" s="21">
        <v>1958</v>
      </c>
    </row>
    <row r="5" spans="1:15" s="9" customFormat="1" ht="12">
      <c r="A5" s="10" t="s">
        <v>53</v>
      </c>
      <c r="B5" s="10" t="s">
        <v>53</v>
      </c>
      <c r="C5" s="25">
        <v>0.9146249495782107</v>
      </c>
      <c r="D5" s="25">
        <v>0.9729773840055957</v>
      </c>
      <c r="E5" s="25">
        <v>0.9641344431566747</v>
      </c>
      <c r="F5" s="25">
        <v>0.9560818437416627</v>
      </c>
      <c r="G5" s="25">
        <v>0.9109878731506994</v>
      </c>
      <c r="H5" s="25">
        <v>0.8884467029939387</v>
      </c>
      <c r="I5" s="25">
        <v>0.9359432991995708</v>
      </c>
      <c r="J5" s="25">
        <v>0.9548382659728113</v>
      </c>
      <c r="K5" s="25">
        <v>0.9608185359437447</v>
      </c>
      <c r="L5" s="25">
        <v>0.9759201833625455</v>
      </c>
      <c r="M5" s="25">
        <v>0.9620220067545484</v>
      </c>
      <c r="N5" s="25">
        <v>0.9310922782748282</v>
      </c>
      <c r="O5" s="25">
        <v>0.9563943627224226</v>
      </c>
    </row>
    <row r="6" spans="1:15" s="9" customFormat="1" ht="12">
      <c r="A6" s="10" t="s">
        <v>52</v>
      </c>
      <c r="B6" s="10" t="s">
        <v>51</v>
      </c>
      <c r="C6" s="25">
        <v>0.8890404729422465</v>
      </c>
      <c r="D6" s="25">
        <v>0.9719512195121951</v>
      </c>
      <c r="E6" s="25">
        <v>0.9640522875816994</v>
      </c>
      <c r="F6" s="25">
        <v>0.9246861924686193</v>
      </c>
      <c r="G6" s="25">
        <v>0.8936793637505233</v>
      </c>
      <c r="H6" s="25">
        <v>0.8337585034013606</v>
      </c>
      <c r="I6" s="25">
        <v>0.94275802254987</v>
      </c>
      <c r="J6" s="25">
        <v>0.948051948051948</v>
      </c>
      <c r="K6" s="25">
        <v>0.9417620706819313</v>
      </c>
      <c r="L6" s="25">
        <v>0.9523060796645703</v>
      </c>
      <c r="M6" s="25"/>
      <c r="N6" s="25"/>
      <c r="O6" s="25"/>
    </row>
    <row r="7" spans="1:15" s="9" customFormat="1" ht="12">
      <c r="A7" s="10" t="s">
        <v>50</v>
      </c>
      <c r="B7" s="10" t="s">
        <v>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9" customFormat="1" ht="12">
      <c r="A8" s="10" t="s">
        <v>48</v>
      </c>
      <c r="B8" s="10" t="s">
        <v>47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9" customFormat="1" ht="12">
      <c r="A9" s="10" t="s">
        <v>46</v>
      </c>
      <c r="B9" s="10" t="s">
        <v>45</v>
      </c>
      <c r="C9" s="25">
        <v>0.9094269870609981</v>
      </c>
      <c r="D9" s="25">
        <v>0.9806301652892562</v>
      </c>
      <c r="E9" s="25">
        <v>0.9609062638827188</v>
      </c>
      <c r="F9" s="25">
        <v>0.958642122878317</v>
      </c>
      <c r="G9" s="25">
        <v>0.9039131325548043</v>
      </c>
      <c r="H9" s="25">
        <v>0.8758389261744967</v>
      </c>
      <c r="I9" s="25">
        <v>0.9587737843551797</v>
      </c>
      <c r="J9" s="25">
        <v>0.9701636188642926</v>
      </c>
      <c r="K9" s="25">
        <v>0.968895078922934</v>
      </c>
      <c r="L9" s="25">
        <v>0.984087518647439</v>
      </c>
      <c r="M9" s="25"/>
      <c r="N9" s="25"/>
      <c r="O9" s="25"/>
    </row>
    <row r="10" spans="1:15" s="9" customFormat="1" ht="12">
      <c r="A10" s="10" t="s">
        <v>44</v>
      </c>
      <c r="B10" s="10" t="s">
        <v>43</v>
      </c>
      <c r="C10" s="25">
        <v>0.9356530028598665</v>
      </c>
      <c r="D10" s="25">
        <v>0.9900110987791343</v>
      </c>
      <c r="E10" s="25">
        <v>0.9659413434247871</v>
      </c>
      <c r="F10" s="25">
        <v>0.9929515418502203</v>
      </c>
      <c r="G10" s="25">
        <v>0.9338721528288023</v>
      </c>
      <c r="H10" s="25">
        <v>0.9236111111111112</v>
      </c>
      <c r="I10" s="25">
        <v>0.9669148056244831</v>
      </c>
      <c r="J10" s="25">
        <v>0.9711451758340848</v>
      </c>
      <c r="K10" s="25">
        <v>0.9442896935933147</v>
      </c>
      <c r="L10" s="25">
        <v>0.9905926622765757</v>
      </c>
      <c r="M10" s="25">
        <v>0.9521298174442191</v>
      </c>
      <c r="N10" s="25">
        <v>0.957107408720312</v>
      </c>
      <c r="O10" s="25">
        <v>0.9559154295996402</v>
      </c>
    </row>
    <row r="11" spans="1:15" s="9" customFormat="1" ht="12">
      <c r="A11" s="10" t="s">
        <v>42</v>
      </c>
      <c r="B11" s="10" t="s">
        <v>41</v>
      </c>
      <c r="C11" s="25">
        <v>0.9325</v>
      </c>
      <c r="D11" s="25">
        <v>0.9720570749108205</v>
      </c>
      <c r="E11" s="25">
        <v>0.9621026894865525</v>
      </c>
      <c r="F11" s="25">
        <v>0.964769647696477</v>
      </c>
      <c r="G11" s="25">
        <v>0.9377096310493531</v>
      </c>
      <c r="H11" s="25">
        <v>0.834070796460177</v>
      </c>
      <c r="I11" s="25">
        <v>0.9402480270574972</v>
      </c>
      <c r="J11" s="25">
        <v>0.9501216545012166</v>
      </c>
      <c r="K11" s="25">
        <v>0.9533287577213452</v>
      </c>
      <c r="L11" s="25"/>
      <c r="M11" s="25"/>
      <c r="N11" s="25"/>
      <c r="O11" s="25"/>
    </row>
    <row r="12" spans="1:15" s="9" customFormat="1" ht="12">
      <c r="A12" s="10" t="s">
        <v>40</v>
      </c>
      <c r="B12" s="10" t="s">
        <v>39</v>
      </c>
      <c r="C12" s="25">
        <v>0.8915547024952015</v>
      </c>
      <c r="D12" s="25">
        <v>0.9726651480637813</v>
      </c>
      <c r="E12" s="25">
        <v>0.9745222929936306</v>
      </c>
      <c r="F12" s="25">
        <v>0.9762989972652689</v>
      </c>
      <c r="G12" s="25">
        <v>0.9341317365269461</v>
      </c>
      <c r="H12" s="25">
        <v>0.9375</v>
      </c>
      <c r="I12" s="25">
        <v>0.9633363886342805</v>
      </c>
      <c r="J12" s="25">
        <v>0.9728033472803347</v>
      </c>
      <c r="K12" s="25">
        <v>0.9403153153153153</v>
      </c>
      <c r="L12" s="25">
        <v>0.9721627408993576</v>
      </c>
      <c r="M12" s="25"/>
      <c r="N12" s="25"/>
      <c r="O12" s="25"/>
    </row>
    <row r="13" spans="1:15" s="9" customFormat="1" ht="12">
      <c r="A13" s="10" t="s">
        <v>38</v>
      </c>
      <c r="B13" s="10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9" customFormat="1" ht="12">
      <c r="A14" s="10" t="s">
        <v>37</v>
      </c>
      <c r="B14" s="10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9" customFormat="1" ht="12">
      <c r="A15" s="10" t="s">
        <v>35</v>
      </c>
      <c r="B15" s="10" t="s">
        <v>34</v>
      </c>
      <c r="C15" s="25">
        <v>0.9600577478344562</v>
      </c>
      <c r="D15" s="25">
        <v>0.9879101899827288</v>
      </c>
      <c r="E15" s="25">
        <v>0.9900249376558603</v>
      </c>
      <c r="F15" s="25">
        <v>0.9970119521912351</v>
      </c>
      <c r="G15" s="25">
        <v>0.9604471195184867</v>
      </c>
      <c r="H15" s="25">
        <v>0.9776824034334763</v>
      </c>
      <c r="I15" s="25">
        <v>0.988135593220339</v>
      </c>
      <c r="J15" s="25">
        <v>0.9315746084089035</v>
      </c>
      <c r="K15" s="25">
        <v>0.9840891010342084</v>
      </c>
      <c r="L15" s="25">
        <v>0.9831053901850362</v>
      </c>
      <c r="M15" s="25">
        <v>0.9683168316831683</v>
      </c>
      <c r="N15" s="25">
        <v>0.957592339261286</v>
      </c>
      <c r="O15" s="25">
        <v>0.9813258636788048</v>
      </c>
    </row>
    <row r="16" spans="1:15" s="9" customFormat="1" ht="12">
      <c r="A16" s="10" t="s">
        <v>33</v>
      </c>
      <c r="B16" s="10" t="s">
        <v>32</v>
      </c>
      <c r="C16" s="25">
        <v>0.9148463532025176</v>
      </c>
      <c r="D16" s="25">
        <v>0.9774372073222648</v>
      </c>
      <c r="E16" s="25">
        <v>0.9290633608815427</v>
      </c>
      <c r="F16" s="25">
        <v>0.9358119957909505</v>
      </c>
      <c r="G16" s="25">
        <v>0.8852507374631269</v>
      </c>
      <c r="H16" s="25">
        <v>0.8863090472377902</v>
      </c>
      <c r="I16" s="25">
        <v>0.9448677722994173</v>
      </c>
      <c r="J16" s="25">
        <v>0.9494020239190433</v>
      </c>
      <c r="K16" s="25">
        <v>0.9772307692307692</v>
      </c>
      <c r="L16" s="25">
        <v>0.9697396199859254</v>
      </c>
      <c r="M16" s="25"/>
      <c r="N16" s="25"/>
      <c r="O16" s="25">
        <v>0.9315263908701854</v>
      </c>
    </row>
    <row r="17" spans="1:15" s="9" customFormat="1" ht="12">
      <c r="A17" s="10" t="s">
        <v>31</v>
      </c>
      <c r="B17" s="10" t="s">
        <v>30</v>
      </c>
      <c r="C17" s="25"/>
      <c r="D17" s="25"/>
      <c r="E17" s="25"/>
      <c r="F17" s="25"/>
      <c r="G17" s="25">
        <v>0</v>
      </c>
      <c r="H17" s="25">
        <v>0.8780383795309168</v>
      </c>
      <c r="I17" s="25">
        <v>0.9320557491289199</v>
      </c>
      <c r="J17" s="25">
        <v>0.9579439252336449</v>
      </c>
      <c r="K17" s="25">
        <v>0.9703429101019463</v>
      </c>
      <c r="L17" s="25">
        <v>0.98067188219052</v>
      </c>
      <c r="M17" s="25">
        <v>0.9898037706810312</v>
      </c>
      <c r="N17" s="25">
        <v>0.9387755102040817</v>
      </c>
      <c r="O17" s="25">
        <v>0.9638909358879882</v>
      </c>
    </row>
    <row r="18" spans="1:15" s="9" customFormat="1" ht="12">
      <c r="A18" s="10" t="s">
        <v>29</v>
      </c>
      <c r="B18" s="10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ht="12">
      <c r="A19" s="10" t="s">
        <v>27</v>
      </c>
      <c r="B19" s="10" t="s">
        <v>26</v>
      </c>
      <c r="C19" s="25">
        <v>0.952638700947226</v>
      </c>
      <c r="D19" s="25">
        <v>0.9814814814814815</v>
      </c>
      <c r="E19" s="25">
        <v>0.9733475479744137</v>
      </c>
      <c r="F19" s="25">
        <v>0.968937875751503</v>
      </c>
      <c r="G19" s="25">
        <v>0.9631449631449631</v>
      </c>
      <c r="H19" s="25">
        <v>0.9359805510534847</v>
      </c>
      <c r="I19" s="25">
        <v>0.9401853411962932</v>
      </c>
      <c r="J19" s="25">
        <v>0.9736263736263736</v>
      </c>
      <c r="K19" s="25">
        <v>0.9733333333333334</v>
      </c>
      <c r="L19" s="25">
        <v>0.978702807357212</v>
      </c>
      <c r="M19" s="25"/>
      <c r="N19" s="25">
        <v>0.9108352144469526</v>
      </c>
      <c r="O19" s="25">
        <v>0.9410112359550562</v>
      </c>
    </row>
    <row r="20" spans="1:15" s="9" customFormat="1" ht="12">
      <c r="A20" s="10" t="s">
        <v>25</v>
      </c>
      <c r="B20" s="10" t="s">
        <v>24</v>
      </c>
      <c r="C20" s="25"/>
      <c r="D20" s="25">
        <v>0.9980952380952381</v>
      </c>
      <c r="E20" s="25">
        <v>0.991875423155044</v>
      </c>
      <c r="F20" s="25">
        <v>0.9773700305810398</v>
      </c>
      <c r="G20" s="25">
        <v>0.9126984126984127</v>
      </c>
      <c r="H20" s="25">
        <v>0.966802562609202</v>
      </c>
      <c r="I20" s="25">
        <v>0.9745183343691733</v>
      </c>
      <c r="J20" s="25">
        <v>0.9844236760124611</v>
      </c>
      <c r="K20" s="25">
        <v>0.9849570200573066</v>
      </c>
      <c r="L20" s="25">
        <v>0.9974667511082964</v>
      </c>
      <c r="M20" s="25">
        <v>0.9696668324216807</v>
      </c>
      <c r="N20" s="25">
        <v>0.9461593682699211</v>
      </c>
      <c r="O20" s="25">
        <v>0.985945945945946</v>
      </c>
    </row>
    <row r="21" spans="1:15" s="9" customFormat="1" ht="12">
      <c r="A21" s="10" t="s">
        <v>23</v>
      </c>
      <c r="B21" s="10" t="s">
        <v>22</v>
      </c>
      <c r="C21" s="25"/>
      <c r="D21" s="25"/>
      <c r="E21" s="25"/>
      <c r="F21" s="25"/>
      <c r="G21" s="25"/>
      <c r="H21" s="25"/>
      <c r="I21" s="25"/>
      <c r="J21" s="25"/>
      <c r="K21" s="25">
        <v>0.9801192842942346</v>
      </c>
      <c r="L21" s="25">
        <v>1</v>
      </c>
      <c r="M21" s="25">
        <v>0</v>
      </c>
      <c r="N21" s="25">
        <v>0.9432314410480349</v>
      </c>
      <c r="O21" s="25">
        <v>0.9956140350877193</v>
      </c>
    </row>
    <row r="22" spans="1:15" s="9" customFormat="1" ht="12">
      <c r="A22" s="10" t="s">
        <v>21</v>
      </c>
      <c r="B22" s="10" t="s">
        <v>20</v>
      </c>
      <c r="C22" s="25">
        <v>0.9297023432552248</v>
      </c>
      <c r="D22" s="25">
        <v>0.9576837416481069</v>
      </c>
      <c r="E22" s="25">
        <v>0.9348137535816619</v>
      </c>
      <c r="F22" s="25">
        <v>0.9407129455909944</v>
      </c>
      <c r="G22" s="25">
        <v>0.8460743801652892</v>
      </c>
      <c r="H22" s="25">
        <v>0.886785009861933</v>
      </c>
      <c r="I22" s="25">
        <v>0.9554455445544554</v>
      </c>
      <c r="J22" s="25">
        <v>0.944</v>
      </c>
      <c r="K22" s="25">
        <v>0.9543610547667343</v>
      </c>
      <c r="L22" s="25">
        <v>0.9940298507462687</v>
      </c>
      <c r="M22" s="25"/>
      <c r="N22" s="25"/>
      <c r="O22" s="25"/>
    </row>
    <row r="23" spans="1:15" s="9" customFormat="1" ht="12">
      <c r="A23" s="10" t="s">
        <v>19</v>
      </c>
      <c r="B23" s="10" t="s">
        <v>18</v>
      </c>
      <c r="C23" s="25">
        <v>0.9203617269544924</v>
      </c>
      <c r="D23" s="25">
        <v>0.9607072691552063</v>
      </c>
      <c r="E23" s="25">
        <v>0.9680365296803652</v>
      </c>
      <c r="F23" s="25">
        <v>0.929587000677048</v>
      </c>
      <c r="G23" s="25">
        <v>0.9027777777777778</v>
      </c>
      <c r="H23" s="25">
        <v>0.8776824034334764</v>
      </c>
      <c r="I23" s="25">
        <v>0.9458097038437303</v>
      </c>
      <c r="J23" s="25">
        <v>0.9398364485981309</v>
      </c>
      <c r="K23" s="25">
        <v>0.9483333333333334</v>
      </c>
      <c r="L23" s="25">
        <v>0.9674663161353927</v>
      </c>
      <c r="M23" s="25">
        <v>0.9592978395061729</v>
      </c>
      <c r="N23" s="25">
        <v>0.9405172413793104</v>
      </c>
      <c r="O23" s="25">
        <v>0.9665347247211227</v>
      </c>
    </row>
    <row r="24" spans="1:15" s="9" customFormat="1" ht="12">
      <c r="A24" s="10" t="s">
        <v>17</v>
      </c>
      <c r="B24" s="10" t="s">
        <v>17</v>
      </c>
      <c r="C24" s="25">
        <v>0.9353251318101933</v>
      </c>
      <c r="D24" s="25">
        <v>0.9689075630252101</v>
      </c>
      <c r="E24" s="25">
        <v>0.964329643296433</v>
      </c>
      <c r="F24" s="25">
        <v>0.947037037037037</v>
      </c>
      <c r="G24" s="25">
        <v>0.9225150841536995</v>
      </c>
      <c r="H24" s="25">
        <v>0.8546331381329659</v>
      </c>
      <c r="I24" s="25">
        <v>0.9512505298855447</v>
      </c>
      <c r="J24" s="25">
        <v>0.9341295693087224</v>
      </c>
      <c r="K24" s="25">
        <v>0.94580078125</v>
      </c>
      <c r="L24" s="25">
        <v>0.9810538780343399</v>
      </c>
      <c r="M24" s="25"/>
      <c r="N24" s="25"/>
      <c r="O24" s="25">
        <v>0.9502190362405416</v>
      </c>
    </row>
    <row r="25" spans="1:15" s="9" customFormat="1" ht="12">
      <c r="A25" s="10" t="s">
        <v>16</v>
      </c>
      <c r="B25" s="10" t="s">
        <v>15</v>
      </c>
      <c r="C25" s="25">
        <v>0.940900900900901</v>
      </c>
      <c r="D25" s="25">
        <v>0.9626590069757899</v>
      </c>
      <c r="E25" s="25">
        <v>0.9822599305823371</v>
      </c>
      <c r="F25" s="25">
        <v>0.9547546012269938</v>
      </c>
      <c r="G25" s="25">
        <v>0.9423558897243107</v>
      </c>
      <c r="H25" s="25">
        <v>0.899867374005305</v>
      </c>
      <c r="I25" s="25">
        <v>0.9274590163934426</v>
      </c>
      <c r="J25" s="25">
        <v>0.9605150214592275</v>
      </c>
      <c r="K25" s="25">
        <v>0.9662863070539419</v>
      </c>
      <c r="L25" s="25">
        <v>0.9436619718309859</v>
      </c>
      <c r="M25" s="25"/>
      <c r="N25" s="25"/>
      <c r="O25" s="25"/>
    </row>
    <row r="26" spans="1:15" s="9" customFormat="1" ht="12">
      <c r="A26" s="10" t="s">
        <v>14</v>
      </c>
      <c r="B26" s="10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s="9" customFormat="1" ht="12">
      <c r="A27" s="10" t="s">
        <v>12</v>
      </c>
      <c r="B27" s="10" t="s">
        <v>11</v>
      </c>
      <c r="C27" s="25">
        <v>0.8975039830058418</v>
      </c>
      <c r="D27" s="25">
        <v>0.9833333333333333</v>
      </c>
      <c r="E27" s="25">
        <v>0.9835281615302869</v>
      </c>
      <c r="F27" s="25">
        <v>0.9507154213036566</v>
      </c>
      <c r="G27" s="25">
        <v>0.9112326461926799</v>
      </c>
      <c r="H27" s="25">
        <v>0.8481308411214953</v>
      </c>
      <c r="I27" s="25">
        <v>0.9250398724082934</v>
      </c>
      <c r="J27" s="25">
        <v>0.9541284403669725</v>
      </c>
      <c r="K27" s="25">
        <v>0.9438066465256798</v>
      </c>
      <c r="L27" s="25">
        <v>0.963490099009901</v>
      </c>
      <c r="M27" s="25">
        <v>0.9651604001379787</v>
      </c>
      <c r="N27" s="25">
        <v>0.9067131647776809</v>
      </c>
      <c r="O27" s="25">
        <v>0.9674054758800521</v>
      </c>
    </row>
    <row r="28" spans="1:15" s="9" customFormat="1" ht="12">
      <c r="A28" s="10" t="s">
        <v>10</v>
      </c>
      <c r="B28" s="10" t="s">
        <v>9</v>
      </c>
      <c r="C28" s="25">
        <v>0.8724455423310128</v>
      </c>
      <c r="D28" s="25">
        <v>0.9735596994155302</v>
      </c>
      <c r="E28" s="25">
        <v>0.9658119658119658</v>
      </c>
      <c r="F28" s="25">
        <v>0.9676269676269676</v>
      </c>
      <c r="G28" s="25">
        <v>0.9061323292092522</v>
      </c>
      <c r="H28" s="25">
        <v>0.897731364782139</v>
      </c>
      <c r="I28" s="25">
        <v>0.9637760702524698</v>
      </c>
      <c r="J28" s="25">
        <v>0.977061981454368</v>
      </c>
      <c r="K28" s="25">
        <v>0.9695155144256941</v>
      </c>
      <c r="L28" s="25">
        <v>0.9975278121137207</v>
      </c>
      <c r="M28" s="25">
        <v>0.9424939467312349</v>
      </c>
      <c r="N28" s="25">
        <v>0.8952417498081351</v>
      </c>
      <c r="O28" s="25">
        <v>0.9188191881918819</v>
      </c>
    </row>
    <row r="29" spans="1:15" s="9" customFormat="1" ht="12">
      <c r="A29" s="10" t="s">
        <v>8</v>
      </c>
      <c r="B29" s="10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9" customFormat="1" ht="12">
      <c r="A30" s="10" t="s">
        <v>6</v>
      </c>
      <c r="B30" s="10" t="s">
        <v>5</v>
      </c>
      <c r="C30" s="25">
        <v>0.8946327683615819</v>
      </c>
      <c r="D30" s="25">
        <v>0.9678571428571429</v>
      </c>
      <c r="E30" s="25">
        <v>0.9278772378516624</v>
      </c>
      <c r="F30" s="25">
        <v>0.897786151672162</v>
      </c>
      <c r="G30" s="25">
        <v>0.8625649220934878</v>
      </c>
      <c r="H30" s="25"/>
      <c r="I30" s="25">
        <v>0.9257950530035336</v>
      </c>
      <c r="J30" s="25">
        <v>0.925472179683512</v>
      </c>
      <c r="K30" s="25">
        <v>1</v>
      </c>
      <c r="L30" s="25">
        <v>0.965675057208238</v>
      </c>
      <c r="M30" s="25">
        <v>0.9521143362310299</v>
      </c>
      <c r="N30" s="25">
        <v>0.9287965448815221</v>
      </c>
      <c r="O30" s="25">
        <v>0.9123760793092421</v>
      </c>
    </row>
    <row r="31" spans="1:15" s="9" customFormat="1" ht="12">
      <c r="A31" s="10" t="s">
        <v>4</v>
      </c>
      <c r="B31" s="10" t="s">
        <v>3</v>
      </c>
      <c r="C31" s="25">
        <v>0.9288085577277757</v>
      </c>
      <c r="D31" s="25">
        <v>0.9535891089108911</v>
      </c>
      <c r="E31" s="25">
        <v>0.9684947491248541</v>
      </c>
      <c r="F31" s="25">
        <v>0.9638588503130335</v>
      </c>
      <c r="G31" s="25">
        <v>0.9070631970260223</v>
      </c>
      <c r="H31" s="25">
        <v>0.9074607748959334</v>
      </c>
      <c r="I31" s="25">
        <v>0.9769427839453458</v>
      </c>
      <c r="J31" s="25">
        <v>0.9616829451540195</v>
      </c>
      <c r="K31" s="25">
        <v>0.9812108559498957</v>
      </c>
      <c r="L31" s="25">
        <v>0.985244040862656</v>
      </c>
      <c r="M31" s="25">
        <v>0.9731142643764003</v>
      </c>
      <c r="N31" s="25">
        <v>0.9499547784142297</v>
      </c>
      <c r="O31" s="25">
        <v>0.9789332138054684</v>
      </c>
    </row>
    <row r="32" spans="1:15" s="9" customFormat="1" ht="12">
      <c r="A32" s="10" t="s">
        <v>2</v>
      </c>
      <c r="B32" s="10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9" customFormat="1" ht="12">
      <c r="A33" s="10" t="s">
        <v>60</v>
      </c>
      <c r="B33" s="10" t="s">
        <v>59</v>
      </c>
      <c r="C33" s="25">
        <v>0.8416129032258064</v>
      </c>
      <c r="D33" s="25">
        <v>0.9749807544264819</v>
      </c>
      <c r="E33" s="25">
        <v>0.957879234167894</v>
      </c>
      <c r="F33" s="25">
        <v>0.9614580221093516</v>
      </c>
      <c r="G33" s="25">
        <v>0.8838896952104499</v>
      </c>
      <c r="H33" s="25">
        <v>0.8618524332810047</v>
      </c>
      <c r="I33" s="25">
        <v>0.7717086834733894</v>
      </c>
      <c r="J33" s="25">
        <v>0.9203408669877733</v>
      </c>
      <c r="K33" s="25">
        <v>0.9374735952682721</v>
      </c>
      <c r="L33" s="25">
        <v>0.981574539363484</v>
      </c>
      <c r="M33" s="25"/>
      <c r="N33" s="25"/>
      <c r="O33" s="25"/>
    </row>
    <row r="34" spans="1:15" s="9" customFormat="1" ht="12">
      <c r="A34" s="10" t="s">
        <v>58</v>
      </c>
      <c r="B34" s="10" t="s">
        <v>55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9" customFormat="1" ht="12">
      <c r="A35" s="10" t="s">
        <v>74</v>
      </c>
      <c r="B35" s="10" t="s">
        <v>69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9" customFormat="1" ht="12">
      <c r="A36" s="10" t="s">
        <v>56</v>
      </c>
      <c r="B36" s="10" t="s">
        <v>55</v>
      </c>
      <c r="C36" s="25">
        <v>0.8948135198135199</v>
      </c>
      <c r="D36" s="25">
        <v>0.9866352201257862</v>
      </c>
      <c r="E36" s="25">
        <v>0.9895688456189151</v>
      </c>
      <c r="F36" s="25">
        <v>0.955388180764774</v>
      </c>
      <c r="G36" s="25">
        <v>0.95068359375</v>
      </c>
      <c r="H36" s="25">
        <v>0.9144059869036483</v>
      </c>
      <c r="I36" s="25">
        <v>0.9377093101138647</v>
      </c>
      <c r="J36" s="25">
        <v>0.9771241830065359</v>
      </c>
      <c r="K36" s="25">
        <v>0.9606413994169096</v>
      </c>
      <c r="L36" s="25">
        <v>0.9613034623217923</v>
      </c>
      <c r="M36" s="25">
        <v>0.9578947368421052</v>
      </c>
      <c r="N36" s="25">
        <v>0.9261945392491467</v>
      </c>
      <c r="O36" s="25">
        <v>0.9644128113879004</v>
      </c>
    </row>
    <row r="37" spans="1:15" s="9" customFormat="1" ht="12">
      <c r="A37" s="9" t="s">
        <v>71</v>
      </c>
      <c r="B37" s="20" t="s">
        <v>69</v>
      </c>
      <c r="C37" s="25">
        <v>0.9449857592564833</v>
      </c>
      <c r="D37" s="25">
        <v>0.9805266651914141</v>
      </c>
      <c r="E37" s="25">
        <v>0.9760322255790533</v>
      </c>
      <c r="F37" s="25">
        <v>0.98241885625966</v>
      </c>
      <c r="G37" s="25">
        <v>0.9416141031861556</v>
      </c>
      <c r="H37" s="25">
        <v>0.8957867263236391</v>
      </c>
      <c r="I37" s="25">
        <v>0.9608546475358702</v>
      </c>
      <c r="J37" s="25">
        <v>0.9745016226240149</v>
      </c>
      <c r="K37" s="25">
        <v>0.960334788937409</v>
      </c>
      <c r="L37" s="25">
        <v>0.9784863618901267</v>
      </c>
      <c r="M37" s="25">
        <v>0.9621954282843507</v>
      </c>
      <c r="N37" s="25"/>
      <c r="O37" s="25">
        <v>0.9634904194717763</v>
      </c>
    </row>
    <row r="38" spans="1:15" s="9" customFormat="1" ht="12">
      <c r="A38" s="15" t="s">
        <v>70</v>
      </c>
      <c r="B38" s="15" t="s">
        <v>67</v>
      </c>
      <c r="C38" s="25">
        <v>0.9407166123778502</v>
      </c>
      <c r="D38" s="25">
        <v>0.9870759289176091</v>
      </c>
      <c r="E38" s="25">
        <v>0.9833729216152018</v>
      </c>
      <c r="F38" s="25">
        <v>0.9925768822905621</v>
      </c>
      <c r="G38" s="25">
        <v>0.9429864253393665</v>
      </c>
      <c r="H38" s="25">
        <v>0.944692239072257</v>
      </c>
      <c r="I38" s="25">
        <v>0.9585253456221198</v>
      </c>
      <c r="J38" s="25">
        <v>0.9571558796718322</v>
      </c>
      <c r="K38" s="25">
        <v>0.9707446808510638</v>
      </c>
      <c r="L38" s="25">
        <v>0.98359161349134</v>
      </c>
      <c r="M38" s="25"/>
      <c r="N38" s="25"/>
      <c r="O38" s="25"/>
    </row>
    <row r="39" spans="1:15" ht="12">
      <c r="A39" s="15" t="s">
        <v>66</v>
      </c>
      <c r="B39" s="15" t="s">
        <v>65</v>
      </c>
      <c r="C39" s="25">
        <v>0.9603848330503678</v>
      </c>
      <c r="D39" s="25">
        <v>0.9791231732776617</v>
      </c>
      <c r="E39" s="25">
        <v>0.9842105263157894</v>
      </c>
      <c r="F39" s="25">
        <v>0.9755351681957186</v>
      </c>
      <c r="G39" s="25">
        <v>0.9328719723183391</v>
      </c>
      <c r="H39" s="25">
        <v>0.8834688346883469</v>
      </c>
      <c r="I39" s="25">
        <v>0.9328899637243047</v>
      </c>
      <c r="J39" s="25">
        <v>0.9718726868985936</v>
      </c>
      <c r="K39" s="25">
        <v>0.9553502694380293</v>
      </c>
      <c r="L39" s="25">
        <v>0.96796875</v>
      </c>
      <c r="M39" s="25"/>
      <c r="N39" s="25"/>
      <c r="O39" s="25">
        <v>0.96513470681458</v>
      </c>
    </row>
    <row r="40" spans="1:15" ht="12">
      <c r="A40" s="15" t="s">
        <v>64</v>
      </c>
      <c r="B40" s="15" t="s">
        <v>63</v>
      </c>
      <c r="C40" s="25">
        <v>0.9270650263620387</v>
      </c>
      <c r="D40" s="25">
        <v>0.979913351713273</v>
      </c>
      <c r="E40" s="25">
        <v>0.9706342991386061</v>
      </c>
      <c r="F40" s="25">
        <v>0.9940703091910208</v>
      </c>
      <c r="G40" s="25">
        <v>0.9417954620190727</v>
      </c>
      <c r="H40" s="25">
        <v>0.8589562764456982</v>
      </c>
      <c r="I40" s="25">
        <v>0.979381443298969</v>
      </c>
      <c r="J40" s="25">
        <v>0.982948294829483</v>
      </c>
      <c r="K40" s="25">
        <v>0.9743842364532019</v>
      </c>
      <c r="L40" s="25">
        <v>0.9945828819068255</v>
      </c>
      <c r="M40" s="25"/>
      <c r="N40" s="25"/>
      <c r="O40" s="25"/>
    </row>
    <row r="41" spans="1:15" ht="12">
      <c r="A41" s="9" t="s">
        <v>138</v>
      </c>
      <c r="B41" s="9" t="s">
        <v>139</v>
      </c>
      <c r="C41" s="25"/>
      <c r="D41" s="25"/>
      <c r="E41" s="25"/>
      <c r="F41" s="25"/>
      <c r="G41" s="25"/>
      <c r="H41" s="25"/>
      <c r="I41" s="25">
        <v>0.9675850891410048</v>
      </c>
      <c r="J41" s="25">
        <v>0.9739130434782609</v>
      </c>
      <c r="K41" s="25">
        <v>0.9726128793486306</v>
      </c>
      <c r="L41" s="25">
        <v>0.9799839871897518</v>
      </c>
      <c r="M41" s="25"/>
      <c r="N41" s="25"/>
      <c r="O41" s="25"/>
    </row>
    <row r="42" spans="1:15" ht="12">
      <c r="A42" s="9" t="s">
        <v>62</v>
      </c>
      <c r="B42" s="9" t="s">
        <v>61</v>
      </c>
      <c r="C42" s="25">
        <v>0.9634034766697164</v>
      </c>
      <c r="D42" s="25">
        <v>0.9776674937965261</v>
      </c>
      <c r="E42" s="25">
        <v>0.972027972027972</v>
      </c>
      <c r="F42" s="25">
        <v>0.9326241134751773</v>
      </c>
      <c r="G42" s="25">
        <v>0.9594594594594594</v>
      </c>
      <c r="H42" s="25">
        <v>0.9609375</v>
      </c>
      <c r="I42" s="25">
        <v>0.9734177215189873</v>
      </c>
      <c r="J42" s="25">
        <v>0.9859154929577465</v>
      </c>
      <c r="K42" s="25">
        <v>0.9089615931721194</v>
      </c>
      <c r="L42" s="25">
        <v>0.9649923896499238</v>
      </c>
      <c r="M42" s="25"/>
      <c r="N42" s="25"/>
      <c r="O42" s="25"/>
    </row>
    <row r="43" spans="1:15" ht="12">
      <c r="A43" s="30" t="s">
        <v>140</v>
      </c>
      <c r="B43" s="30" t="s">
        <v>141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>
        <v>0.952352412346419</v>
      </c>
      <c r="N43" s="25"/>
      <c r="O43" s="25">
        <v>0.9626168224299065</v>
      </c>
    </row>
    <row r="44" spans="1:15" ht="12">
      <c r="A44" s="30" t="s">
        <v>163</v>
      </c>
      <c r="B44" s="30" t="s">
        <v>162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>
        <v>0.9746929661332341</v>
      </c>
      <c r="N44" s="25"/>
      <c r="O44" s="25">
        <v>0.967079948696024</v>
      </c>
    </row>
    <row r="45" spans="1:15" ht="12">
      <c r="A45" s="30" t="s">
        <v>143</v>
      </c>
      <c r="B45" s="30" t="s">
        <v>142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>
        <v>0.9618163054695562</v>
      </c>
      <c r="N45" s="25"/>
      <c r="O45" s="25">
        <v>0.9774207555362571</v>
      </c>
    </row>
    <row r="46" spans="1:15" ht="12">
      <c r="A46" s="38" t="s">
        <v>160</v>
      </c>
      <c r="B46" s="38" t="s">
        <v>161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v>0.9317111459968603</v>
      </c>
    </row>
  </sheetData>
  <sheetProtection/>
  <mergeCells count="3">
    <mergeCell ref="A2:B4"/>
    <mergeCell ref="C2:O2"/>
    <mergeCell ref="C3:O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46"/>
  <sheetViews>
    <sheetView showGridLines="0" view="pageLayout" workbookViewId="0" topLeftCell="A1">
      <selection activeCell="O24" sqref="O24:R24"/>
    </sheetView>
  </sheetViews>
  <sheetFormatPr defaultColWidth="9.140625" defaultRowHeight="15"/>
  <cols>
    <col min="1" max="1" width="5.140625" style="15" customWidth="1"/>
    <col min="2" max="2" width="7.28125" style="15" customWidth="1"/>
    <col min="3" max="11" width="6.28125" style="15" bestFit="1" customWidth="1"/>
    <col min="12" max="12" width="7.140625" style="15" bestFit="1" customWidth="1"/>
    <col min="13" max="13" width="6.28125" style="15" bestFit="1" customWidth="1"/>
    <col min="14" max="15" width="7.140625" style="15" bestFit="1" customWidth="1"/>
    <col min="16" max="16384" width="9.140625" style="15" customWidth="1"/>
  </cols>
  <sheetData>
    <row r="2" spans="1:15" ht="15" customHeight="1">
      <c r="A2" s="76" t="s">
        <v>136</v>
      </c>
      <c r="B2" s="77"/>
      <c r="C2" s="91" t="s">
        <v>128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">
      <c r="A3" s="78"/>
      <c r="B3" s="79"/>
      <c r="C3" s="91" t="s">
        <v>124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18" customFormat="1" ht="14.25" customHeight="1">
      <c r="A4" s="80"/>
      <c r="B4" s="81"/>
      <c r="C4" s="28">
        <v>1943</v>
      </c>
      <c r="D4" s="21">
        <v>1947</v>
      </c>
      <c r="E4" s="21">
        <v>1948</v>
      </c>
      <c r="F4" s="21">
        <v>1949</v>
      </c>
      <c r="G4" s="21">
        <v>1950</v>
      </c>
      <c r="H4" s="21">
        <v>1951</v>
      </c>
      <c r="I4" s="21">
        <v>1952</v>
      </c>
      <c r="J4" s="21">
        <v>1953</v>
      </c>
      <c r="K4" s="21">
        <v>1954</v>
      </c>
      <c r="L4" s="21">
        <v>1955</v>
      </c>
      <c r="M4" s="21">
        <v>1956</v>
      </c>
      <c r="N4" s="21">
        <v>1957</v>
      </c>
      <c r="O4" s="21">
        <v>1958</v>
      </c>
    </row>
    <row r="5" spans="1:15" s="9" customFormat="1" ht="12">
      <c r="A5" s="10" t="s">
        <v>53</v>
      </c>
      <c r="B5" s="10" t="s">
        <v>53</v>
      </c>
      <c r="C5" s="25">
        <v>0.9213339734657314</v>
      </c>
      <c r="D5" s="25">
        <v>0.9796395260255134</v>
      </c>
      <c r="E5" s="25">
        <v>0.9727712540825654</v>
      </c>
      <c r="F5" s="25">
        <v>0.9735941397244537</v>
      </c>
      <c r="G5" s="25">
        <v>0.9210587668837587</v>
      </c>
      <c r="H5" s="25">
        <v>0.8683347027485488</v>
      </c>
      <c r="I5" s="25">
        <v>0.9629325199277984</v>
      </c>
      <c r="J5" s="25">
        <v>0.9673360251949131</v>
      </c>
      <c r="K5" s="25">
        <v>0.9727415525317992</v>
      </c>
      <c r="L5" s="25">
        <v>0.967238847216739</v>
      </c>
      <c r="M5" s="25">
        <v>0.9849431219064396</v>
      </c>
      <c r="N5" s="25">
        <v>0.8825645792436396</v>
      </c>
      <c r="O5" s="25">
        <v>0.9735095119143495</v>
      </c>
    </row>
    <row r="6" spans="1:15" s="9" customFormat="1" ht="12">
      <c r="A6" s="10" t="s">
        <v>52</v>
      </c>
      <c r="B6" s="10" t="s">
        <v>51</v>
      </c>
      <c r="C6" s="25">
        <v>0.909429049655942</v>
      </c>
      <c r="D6" s="25">
        <v>0.9675704014379868</v>
      </c>
      <c r="E6" s="25">
        <v>0.9753008233058899</v>
      </c>
      <c r="F6" s="25">
        <v>0.9552782111284451</v>
      </c>
      <c r="G6" s="25">
        <v>0.9467556023638172</v>
      </c>
      <c r="H6" s="25">
        <v>0.8571513564969062</v>
      </c>
      <c r="I6" s="25">
        <v>0.9531601054996581</v>
      </c>
      <c r="J6" s="25">
        <v>0.964456768338795</v>
      </c>
      <c r="K6" s="25">
        <v>0.9419556101053493</v>
      </c>
      <c r="L6" s="25">
        <v>0.9670781893004116</v>
      </c>
      <c r="M6" s="25"/>
      <c r="N6" s="25"/>
      <c r="O6" s="25"/>
    </row>
    <row r="7" spans="1:15" s="9" customFormat="1" ht="12">
      <c r="A7" s="10" t="s">
        <v>50</v>
      </c>
      <c r="B7" s="10" t="s">
        <v>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9" customFormat="1" ht="12">
      <c r="A8" s="10" t="s">
        <v>48</v>
      </c>
      <c r="B8" s="10" t="s">
        <v>47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9" customFormat="1" ht="12">
      <c r="A9" s="10" t="s">
        <v>46</v>
      </c>
      <c r="B9" s="10" t="s">
        <v>45</v>
      </c>
      <c r="C9" s="25">
        <v>0.9378778135048231</v>
      </c>
      <c r="D9" s="25">
        <v>0.9910442570211286</v>
      </c>
      <c r="E9" s="25">
        <v>0.9655472420393248</v>
      </c>
      <c r="F9" s="25">
        <v>0.9856075929671697</v>
      </c>
      <c r="G9" s="25">
        <v>0.932312713708424</v>
      </c>
      <c r="H9" s="25">
        <v>0.7895932742558509</v>
      </c>
      <c r="I9" s="25">
        <v>0.9832248372558838</v>
      </c>
      <c r="J9" s="25">
        <v>0.9892710634269486</v>
      </c>
      <c r="K9" s="25">
        <v>0.9791729550256565</v>
      </c>
      <c r="L9" s="25">
        <v>0.9632313472893183</v>
      </c>
      <c r="M9" s="25"/>
      <c r="N9" s="25"/>
      <c r="O9" s="25"/>
    </row>
    <row r="10" spans="1:15" s="9" customFormat="1" ht="12">
      <c r="A10" s="10" t="s">
        <v>44</v>
      </c>
      <c r="B10" s="10" t="s">
        <v>43</v>
      </c>
      <c r="C10" s="25">
        <v>0.9525534731415035</v>
      </c>
      <c r="D10" s="25">
        <v>0.9926025554808339</v>
      </c>
      <c r="E10" s="25">
        <v>0.9758269720101781</v>
      </c>
      <c r="F10" s="25">
        <v>0.9697227540239666</v>
      </c>
      <c r="G10" s="25">
        <v>0.8177185143814577</v>
      </c>
      <c r="H10" s="25">
        <v>0.8877600723679633</v>
      </c>
      <c r="I10" s="25">
        <v>0.9774281302845379</v>
      </c>
      <c r="J10" s="25">
        <v>0.9483029894358282</v>
      </c>
      <c r="K10" s="25">
        <v>0.9868421052631579</v>
      </c>
      <c r="L10" s="25">
        <v>0.9657937388040604</v>
      </c>
      <c r="M10" s="25">
        <v>0.9587229409504291</v>
      </c>
      <c r="N10" s="25">
        <v>0.9624520424283457</v>
      </c>
      <c r="O10" s="25">
        <v>0.9680347732430665</v>
      </c>
    </row>
    <row r="11" spans="1:15" s="9" customFormat="1" ht="12">
      <c r="A11" s="10" t="s">
        <v>42</v>
      </c>
      <c r="B11" s="10" t="s">
        <v>41</v>
      </c>
      <c r="C11" s="25">
        <v>0.9075743593383971</v>
      </c>
      <c r="D11" s="25">
        <v>0.9693421332765595</v>
      </c>
      <c r="E11" s="25">
        <v>0.9566736547868623</v>
      </c>
      <c r="F11" s="25">
        <v>0.9288112367249058</v>
      </c>
      <c r="G11" s="25">
        <v>0.8826822750986131</v>
      </c>
      <c r="H11" s="25">
        <v>0.6806137623360822</v>
      </c>
      <c r="I11" s="25">
        <v>0.7584569732937686</v>
      </c>
      <c r="J11" s="25">
        <v>0.9699074074074074</v>
      </c>
      <c r="K11" s="25">
        <v>0.984938704028021</v>
      </c>
      <c r="L11" s="25"/>
      <c r="M11" s="25"/>
      <c r="N11" s="25"/>
      <c r="O11" s="25"/>
    </row>
    <row r="12" spans="1:15" s="9" customFormat="1" ht="12">
      <c r="A12" s="10" t="s">
        <v>40</v>
      </c>
      <c r="B12" s="10" t="s">
        <v>39</v>
      </c>
      <c r="C12" s="25">
        <v>0.8940952984011398</v>
      </c>
      <c r="D12" s="25">
        <v>0.9600361412288018</v>
      </c>
      <c r="E12" s="25">
        <v>0.9738990764288582</v>
      </c>
      <c r="F12" s="25">
        <v>0.9875510601050379</v>
      </c>
      <c r="G12" s="25">
        <v>0.9687308816531847</v>
      </c>
      <c r="H12" s="25">
        <v>0.9545595054095827</v>
      </c>
      <c r="I12" s="25">
        <v>0.9581937799043062</v>
      </c>
      <c r="J12" s="25">
        <v>0.9667732430568616</v>
      </c>
      <c r="K12" s="25">
        <v>0.9630365150544523</v>
      </c>
      <c r="L12" s="25">
        <v>0.9374337221633086</v>
      </c>
      <c r="M12" s="25"/>
      <c r="N12" s="25"/>
      <c r="O12" s="25"/>
    </row>
    <row r="13" spans="1:15" s="9" customFormat="1" ht="12">
      <c r="A13" s="10" t="s">
        <v>38</v>
      </c>
      <c r="B13" s="10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9" customFormat="1" ht="12">
      <c r="A14" s="10" t="s">
        <v>37</v>
      </c>
      <c r="B14" s="10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9" customFormat="1" ht="12">
      <c r="A15" s="10" t="s">
        <v>35</v>
      </c>
      <c r="B15" s="10" t="s">
        <v>34</v>
      </c>
      <c r="C15" s="25">
        <v>0.9200455951799381</v>
      </c>
      <c r="D15" s="25">
        <v>0.9695196864213421</v>
      </c>
      <c r="E15" s="25">
        <v>0.9538713252757692</v>
      </c>
      <c r="F15" s="25">
        <v>0.9913727720894956</v>
      </c>
      <c r="G15" s="25">
        <v>0.9497466216216216</v>
      </c>
      <c r="H15" s="25">
        <v>0.9752028292074059</v>
      </c>
      <c r="I15" s="25">
        <v>0.9796643859179694</v>
      </c>
      <c r="J15" s="25">
        <v>0.9993238136907839</v>
      </c>
      <c r="K15" s="25">
        <v>0.9931785141834719</v>
      </c>
      <c r="L15" s="25">
        <v>0.9733915978021027</v>
      </c>
      <c r="M15" s="25">
        <v>0.9909923821288862</v>
      </c>
      <c r="N15" s="25">
        <v>0.9475764867652114</v>
      </c>
      <c r="O15" s="25">
        <v>0.9907050157839354</v>
      </c>
    </row>
    <row r="16" spans="1:15" s="9" customFormat="1" ht="12">
      <c r="A16" s="10" t="s">
        <v>33</v>
      </c>
      <c r="B16" s="10" t="s">
        <v>32</v>
      </c>
      <c r="C16" s="25">
        <v>0.9291032902692038</v>
      </c>
      <c r="D16" s="25">
        <v>0.9775340841730883</v>
      </c>
      <c r="E16" s="25">
        <v>0.9488552079974202</v>
      </c>
      <c r="F16" s="25">
        <v>0.9635747032594361</v>
      </c>
      <c r="G16" s="25">
        <v>0.9158084914182475</v>
      </c>
      <c r="H16" s="25">
        <v>0.8844285521522062</v>
      </c>
      <c r="I16" s="25">
        <v>0.950484592445328</v>
      </c>
      <c r="J16" s="25">
        <v>0.9624206930209859</v>
      </c>
      <c r="K16" s="25">
        <v>0.9337594421847762</v>
      </c>
      <c r="L16" s="25">
        <v>0.9760433356221866</v>
      </c>
      <c r="M16" s="25"/>
      <c r="N16" s="25"/>
      <c r="O16" s="25">
        <v>0.9611929307805597</v>
      </c>
    </row>
    <row r="17" spans="1:15" s="9" customFormat="1" ht="12">
      <c r="A17" s="10" t="s">
        <v>31</v>
      </c>
      <c r="B17" s="10" t="s">
        <v>30</v>
      </c>
      <c r="C17" s="25"/>
      <c r="D17" s="25"/>
      <c r="E17" s="25"/>
      <c r="F17" s="25"/>
      <c r="G17" s="25">
        <v>0</v>
      </c>
      <c r="H17" s="25">
        <v>0.8246896391692772</v>
      </c>
      <c r="I17" s="25">
        <v>0.9670787422735824</v>
      </c>
      <c r="J17" s="25">
        <v>0.9715180435430958</v>
      </c>
      <c r="K17" s="25">
        <v>0.9423722250903459</v>
      </c>
      <c r="L17" s="25">
        <v>0.961474990041541</v>
      </c>
      <c r="M17" s="25">
        <v>0.9878886345173916</v>
      </c>
      <c r="N17" s="25">
        <v>0.8112783397757491</v>
      </c>
      <c r="O17" s="25">
        <v>0.9890895755019712</v>
      </c>
    </row>
    <row r="18" spans="1:15" s="9" customFormat="1" ht="12">
      <c r="A18" s="10" t="s">
        <v>29</v>
      </c>
      <c r="B18" s="10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ht="12">
      <c r="A19" s="10" t="s">
        <v>27</v>
      </c>
      <c r="B19" s="10" t="s">
        <v>26</v>
      </c>
      <c r="C19" s="25">
        <v>0.9458600925350459</v>
      </c>
      <c r="D19" s="25">
        <v>0.9648668947675875</v>
      </c>
      <c r="E19" s="25">
        <v>0.9798093101514301</v>
      </c>
      <c r="F19" s="25">
        <v>0.9696451156907968</v>
      </c>
      <c r="G19" s="25">
        <v>0.9347554196775987</v>
      </c>
      <c r="H19" s="25">
        <v>0.7386683558558559</v>
      </c>
      <c r="I19" s="25">
        <v>0.9334803887778313</v>
      </c>
      <c r="J19" s="25">
        <v>0.9678500685662045</v>
      </c>
      <c r="K19" s="25">
        <v>0.9689078896230081</v>
      </c>
      <c r="L19" s="25">
        <v>0.9727250784455709</v>
      </c>
      <c r="M19" s="25"/>
      <c r="N19" s="25">
        <v>0.6597779877184695</v>
      </c>
      <c r="O19" s="25">
        <v>0.9612244897959183</v>
      </c>
    </row>
    <row r="20" spans="1:15" s="9" customFormat="1" ht="12">
      <c r="A20" s="10" t="s">
        <v>25</v>
      </c>
      <c r="B20" s="10" t="s">
        <v>24</v>
      </c>
      <c r="C20" s="25"/>
      <c r="D20" s="25">
        <v>0.9950024987506247</v>
      </c>
      <c r="E20" s="25">
        <v>0.9842878864673087</v>
      </c>
      <c r="F20" s="25">
        <v>0.9498314149517498</v>
      </c>
      <c r="G20" s="25">
        <v>0.7888676734363247</v>
      </c>
      <c r="H20" s="25">
        <v>0.9243702579666161</v>
      </c>
      <c r="I20" s="25">
        <v>0.9577959392159366</v>
      </c>
      <c r="J20" s="25">
        <v>0.9712132089016511</v>
      </c>
      <c r="K20" s="25">
        <v>0.9821881160236553</v>
      </c>
      <c r="L20" s="25">
        <v>0.9894861543017918</v>
      </c>
      <c r="M20" s="25">
        <v>0.9840979292987072</v>
      </c>
      <c r="N20" s="25">
        <v>0.7188590190847527</v>
      </c>
      <c r="O20" s="25">
        <v>0.9699653979238755</v>
      </c>
    </row>
    <row r="21" spans="1:15" s="9" customFormat="1" ht="12">
      <c r="A21" s="10" t="s">
        <v>23</v>
      </c>
      <c r="B21" s="10" t="s">
        <v>22</v>
      </c>
      <c r="C21" s="25"/>
      <c r="D21" s="25"/>
      <c r="E21" s="25"/>
      <c r="F21" s="25"/>
      <c r="G21" s="25"/>
      <c r="H21" s="25"/>
      <c r="I21" s="25"/>
      <c r="J21" s="25"/>
      <c r="K21" s="25">
        <v>0.9983779399837794</v>
      </c>
      <c r="L21" s="25">
        <v>1</v>
      </c>
      <c r="M21" s="25">
        <v>0</v>
      </c>
      <c r="N21" s="25">
        <v>1</v>
      </c>
      <c r="O21" s="25">
        <v>1</v>
      </c>
    </row>
    <row r="22" spans="1:15" s="9" customFormat="1" ht="12">
      <c r="A22" s="10" t="s">
        <v>21</v>
      </c>
      <c r="B22" s="10" t="s">
        <v>20</v>
      </c>
      <c r="C22" s="25">
        <v>0.9072895334034428</v>
      </c>
      <c r="D22" s="25">
        <v>0.9858378795393178</v>
      </c>
      <c r="E22" s="25">
        <v>0.9542639352072415</v>
      </c>
      <c r="F22" s="25">
        <v>0.9894009956640437</v>
      </c>
      <c r="G22" s="25">
        <v>0.9529041548882607</v>
      </c>
      <c r="H22" s="25">
        <v>0.8528714360071714</v>
      </c>
      <c r="I22" s="25">
        <v>0.9804551393728222</v>
      </c>
      <c r="J22" s="25">
        <v>0.988656823910695</v>
      </c>
      <c r="K22" s="25">
        <v>0.9905895005713518</v>
      </c>
      <c r="L22" s="25">
        <v>0.9951192631661813</v>
      </c>
      <c r="M22" s="25"/>
      <c r="N22" s="25"/>
      <c r="O22" s="25"/>
    </row>
    <row r="23" spans="1:15" s="9" customFormat="1" ht="12">
      <c r="A23" s="10" t="s">
        <v>19</v>
      </c>
      <c r="B23" s="10" t="s">
        <v>18</v>
      </c>
      <c r="C23" s="25">
        <v>0.9256469275301668</v>
      </c>
      <c r="D23" s="25">
        <v>0.9796416035470165</v>
      </c>
      <c r="E23" s="25">
        <v>0.969521429653188</v>
      </c>
      <c r="F23" s="25">
        <v>0.9610922219495951</v>
      </c>
      <c r="G23" s="25">
        <v>0.9473387684761715</v>
      </c>
      <c r="H23" s="25">
        <v>0.9323742384127085</v>
      </c>
      <c r="I23" s="25">
        <v>0.9591810119979134</v>
      </c>
      <c r="J23" s="25">
        <v>0.9613935347392081</v>
      </c>
      <c r="K23" s="25">
        <v>0.9744449823639256</v>
      </c>
      <c r="L23" s="25">
        <v>0.974464607946614</v>
      </c>
      <c r="M23" s="25">
        <v>0.9901515151515151</v>
      </c>
      <c r="N23" s="25">
        <v>0.9367417421849632</v>
      </c>
      <c r="O23" s="25">
        <v>0.9829063141982247</v>
      </c>
    </row>
    <row r="24" spans="1:15" s="9" customFormat="1" ht="12">
      <c r="A24" s="10" t="s">
        <v>17</v>
      </c>
      <c r="B24" s="10" t="s">
        <v>17</v>
      </c>
      <c r="C24" s="25">
        <v>0.9704665161775772</v>
      </c>
      <c r="D24" s="25">
        <v>0.9881305637982196</v>
      </c>
      <c r="E24" s="25">
        <v>0.9883068288119738</v>
      </c>
      <c r="F24" s="25">
        <v>0.9849833887043189</v>
      </c>
      <c r="G24" s="25">
        <v>0.9804831607759134</v>
      </c>
      <c r="H24" s="25">
        <v>0.5987409652599673</v>
      </c>
      <c r="I24" s="25">
        <v>0.9823169033695349</v>
      </c>
      <c r="J24" s="25">
        <v>0.9592725011658635</v>
      </c>
      <c r="K24" s="25">
        <v>0.9530009526833916</v>
      </c>
      <c r="L24" s="25">
        <v>0.9839473684210527</v>
      </c>
      <c r="M24" s="25"/>
      <c r="N24" s="25"/>
      <c r="O24" s="25">
        <v>0.9834340720841728</v>
      </c>
    </row>
    <row r="25" spans="1:15" s="9" customFormat="1" ht="12">
      <c r="A25" s="10" t="s">
        <v>16</v>
      </c>
      <c r="B25" s="10" t="s">
        <v>15</v>
      </c>
      <c r="C25" s="25">
        <v>0.8660123630842642</v>
      </c>
      <c r="D25" s="25">
        <v>0.9895470383275261</v>
      </c>
      <c r="E25" s="25">
        <v>0.9863606740526952</v>
      </c>
      <c r="F25" s="25">
        <v>0.9919668737060041</v>
      </c>
      <c r="G25" s="25">
        <v>0.9737801013941698</v>
      </c>
      <c r="H25" s="25">
        <v>0.9207003089598352</v>
      </c>
      <c r="I25" s="25">
        <v>0.9641670278861436</v>
      </c>
      <c r="J25" s="25">
        <v>0.957995799579958</v>
      </c>
      <c r="K25" s="25">
        <v>0.9835469974567914</v>
      </c>
      <c r="L25" s="25">
        <v>0.9810123026796247</v>
      </c>
      <c r="M25" s="25"/>
      <c r="N25" s="25"/>
      <c r="O25" s="25"/>
    </row>
    <row r="26" spans="1:15" s="9" customFormat="1" ht="12">
      <c r="A26" s="10" t="s">
        <v>14</v>
      </c>
      <c r="B26" s="10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s="9" customFormat="1" ht="12">
      <c r="A27" s="10" t="s">
        <v>12</v>
      </c>
      <c r="B27" s="10" t="s">
        <v>11</v>
      </c>
      <c r="C27" s="25">
        <v>0.9397668997668998</v>
      </c>
      <c r="D27" s="25">
        <v>0.9893707812863682</v>
      </c>
      <c r="E27" s="25">
        <v>0.991756624141315</v>
      </c>
      <c r="F27" s="25">
        <v>0.9590636181696889</v>
      </c>
      <c r="G27" s="25">
        <v>0.907612551159618</v>
      </c>
      <c r="H27" s="25">
        <v>0.7965435978004713</v>
      </c>
      <c r="I27" s="25">
        <v>0.9516950204892587</v>
      </c>
      <c r="J27" s="25">
        <v>0.9454182993056988</v>
      </c>
      <c r="K27" s="25">
        <v>0.9666144691512684</v>
      </c>
      <c r="L27" s="25">
        <v>0.9259044021502252</v>
      </c>
      <c r="M27" s="25">
        <v>0.9796919053650962</v>
      </c>
      <c r="N27" s="25">
        <v>0.9061897454058946</v>
      </c>
      <c r="O27" s="25">
        <v>0.950012496875781</v>
      </c>
    </row>
    <row r="28" spans="1:15" s="9" customFormat="1" ht="12">
      <c r="A28" s="10" t="s">
        <v>10</v>
      </c>
      <c r="B28" s="10" t="s">
        <v>9</v>
      </c>
      <c r="C28" s="25">
        <v>0.8626631045030394</v>
      </c>
      <c r="D28" s="25">
        <v>0.9879170056956875</v>
      </c>
      <c r="E28" s="25">
        <v>0.9588550983899821</v>
      </c>
      <c r="F28" s="25">
        <v>0.9959535370846425</v>
      </c>
      <c r="G28" s="25">
        <v>0.9595443037974684</v>
      </c>
      <c r="H28" s="25">
        <v>0.9117141453831041</v>
      </c>
      <c r="I28" s="25">
        <v>0.9852906098433649</v>
      </c>
      <c r="J28" s="25">
        <v>0.985473068578436</v>
      </c>
      <c r="K28" s="25">
        <v>0.9850249584026622</v>
      </c>
      <c r="L28" s="25">
        <v>0.9956378441256301</v>
      </c>
      <c r="M28" s="25">
        <v>0.9929542971252026</v>
      </c>
      <c r="N28" s="25">
        <v>0.8241813453126847</v>
      </c>
      <c r="O28" s="25">
        <v>0.9812588401697313</v>
      </c>
    </row>
    <row r="29" spans="1:15" s="9" customFormat="1" ht="12">
      <c r="A29" s="10" t="s">
        <v>8</v>
      </c>
      <c r="B29" s="10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9" customFormat="1" ht="12">
      <c r="A30" s="10" t="s">
        <v>6</v>
      </c>
      <c r="B30" s="10" t="s">
        <v>5</v>
      </c>
      <c r="C30" s="25">
        <v>0.9239070586939764</v>
      </c>
      <c r="D30" s="25">
        <v>0.9686323713927227</v>
      </c>
      <c r="E30" s="25">
        <v>0.9533359549089002</v>
      </c>
      <c r="F30" s="25">
        <v>0.9352157577137652</v>
      </c>
      <c r="G30" s="25">
        <v>0.8982657682536176</v>
      </c>
      <c r="H30" s="25"/>
      <c r="I30" s="25">
        <v>0.9730784762417553</v>
      </c>
      <c r="J30" s="25">
        <v>0.9507645259938838</v>
      </c>
      <c r="K30" s="25">
        <v>0.9848937844217152</v>
      </c>
      <c r="L30" s="25">
        <v>0.9812062937062938</v>
      </c>
      <c r="M30" s="25">
        <v>0.9915455241009946</v>
      </c>
      <c r="N30" s="25">
        <v>0.9576487850425736</v>
      </c>
      <c r="O30" s="25">
        <v>0.9781672508763145</v>
      </c>
    </row>
    <row r="31" spans="1:15" s="9" customFormat="1" ht="12">
      <c r="A31" s="10" t="s">
        <v>4</v>
      </c>
      <c r="B31" s="10" t="s">
        <v>3</v>
      </c>
      <c r="C31" s="25">
        <v>0.9107891524704134</v>
      </c>
      <c r="D31" s="25">
        <v>0.9764004601387388</v>
      </c>
      <c r="E31" s="25">
        <v>0.9729739417183412</v>
      </c>
      <c r="F31" s="25">
        <v>0.9727172717271727</v>
      </c>
      <c r="G31" s="25">
        <v>0.8466404405979544</v>
      </c>
      <c r="H31" s="25">
        <v>0.8116398493666552</v>
      </c>
      <c r="I31" s="25">
        <v>0.9635501938819474</v>
      </c>
      <c r="J31" s="25">
        <v>0.978225719521397</v>
      </c>
      <c r="K31" s="25">
        <v>0.9725378787878788</v>
      </c>
      <c r="L31" s="25">
        <v>0.9941612750512862</v>
      </c>
      <c r="M31" s="25">
        <v>0.9885750156936598</v>
      </c>
      <c r="N31" s="25">
        <v>0.8915013242879049</v>
      </c>
      <c r="O31" s="25">
        <v>0.9755650218909004</v>
      </c>
    </row>
    <row r="32" spans="1:15" s="9" customFormat="1" ht="12">
      <c r="A32" s="10" t="s">
        <v>2</v>
      </c>
      <c r="B32" s="10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9" customFormat="1" ht="12">
      <c r="A33" s="10" t="s">
        <v>60</v>
      </c>
      <c r="B33" s="10" t="s">
        <v>59</v>
      </c>
      <c r="C33" s="25">
        <v>0.9503132118451025</v>
      </c>
      <c r="D33" s="25">
        <v>0.9877774518431602</v>
      </c>
      <c r="E33" s="25">
        <v>0.9630241306541885</v>
      </c>
      <c r="F33" s="25">
        <v>0.9539932596598479</v>
      </c>
      <c r="G33" s="25">
        <v>0.8847009835594802</v>
      </c>
      <c r="H33" s="25">
        <v>0.7611078631978954</v>
      </c>
      <c r="I33" s="25">
        <v>0.9667598398428647</v>
      </c>
      <c r="J33" s="25">
        <v>0.9475878499106611</v>
      </c>
      <c r="K33" s="25">
        <v>0.9676042845946181</v>
      </c>
      <c r="L33" s="25">
        <v>0.9603062841049111</v>
      </c>
      <c r="M33" s="25"/>
      <c r="N33" s="25"/>
      <c r="O33" s="25"/>
    </row>
    <row r="34" spans="1:15" s="9" customFormat="1" ht="12">
      <c r="A34" s="10" t="s">
        <v>58</v>
      </c>
      <c r="B34" s="10" t="s">
        <v>55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9" customFormat="1" ht="12">
      <c r="A35" s="10" t="s">
        <v>74</v>
      </c>
      <c r="B35" s="10" t="s">
        <v>69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9" customFormat="1" ht="12">
      <c r="A36" s="10" t="s">
        <v>56</v>
      </c>
      <c r="B36" s="10" t="s">
        <v>55</v>
      </c>
      <c r="C36" s="25">
        <v>0.9538827854129245</v>
      </c>
      <c r="D36" s="25">
        <v>0.9831289847964688</v>
      </c>
      <c r="E36" s="25">
        <v>0.9949690054801904</v>
      </c>
      <c r="F36" s="25">
        <v>0.9788592909980193</v>
      </c>
      <c r="G36" s="25">
        <v>0.9602955444436152</v>
      </c>
      <c r="H36" s="25">
        <v>0.9073352104541188</v>
      </c>
      <c r="I36" s="25">
        <v>0.9270207163793531</v>
      </c>
      <c r="J36" s="25">
        <v>0.9771981883492113</v>
      </c>
      <c r="K36" s="25">
        <v>0.99001266000844</v>
      </c>
      <c r="L36" s="25">
        <v>0.9427464713997665</v>
      </c>
      <c r="M36" s="25">
        <v>0.9777640671273445</v>
      </c>
      <c r="N36" s="25">
        <v>0.7491612475665824</v>
      </c>
      <c r="O36" s="25">
        <v>0.9532323060332596</v>
      </c>
    </row>
    <row r="37" spans="1:15" s="9" customFormat="1" ht="12">
      <c r="A37" s="9" t="s">
        <v>71</v>
      </c>
      <c r="B37" s="20" t="s">
        <v>69</v>
      </c>
      <c r="C37" s="25">
        <v>0.9471201338628712</v>
      </c>
      <c r="D37" s="25">
        <v>0.9733958938693851</v>
      </c>
      <c r="E37" s="25">
        <v>0.9819122708521493</v>
      </c>
      <c r="F37" s="25">
        <v>0.9875593176862896</v>
      </c>
      <c r="G37" s="25">
        <v>0.9346388923537483</v>
      </c>
      <c r="H37" s="25">
        <v>0.9090500160651173</v>
      </c>
      <c r="I37" s="25">
        <v>0.9727248666193044</v>
      </c>
      <c r="J37" s="25">
        <v>0.9621137599814836</v>
      </c>
      <c r="K37" s="25">
        <v>0.9714981619037534</v>
      </c>
      <c r="L37" s="25">
        <v>0.9596835431861126</v>
      </c>
      <c r="M37" s="25">
        <v>0.9962051230838368</v>
      </c>
      <c r="N37" s="25"/>
      <c r="O37" s="25">
        <v>0.9840215650271517</v>
      </c>
    </row>
    <row r="38" spans="1:15" s="9" customFormat="1" ht="12">
      <c r="A38" s="15" t="s">
        <v>70</v>
      </c>
      <c r="B38" s="15" t="s">
        <v>67</v>
      </c>
      <c r="C38" s="25">
        <v>0.9288711030788098</v>
      </c>
      <c r="D38" s="25">
        <v>0.9712416188706681</v>
      </c>
      <c r="E38" s="25">
        <v>0.9830699774266366</v>
      </c>
      <c r="F38" s="25">
        <v>0.9924042272126816</v>
      </c>
      <c r="G38" s="25">
        <v>0.9121896012249517</v>
      </c>
      <c r="H38" s="25">
        <v>0.9215110589156391</v>
      </c>
      <c r="I38" s="25">
        <v>0.9689244038559107</v>
      </c>
      <c r="J38" s="25">
        <v>0.9694661104057077</v>
      </c>
      <c r="K38" s="25">
        <v>0.9628580042206814</v>
      </c>
      <c r="L38" s="25">
        <v>0.9512700534759359</v>
      </c>
      <c r="M38" s="25"/>
      <c r="N38" s="25"/>
      <c r="O38" s="25"/>
    </row>
    <row r="39" spans="1:15" ht="12">
      <c r="A39" s="15" t="s">
        <v>66</v>
      </c>
      <c r="B39" s="15" t="s">
        <v>65</v>
      </c>
      <c r="C39" s="25">
        <v>0.9639245189935866</v>
      </c>
      <c r="D39" s="25">
        <v>0.9744981412639405</v>
      </c>
      <c r="E39" s="25">
        <v>0.9977970535591354</v>
      </c>
      <c r="F39" s="25">
        <v>0.9896061975468043</v>
      </c>
      <c r="G39" s="25">
        <v>0.9468174708218025</v>
      </c>
      <c r="H39" s="25">
        <v>0.9228282344489014</v>
      </c>
      <c r="I39" s="25">
        <v>0.9778075582953631</v>
      </c>
      <c r="J39" s="25">
        <v>0.9880037079448171</v>
      </c>
      <c r="K39" s="25">
        <v>0.9909008189262967</v>
      </c>
      <c r="L39" s="25">
        <v>0.9664966220874122</v>
      </c>
      <c r="M39" s="25"/>
      <c r="N39" s="25"/>
      <c r="O39" s="25">
        <v>0.9736536675951718</v>
      </c>
    </row>
    <row r="40" spans="1:15" ht="12">
      <c r="A40" s="15" t="s">
        <v>64</v>
      </c>
      <c r="B40" s="15" t="s">
        <v>63</v>
      </c>
      <c r="C40" s="25">
        <v>0.9452616690240453</v>
      </c>
      <c r="D40" s="25">
        <v>0.9867746565511585</v>
      </c>
      <c r="E40" s="25">
        <v>0.9463457076566125</v>
      </c>
      <c r="F40" s="25">
        <v>0.9850644942294636</v>
      </c>
      <c r="G40" s="25">
        <v>0.983320446260908</v>
      </c>
      <c r="H40" s="25">
        <v>0.7545352384010274</v>
      </c>
      <c r="I40" s="25">
        <v>0.9910802775024777</v>
      </c>
      <c r="J40" s="25">
        <v>0.998795388057133</v>
      </c>
      <c r="K40" s="25">
        <v>0.9919137466307277</v>
      </c>
      <c r="L40" s="25">
        <v>0.9943693693693694</v>
      </c>
      <c r="M40" s="25"/>
      <c r="N40" s="25"/>
      <c r="O40" s="25"/>
    </row>
    <row r="41" spans="1:15" ht="12">
      <c r="A41" s="9" t="s">
        <v>138</v>
      </c>
      <c r="B41" s="9" t="s">
        <v>139</v>
      </c>
      <c r="C41" s="25"/>
      <c r="D41" s="25"/>
      <c r="E41" s="25"/>
      <c r="F41" s="25"/>
      <c r="G41" s="25"/>
      <c r="H41" s="25"/>
      <c r="I41" s="25">
        <v>0.9711656801265897</v>
      </c>
      <c r="J41" s="25">
        <v>0.9352746525479815</v>
      </c>
      <c r="K41" s="25">
        <v>0.989065606361829</v>
      </c>
      <c r="L41" s="25">
        <v>0.9715484363081617</v>
      </c>
      <c r="M41" s="25"/>
      <c r="N41" s="25"/>
      <c r="O41" s="25"/>
    </row>
    <row r="42" spans="1:15" ht="12">
      <c r="A42" s="9" t="s">
        <v>62</v>
      </c>
      <c r="B42" s="9" t="s">
        <v>61</v>
      </c>
      <c r="C42" s="25">
        <v>0.9492793791574279</v>
      </c>
      <c r="D42" s="25">
        <v>0.9548649070748086</v>
      </c>
      <c r="E42" s="25">
        <v>0.9817745803357314</v>
      </c>
      <c r="F42" s="25">
        <v>0.9762100082034455</v>
      </c>
      <c r="G42" s="25">
        <v>0.8933297326492033</v>
      </c>
      <c r="H42" s="25">
        <v>0.9732969380488963</v>
      </c>
      <c r="I42" s="25">
        <v>0.9643433705341475</v>
      </c>
      <c r="J42" s="25">
        <v>0.9318028359216746</v>
      </c>
      <c r="K42" s="25">
        <v>0.9269590454692035</v>
      </c>
      <c r="L42" s="25">
        <v>0.9357081626821602</v>
      </c>
      <c r="M42" s="25"/>
      <c r="N42" s="25"/>
      <c r="O42" s="25"/>
    </row>
    <row r="43" spans="1:15" ht="12">
      <c r="A43" s="30" t="s">
        <v>140</v>
      </c>
      <c r="B43" s="30" t="s">
        <v>141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>
        <v>0.9971621916612093</v>
      </c>
      <c r="N43" s="25"/>
      <c r="O43" s="25">
        <v>0.984375</v>
      </c>
    </row>
    <row r="44" spans="1:15" ht="12">
      <c r="A44" s="30" t="s">
        <v>163</v>
      </c>
      <c r="B44" s="30" t="s">
        <v>162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>
        <v>0.9948436996455043</v>
      </c>
      <c r="N44" s="25"/>
      <c r="O44" s="25">
        <v>0.9935669544608092</v>
      </c>
    </row>
    <row r="45" spans="1:15" ht="12">
      <c r="A45" s="30" t="s">
        <v>143</v>
      </c>
      <c r="B45" s="30" t="s">
        <v>142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>
        <v>0.9961365099806826</v>
      </c>
      <c r="N45" s="25"/>
      <c r="O45" s="25">
        <v>0.9937888198757764</v>
      </c>
    </row>
    <row r="46" spans="1:15" ht="12">
      <c r="A46" s="38" t="s">
        <v>160</v>
      </c>
      <c r="B46" s="38" t="s">
        <v>161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v>0.9769736842105263</v>
      </c>
    </row>
  </sheetData>
  <sheetProtection/>
  <mergeCells count="3">
    <mergeCell ref="A2:B4"/>
    <mergeCell ref="C2:O2"/>
    <mergeCell ref="C3:O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46"/>
  <sheetViews>
    <sheetView showGridLines="0" tabSelected="1" view="pageLayout" workbookViewId="0" topLeftCell="A1">
      <selection activeCell="O11" sqref="O11"/>
    </sheetView>
  </sheetViews>
  <sheetFormatPr defaultColWidth="9.140625" defaultRowHeight="15"/>
  <cols>
    <col min="1" max="1" width="5.140625" style="15" customWidth="1"/>
    <col min="2" max="2" width="7.140625" style="15" customWidth="1"/>
    <col min="3" max="7" width="7.00390625" style="15" bestFit="1" customWidth="1"/>
    <col min="8" max="8" width="7.8515625" style="15" bestFit="1" customWidth="1"/>
    <col min="9" max="14" width="7.00390625" style="15" bestFit="1" customWidth="1"/>
    <col min="15" max="15" width="8.00390625" style="15" bestFit="1" customWidth="1"/>
    <col min="16" max="17" width="8.421875" style="15" customWidth="1"/>
    <col min="18" max="16384" width="9.140625" style="15" customWidth="1"/>
  </cols>
  <sheetData>
    <row r="2" spans="1:15" ht="15" customHeight="1">
      <c r="A2" s="76" t="s">
        <v>136</v>
      </c>
      <c r="B2" s="77"/>
      <c r="C2" s="91" t="s">
        <v>129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">
      <c r="A3" s="78"/>
      <c r="B3" s="79"/>
      <c r="C3" s="91" t="s">
        <v>124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18" customFormat="1" ht="15" customHeight="1">
      <c r="A4" s="80"/>
      <c r="B4" s="81"/>
      <c r="C4" s="28">
        <v>1943</v>
      </c>
      <c r="D4" s="21">
        <v>1947</v>
      </c>
      <c r="E4" s="21">
        <v>1948</v>
      </c>
      <c r="F4" s="21">
        <v>1949</v>
      </c>
      <c r="G4" s="21">
        <v>1950</v>
      </c>
      <c r="H4" s="21">
        <v>1951</v>
      </c>
      <c r="I4" s="21">
        <v>1952</v>
      </c>
      <c r="J4" s="21">
        <v>1953</v>
      </c>
      <c r="K4" s="21">
        <v>1954</v>
      </c>
      <c r="L4" s="21">
        <v>1955</v>
      </c>
      <c r="M4" s="21">
        <v>1956</v>
      </c>
      <c r="N4" s="21">
        <v>1957</v>
      </c>
      <c r="O4" s="21">
        <v>1958</v>
      </c>
    </row>
    <row r="5" spans="1:15" s="9" customFormat="1" ht="12">
      <c r="A5" s="10" t="s">
        <v>53</v>
      </c>
      <c r="B5" s="10" t="s">
        <v>53</v>
      </c>
      <c r="C5" s="29">
        <v>0.9276215457817361</v>
      </c>
      <c r="D5" s="29">
        <v>0.9864439374799676</v>
      </c>
      <c r="E5" s="29">
        <v>0.982645208672606</v>
      </c>
      <c r="F5" s="29">
        <v>0.9719867072693041</v>
      </c>
      <c r="G5" s="29">
        <v>0.9000517687661778</v>
      </c>
      <c r="H5" s="29">
        <v>0.8301843397463172</v>
      </c>
      <c r="I5" s="29">
        <v>0.9311786560692146</v>
      </c>
      <c r="J5" s="29">
        <v>0.9075143109562018</v>
      </c>
      <c r="K5" s="29">
        <v>0.9586428720967854</v>
      </c>
      <c r="L5" s="29">
        <v>0.9590491733838314</v>
      </c>
      <c r="M5" s="29">
        <v>0.9633600328609571</v>
      </c>
      <c r="N5" s="29">
        <v>0.854104876023253</v>
      </c>
      <c r="O5" s="29">
        <v>0.9435409890751397</v>
      </c>
    </row>
    <row r="6" spans="1:15" s="9" customFormat="1" ht="12">
      <c r="A6" s="10" t="s">
        <v>52</v>
      </c>
      <c r="B6" s="10" t="s">
        <v>51</v>
      </c>
      <c r="C6" s="29">
        <v>0.933920704845815</v>
      </c>
      <c r="D6" s="29">
        <v>0.9864068871771635</v>
      </c>
      <c r="E6" s="29">
        <v>0.9936728883264789</v>
      </c>
      <c r="F6" s="29">
        <v>0.9606340819022458</v>
      </c>
      <c r="G6" s="29">
        <v>0.9185697808535179</v>
      </c>
      <c r="H6" s="29">
        <v>0.8106077348066298</v>
      </c>
      <c r="I6" s="29">
        <v>0.9128824790489184</v>
      </c>
      <c r="J6" s="29">
        <v>0.8913624220837043</v>
      </c>
      <c r="K6" s="29">
        <v>0.847620920173024</v>
      </c>
      <c r="L6" s="29">
        <v>0.9563727729556876</v>
      </c>
      <c r="M6" s="29"/>
      <c r="N6" s="29"/>
      <c r="O6" s="29"/>
    </row>
    <row r="7" spans="1:15" s="9" customFormat="1" ht="12">
      <c r="A7" s="10" t="s">
        <v>50</v>
      </c>
      <c r="B7" s="10" t="s">
        <v>49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9" customFormat="1" ht="12">
      <c r="A8" s="10" t="s">
        <v>48</v>
      </c>
      <c r="B8" s="10" t="s">
        <v>47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9" customFormat="1" ht="12">
      <c r="A9" s="10" t="s">
        <v>46</v>
      </c>
      <c r="B9" s="10" t="s">
        <v>45</v>
      </c>
      <c r="C9" s="29">
        <v>0.9478435305917753</v>
      </c>
      <c r="D9" s="29">
        <v>0.9790068631408962</v>
      </c>
      <c r="E9" s="29">
        <v>0.9709864603481625</v>
      </c>
      <c r="F9" s="29">
        <v>0.9741645605167087</v>
      </c>
      <c r="G9" s="29">
        <v>0.8670721112076455</v>
      </c>
      <c r="H9" s="29">
        <v>0.7596067917783735</v>
      </c>
      <c r="I9" s="29">
        <v>0.9584905660377359</v>
      </c>
      <c r="J9" s="29">
        <v>0.9764507989907485</v>
      </c>
      <c r="K9" s="29">
        <v>0.9762057877813505</v>
      </c>
      <c r="L9" s="29">
        <v>0.9785478547854786</v>
      </c>
      <c r="M9" s="29"/>
      <c r="N9" s="29"/>
      <c r="O9" s="29"/>
    </row>
    <row r="10" spans="1:15" s="9" customFormat="1" ht="12">
      <c r="A10" s="10" t="s">
        <v>44</v>
      </c>
      <c r="B10" s="10" t="s">
        <v>43</v>
      </c>
      <c r="C10" s="29">
        <v>0.9368421052631579</v>
      </c>
      <c r="D10" s="29">
        <v>0.9884348496530455</v>
      </c>
      <c r="E10" s="29">
        <v>0.992867332382311</v>
      </c>
      <c r="F10" s="29">
        <v>0.9754052543320291</v>
      </c>
      <c r="G10" s="29">
        <v>0.8364813815434431</v>
      </c>
      <c r="H10" s="29">
        <v>0.9003795066413662</v>
      </c>
      <c r="I10" s="29">
        <v>0.9721206581352834</v>
      </c>
      <c r="J10" s="29">
        <v>0.9227154046997389</v>
      </c>
      <c r="K10" s="29">
        <v>0.9481337857489094</v>
      </c>
      <c r="L10" s="29">
        <v>0.9615598885793872</v>
      </c>
      <c r="M10" s="29">
        <v>0.9170595167943429</v>
      </c>
      <c r="N10" s="29">
        <v>0.9022487976082153</v>
      </c>
      <c r="O10" s="29">
        <v>0.9204859193815571</v>
      </c>
    </row>
    <row r="11" spans="1:15" s="9" customFormat="1" ht="12">
      <c r="A11" s="10" t="s">
        <v>42</v>
      </c>
      <c r="B11" s="10" t="s">
        <v>41</v>
      </c>
      <c r="C11" s="29">
        <v>0.9123152709359605</v>
      </c>
      <c r="D11" s="29">
        <v>0.9883624272651704</v>
      </c>
      <c r="E11" s="29">
        <v>0.9889380530973452</v>
      </c>
      <c r="F11" s="29">
        <v>0.9319402985074627</v>
      </c>
      <c r="G11" s="29">
        <v>0.8969828757814624</v>
      </c>
      <c r="H11" s="29">
        <v>0.631008613503751</v>
      </c>
      <c r="I11" s="29">
        <v>0.9388934764657308</v>
      </c>
      <c r="J11" s="29">
        <v>0.9093828041384231</v>
      </c>
      <c r="K11" s="29">
        <v>0.959170653907496</v>
      </c>
      <c r="L11" s="29"/>
      <c r="M11" s="29"/>
      <c r="N11" s="29"/>
      <c r="O11" s="29"/>
    </row>
    <row r="12" spans="1:15" s="9" customFormat="1" ht="12">
      <c r="A12" s="10" t="s">
        <v>40</v>
      </c>
      <c r="B12" s="10" t="s">
        <v>39</v>
      </c>
      <c r="C12" s="29">
        <v>0.8819691577698695</v>
      </c>
      <c r="D12" s="29">
        <v>0.9755747126436781</v>
      </c>
      <c r="E12" s="29">
        <v>0.9800782639630025</v>
      </c>
      <c r="F12" s="29">
        <v>0.9939668174962293</v>
      </c>
      <c r="G12" s="29">
        <v>0.8619018776499091</v>
      </c>
      <c r="H12" s="29">
        <v>0.9284997491219268</v>
      </c>
      <c r="I12" s="29">
        <v>0.9327671620665251</v>
      </c>
      <c r="J12" s="29">
        <v>0.9005747126436782</v>
      </c>
      <c r="K12" s="29">
        <v>0.9337462967950444</v>
      </c>
      <c r="L12" s="29">
        <v>0.914167198468411</v>
      </c>
      <c r="M12" s="29"/>
      <c r="N12" s="29"/>
      <c r="O12" s="29"/>
    </row>
    <row r="13" spans="1:15" s="9" customFormat="1" ht="12">
      <c r="A13" s="10" t="s">
        <v>38</v>
      </c>
      <c r="B13" s="10" t="s">
        <v>26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9" customFormat="1" ht="12">
      <c r="A14" s="10" t="s">
        <v>37</v>
      </c>
      <c r="B14" s="10" t="s">
        <v>36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9" customFormat="1" ht="12">
      <c r="A15" s="10" t="s">
        <v>35</v>
      </c>
      <c r="B15" s="10" t="s">
        <v>34</v>
      </c>
      <c r="C15" s="29">
        <v>0.9341864716636198</v>
      </c>
      <c r="D15" s="29">
        <v>0.9828385899814471</v>
      </c>
      <c r="E15" s="29">
        <v>0.9879396984924623</v>
      </c>
      <c r="F15" s="29">
        <v>0.9900771775082691</v>
      </c>
      <c r="G15" s="29">
        <v>0.9403329065300896</v>
      </c>
      <c r="H15" s="29">
        <v>0.9492517891997397</v>
      </c>
      <c r="I15" s="29">
        <v>0.9765780071456928</v>
      </c>
      <c r="J15" s="29">
        <v>0.8541577825159915</v>
      </c>
      <c r="K15" s="29">
        <v>0.964712801411488</v>
      </c>
      <c r="L15" s="29">
        <v>0.9571567672833495</v>
      </c>
      <c r="M15" s="29">
        <v>0.9771914564608098</v>
      </c>
      <c r="N15" s="29">
        <v>0.9012689569792633</v>
      </c>
      <c r="O15" s="29">
        <v>0.9832317073170732</v>
      </c>
    </row>
    <row r="16" spans="1:15" s="9" customFormat="1" ht="12">
      <c r="A16" s="10" t="s">
        <v>33</v>
      </c>
      <c r="B16" s="10" t="s">
        <v>32</v>
      </c>
      <c r="C16" s="29">
        <v>0.9156479217603912</v>
      </c>
      <c r="D16" s="29">
        <v>0.9769381746810598</v>
      </c>
      <c r="E16" s="29">
        <v>0.9663760896637609</v>
      </c>
      <c r="F16" s="29">
        <v>0.9751243781094527</v>
      </c>
      <c r="G16" s="29">
        <v>0.8956647398843931</v>
      </c>
      <c r="H16" s="29">
        <v>0.8238822246455835</v>
      </c>
      <c r="I16" s="29">
        <v>0.9220096699600588</v>
      </c>
      <c r="J16" s="29">
        <v>0.8893333333333333</v>
      </c>
      <c r="K16" s="29">
        <v>0.9213579716373013</v>
      </c>
      <c r="L16" s="29">
        <v>0.9779664907046133</v>
      </c>
      <c r="M16" s="29"/>
      <c r="N16" s="29"/>
      <c r="O16" s="29">
        <v>0.8570737605804111</v>
      </c>
    </row>
    <row r="17" spans="1:15" s="9" customFormat="1" ht="12">
      <c r="A17" s="10" t="s">
        <v>31</v>
      </c>
      <c r="B17" s="10" t="s">
        <v>30</v>
      </c>
      <c r="C17" s="29"/>
      <c r="D17" s="29"/>
      <c r="E17" s="29"/>
      <c r="F17" s="29"/>
      <c r="G17" s="29"/>
      <c r="H17" s="29">
        <v>0.7087594486438417</v>
      </c>
      <c r="I17" s="29">
        <v>0.9381062355658198</v>
      </c>
      <c r="J17" s="29">
        <v>0.9182939362795478</v>
      </c>
      <c r="K17" s="29">
        <v>0.8364779874213837</v>
      </c>
      <c r="L17" s="29">
        <v>0.982699868938401</v>
      </c>
      <c r="M17" s="29">
        <v>0.9635343618513323</v>
      </c>
      <c r="N17" s="29">
        <v>0.7895084857835574</v>
      </c>
      <c r="O17" s="29">
        <v>0.9762059973924381</v>
      </c>
    </row>
    <row r="18" spans="1:15" s="9" customFormat="1" ht="12">
      <c r="A18" s="10" t="s">
        <v>29</v>
      </c>
      <c r="B18" s="10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9" customFormat="1" ht="12">
      <c r="A19" s="10" t="s">
        <v>27</v>
      </c>
      <c r="B19" s="10" t="s">
        <v>26</v>
      </c>
      <c r="C19" s="29">
        <v>0.9699481865284975</v>
      </c>
      <c r="D19" s="29">
        <v>0.9916589434661723</v>
      </c>
      <c r="E19" s="29">
        <v>0.991156462585034</v>
      </c>
      <c r="F19" s="29">
        <v>0.9489763779527559</v>
      </c>
      <c r="G19" s="29">
        <v>0.9137887572472901</v>
      </c>
      <c r="H19" s="29">
        <v>0.7607513593672763</v>
      </c>
      <c r="I19" s="29">
        <v>0.902355460385439</v>
      </c>
      <c r="J19" s="29">
        <v>0.9281154593394394</v>
      </c>
      <c r="K19" s="29">
        <v>0.9226373626373626</v>
      </c>
      <c r="L19" s="29">
        <v>0.9765645805592543</v>
      </c>
      <c r="M19" s="29"/>
      <c r="N19" s="29">
        <v>0.8109385550303849</v>
      </c>
      <c r="O19" s="29">
        <v>0.9583911234396671</v>
      </c>
    </row>
    <row r="20" spans="1:15" s="9" customFormat="1" ht="12">
      <c r="A20" s="10" t="s">
        <v>25</v>
      </c>
      <c r="B20" s="10" t="s">
        <v>24</v>
      </c>
      <c r="C20" s="29"/>
      <c r="D20" s="29">
        <v>0.9988545246277205</v>
      </c>
      <c r="E20" s="29">
        <v>0.9831649831649831</v>
      </c>
      <c r="F20" s="29">
        <v>0.9392920703974689</v>
      </c>
      <c r="G20" s="29">
        <v>0.8227027027027027</v>
      </c>
      <c r="H20" s="29">
        <v>0.844550432785727</v>
      </c>
      <c r="I20" s="29">
        <v>0.9183637946040035</v>
      </c>
      <c r="J20" s="29">
        <v>0.9395973154362416</v>
      </c>
      <c r="K20" s="29">
        <v>0.9420289855072463</v>
      </c>
      <c r="L20" s="29">
        <v>0.9765859515709425</v>
      </c>
      <c r="M20" s="29">
        <v>0.9588471465443075</v>
      </c>
      <c r="N20" s="29">
        <v>0.7081481481481482</v>
      </c>
      <c r="O20" s="29">
        <v>0.9351063829787234</v>
      </c>
    </row>
    <row r="21" spans="1:15" s="9" customFormat="1" ht="12">
      <c r="A21" s="10" t="s">
        <v>23</v>
      </c>
      <c r="B21" s="10" t="s">
        <v>22</v>
      </c>
      <c r="C21" s="29"/>
      <c r="D21" s="29"/>
      <c r="E21" s="29"/>
      <c r="F21" s="29"/>
      <c r="G21" s="29"/>
      <c r="H21" s="29"/>
      <c r="I21" s="29"/>
      <c r="J21" s="29"/>
      <c r="K21" s="29">
        <v>0.9987980769230769</v>
      </c>
      <c r="L21" s="29">
        <v>0.9985714285714286</v>
      </c>
      <c r="M21" s="29"/>
      <c r="N21" s="29">
        <v>0.9955156950672646</v>
      </c>
      <c r="O21" s="29">
        <v>1</v>
      </c>
    </row>
    <row r="22" spans="1:15" s="9" customFormat="1" ht="12">
      <c r="A22" s="10" t="s">
        <v>21</v>
      </c>
      <c r="B22" s="10" t="s">
        <v>20</v>
      </c>
      <c r="C22" s="29">
        <v>0.9074585635359116</v>
      </c>
      <c r="D22" s="29">
        <v>0.9823399558498896</v>
      </c>
      <c r="E22" s="29">
        <v>0.9453763440860216</v>
      </c>
      <c r="F22" s="29">
        <v>0.96344982366143</v>
      </c>
      <c r="G22" s="29">
        <v>0.9287925696594427</v>
      </c>
      <c r="H22" s="29">
        <v>0.8238474672737621</v>
      </c>
      <c r="I22" s="29">
        <v>0.9346357935359383</v>
      </c>
      <c r="J22" s="29">
        <v>0.9428924598269468</v>
      </c>
      <c r="K22" s="29">
        <v>0.9759458197104157</v>
      </c>
      <c r="L22" s="29">
        <v>0.970828471411902</v>
      </c>
      <c r="M22" s="29"/>
      <c r="N22" s="29"/>
      <c r="O22" s="29"/>
    </row>
    <row r="23" spans="1:15" s="9" customFormat="1" ht="12">
      <c r="A23" s="10" t="s">
        <v>19</v>
      </c>
      <c r="B23" s="10" t="s">
        <v>18</v>
      </c>
      <c r="C23" s="29">
        <v>0.9279964221824687</v>
      </c>
      <c r="D23" s="29">
        <v>0.992983367983368</v>
      </c>
      <c r="E23" s="29">
        <v>0.9740932642487047</v>
      </c>
      <c r="F23" s="29">
        <v>0.9717027966241932</v>
      </c>
      <c r="G23" s="29">
        <v>0.9080341377280753</v>
      </c>
      <c r="H23" s="29">
        <v>0.8548343657419876</v>
      </c>
      <c r="I23" s="29">
        <v>0.8966615698267074</v>
      </c>
      <c r="J23" s="29">
        <v>0.8719692489651094</v>
      </c>
      <c r="K23" s="29">
        <v>0.9905380772816452</v>
      </c>
      <c r="L23" s="29">
        <v>0.9594436500714936</v>
      </c>
      <c r="M23" s="29">
        <v>0.9722552811663195</v>
      </c>
      <c r="N23" s="29">
        <v>0.8950067476383265</v>
      </c>
      <c r="O23" s="29">
        <v>0.9498315901435915</v>
      </c>
    </row>
    <row r="24" spans="1:15" s="9" customFormat="1" ht="12">
      <c r="A24" s="10" t="s">
        <v>17</v>
      </c>
      <c r="B24" s="10" t="s">
        <v>17</v>
      </c>
      <c r="C24" s="29">
        <v>0.9656992084432717</v>
      </c>
      <c r="D24" s="29">
        <v>0.9766022380467956</v>
      </c>
      <c r="E24" s="29">
        <v>0.989010989010989</v>
      </c>
      <c r="F24" s="29">
        <v>0.9704433497536946</v>
      </c>
      <c r="G24" s="29">
        <v>0.9572586588061901</v>
      </c>
      <c r="H24" s="29">
        <v>0.726775956284153</v>
      </c>
      <c r="I24" s="29">
        <v>0.9771341463414634</v>
      </c>
      <c r="J24" s="29">
        <v>0.9326568265682657</v>
      </c>
      <c r="K24" s="29">
        <v>0.8918482647296206</v>
      </c>
      <c r="L24" s="29">
        <v>0.9915764139590855</v>
      </c>
      <c r="M24" s="29"/>
      <c r="N24" s="29"/>
      <c r="O24" s="29">
        <v>0.9393939393939394</v>
      </c>
    </row>
    <row r="25" spans="1:15" s="9" customFormat="1" ht="12">
      <c r="A25" s="10" t="s">
        <v>16</v>
      </c>
      <c r="B25" s="10" t="s">
        <v>15</v>
      </c>
      <c r="C25" s="29">
        <v>0.9432203389830508</v>
      </c>
      <c r="D25" s="29">
        <v>0.9936482731242556</v>
      </c>
      <c r="E25" s="29">
        <v>0.9934573002754821</v>
      </c>
      <c r="F25" s="29">
        <v>0.9865716634694437</v>
      </c>
      <c r="G25" s="29">
        <v>0.9537256763170384</v>
      </c>
      <c r="H25" s="29">
        <v>0.9215155615696887</v>
      </c>
      <c r="I25" s="29">
        <v>0.9215505306875865</v>
      </c>
      <c r="J25" s="29">
        <v>0.8926470588235295</v>
      </c>
      <c r="K25" s="29">
        <v>0.9334298118668596</v>
      </c>
      <c r="L25" s="29">
        <v>0.9704861111111112</v>
      </c>
      <c r="M25" s="29"/>
      <c r="N25" s="29"/>
      <c r="O25" s="29"/>
    </row>
    <row r="26" spans="1:15" s="9" customFormat="1" ht="12">
      <c r="A26" s="10" t="s">
        <v>14</v>
      </c>
      <c r="B26" s="10" t="s">
        <v>13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9" customFormat="1" ht="12">
      <c r="A27" s="10" t="s">
        <v>12</v>
      </c>
      <c r="B27" s="10" t="s">
        <v>11</v>
      </c>
      <c r="C27" s="29">
        <v>0.8748615725359912</v>
      </c>
      <c r="D27" s="29">
        <v>0.9984118581259925</v>
      </c>
      <c r="E27" s="29">
        <v>0.9801980198019802</v>
      </c>
      <c r="F27" s="29">
        <v>0.9611814345991562</v>
      </c>
      <c r="G27" s="29">
        <v>0.8487816531294792</v>
      </c>
      <c r="H27" s="29">
        <v>0.6434998448650325</v>
      </c>
      <c r="I27" s="29">
        <v>0.9101783840503672</v>
      </c>
      <c r="J27" s="29">
        <v>0.8487179487179487</v>
      </c>
      <c r="K27" s="29">
        <v>0.8300988648846577</v>
      </c>
      <c r="L27" s="29">
        <v>0.9204517554628038</v>
      </c>
      <c r="M27" s="29">
        <v>0.9288745980707396</v>
      </c>
      <c r="N27" s="29">
        <v>0.8299111693607106</v>
      </c>
      <c r="O27" s="29">
        <v>0.944760101010101</v>
      </c>
    </row>
    <row r="28" spans="1:15" s="9" customFormat="1" ht="12">
      <c r="A28" s="10" t="s">
        <v>10</v>
      </c>
      <c r="B28" s="10" t="s">
        <v>9</v>
      </c>
      <c r="C28" s="29">
        <v>0.8645640074211502</v>
      </c>
      <c r="D28" s="29">
        <v>0.9882697947214076</v>
      </c>
      <c r="E28" s="29">
        <v>0.9795409181636726</v>
      </c>
      <c r="F28" s="29">
        <v>0.9935525467440361</v>
      </c>
      <c r="G28" s="29">
        <v>0.9395261845386533</v>
      </c>
      <c r="H28" s="29">
        <v>0.8505271084337349</v>
      </c>
      <c r="I28" s="29">
        <v>0.9751703992210321</v>
      </c>
      <c r="J28" s="29">
        <v>0.9628796400449944</v>
      </c>
      <c r="K28" s="29">
        <v>0.9828451882845188</v>
      </c>
      <c r="L28" s="29">
        <v>0.9958582604693972</v>
      </c>
      <c r="M28" s="29">
        <v>0.9720308066477503</v>
      </c>
      <c r="N28" s="29">
        <v>0.8394174041297935</v>
      </c>
      <c r="O28" s="29">
        <v>0.9438931297709924</v>
      </c>
    </row>
    <row r="29" spans="1:15" s="9" customFormat="1" ht="12">
      <c r="A29" s="10" t="s">
        <v>8</v>
      </c>
      <c r="B29" s="10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9" customFormat="1" ht="12">
      <c r="A30" s="10" t="s">
        <v>6</v>
      </c>
      <c r="B30" s="10" t="s">
        <v>5</v>
      </c>
      <c r="C30" s="29">
        <v>0.9056372549019608</v>
      </c>
      <c r="D30" s="29">
        <v>0.9820210787352759</v>
      </c>
      <c r="E30" s="29">
        <v>0.9611520428667113</v>
      </c>
      <c r="F30" s="29">
        <v>0.9322890348660939</v>
      </c>
      <c r="G30" s="29">
        <v>0.8812763960581886</v>
      </c>
      <c r="H30" s="29" t="e">
        <v>#VALUE!</v>
      </c>
      <c r="I30" s="29">
        <v>0.9387450199203188</v>
      </c>
      <c r="J30" s="29">
        <v>0.8599871547848427</v>
      </c>
      <c r="K30" s="29">
        <v>0.9433849821215733</v>
      </c>
      <c r="L30" s="29">
        <v>0.9774633123689728</v>
      </c>
      <c r="M30" s="29">
        <v>0.9666886979510906</v>
      </c>
      <c r="N30" s="29">
        <v>0.9256550218340611</v>
      </c>
      <c r="O30" s="29">
        <v>0.9084093872229465</v>
      </c>
    </row>
    <row r="31" spans="1:15" s="9" customFormat="1" ht="12">
      <c r="A31" s="10" t="s">
        <v>4</v>
      </c>
      <c r="B31" s="10" t="s">
        <v>3</v>
      </c>
      <c r="C31" s="29">
        <v>0.9613368283093053</v>
      </c>
      <c r="D31" s="29">
        <v>0.982093316519546</v>
      </c>
      <c r="E31" s="29">
        <v>0.9878697595233028</v>
      </c>
      <c r="F31" s="29">
        <v>0.9850034083162917</v>
      </c>
      <c r="G31" s="29">
        <v>0.8460042146214946</v>
      </c>
      <c r="H31" s="29">
        <v>0.7488277586745858</v>
      </c>
      <c r="I31" s="29">
        <v>0.9314436387607119</v>
      </c>
      <c r="J31" s="29">
        <v>0.9209321681231794</v>
      </c>
      <c r="K31" s="29">
        <v>0.9558938329430132</v>
      </c>
      <c r="L31" s="29">
        <v>0.9827245804540967</v>
      </c>
      <c r="M31" s="29">
        <v>0.970412557299625</v>
      </c>
      <c r="N31" s="29">
        <v>0.8648258808984134</v>
      </c>
      <c r="O31" s="29">
        <v>0.9469200524246396</v>
      </c>
    </row>
    <row r="32" spans="1:15" s="9" customFormat="1" ht="12">
      <c r="A32" s="10" t="s">
        <v>2</v>
      </c>
      <c r="B32" s="10" t="s">
        <v>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9" customFormat="1" ht="12">
      <c r="A33" s="10" t="s">
        <v>60</v>
      </c>
      <c r="B33" s="10" t="s">
        <v>59</v>
      </c>
      <c r="C33" s="29">
        <v>0.9413298565840938</v>
      </c>
      <c r="D33" s="29">
        <v>0.9960136674259681</v>
      </c>
      <c r="E33" s="29">
        <v>0.976629213483146</v>
      </c>
      <c r="F33" s="29">
        <v>0.9759384023099134</v>
      </c>
      <c r="G33" s="29">
        <v>0.885610910102978</v>
      </c>
      <c r="H33" s="29">
        <v>0.7628923766816144</v>
      </c>
      <c r="I33" s="29">
        <v>0.9450322580645162</v>
      </c>
      <c r="J33" s="29">
        <v>0.892533147243545</v>
      </c>
      <c r="K33" s="29">
        <v>0.944574780058651</v>
      </c>
      <c r="L33" s="29">
        <v>0.9494857834240774</v>
      </c>
      <c r="M33" s="29"/>
      <c r="N33" s="29"/>
      <c r="O33" s="29"/>
    </row>
    <row r="34" spans="1:15" s="9" customFormat="1" ht="12">
      <c r="A34" s="10" t="s">
        <v>58</v>
      </c>
      <c r="B34" s="10" t="s">
        <v>55</v>
      </c>
      <c r="C34" s="29"/>
      <c r="D34" s="29"/>
      <c r="E34" s="29"/>
      <c r="F34" s="29"/>
      <c r="G34" s="29"/>
      <c r="H34" s="29"/>
      <c r="I34" s="29"/>
      <c r="J34" s="29"/>
      <c r="K34" s="29"/>
      <c r="L34" s="29" t="s">
        <v>166</v>
      </c>
      <c r="M34" s="29"/>
      <c r="N34" s="29"/>
      <c r="O34" s="29"/>
    </row>
    <row r="35" spans="1:15" s="9" customFormat="1" ht="12">
      <c r="A35" s="10" t="s">
        <v>74</v>
      </c>
      <c r="B35" s="10" t="s">
        <v>69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9" customFormat="1" ht="12">
      <c r="A36" s="10" t="s">
        <v>56</v>
      </c>
      <c r="B36" s="10" t="s">
        <v>55</v>
      </c>
      <c r="C36" s="29">
        <v>0.951335528723015</v>
      </c>
      <c r="D36" s="29">
        <v>0.9815877570540411</v>
      </c>
      <c r="E36" s="29">
        <v>0.9918586523471332</v>
      </c>
      <c r="F36" s="29">
        <v>0.9774886712468938</v>
      </c>
      <c r="G36" s="29">
        <v>0.9518828451882845</v>
      </c>
      <c r="H36" s="29">
        <v>0.8773941532258065</v>
      </c>
      <c r="I36" s="29">
        <v>0.9338278068644561</v>
      </c>
      <c r="J36" s="29">
        <v>0.9449191056171605</v>
      </c>
      <c r="K36" s="29">
        <v>0.9598982492892414</v>
      </c>
      <c r="L36" s="29">
        <v>0.9329086203464065</v>
      </c>
      <c r="M36" s="29">
        <v>0.9613214490146373</v>
      </c>
      <c r="N36" s="29">
        <v>0.7648175490402869</v>
      </c>
      <c r="O36" s="29">
        <v>0.9454620292241201</v>
      </c>
    </row>
    <row r="37" spans="1:15" s="9" customFormat="1" ht="12">
      <c r="A37" s="9" t="s">
        <v>71</v>
      </c>
      <c r="B37" s="20" t="s">
        <v>69</v>
      </c>
      <c r="C37" s="29">
        <v>0.9580009385265134</v>
      </c>
      <c r="D37" s="29">
        <v>0.9838135318873422</v>
      </c>
      <c r="E37" s="29">
        <v>0.9875940345783292</v>
      </c>
      <c r="F37" s="29">
        <v>0.9877225291589933</v>
      </c>
      <c r="G37" s="29">
        <v>0.9169032746545523</v>
      </c>
      <c r="H37" s="29">
        <v>0.9024746598484157</v>
      </c>
      <c r="I37" s="29">
        <v>0.9369709448638756</v>
      </c>
      <c r="J37" s="29">
        <v>0.919818549623</v>
      </c>
      <c r="K37" s="29">
        <v>0.9388209791051966</v>
      </c>
      <c r="L37" s="29">
        <v>0.9452308604461572</v>
      </c>
      <c r="M37" s="29">
        <v>0.9938770192808755</v>
      </c>
      <c r="N37" s="29"/>
      <c r="O37" s="29">
        <v>0.9733821117699003</v>
      </c>
    </row>
    <row r="38" spans="1:15" s="9" customFormat="1" ht="12">
      <c r="A38" s="15" t="s">
        <v>70</v>
      </c>
      <c r="B38" s="15" t="s">
        <v>67</v>
      </c>
      <c r="C38" s="29">
        <v>0.9567690557451649</v>
      </c>
      <c r="D38" s="29">
        <v>0.9926931106471816</v>
      </c>
      <c r="E38" s="29">
        <v>0.9868517165814463</v>
      </c>
      <c r="F38" s="29">
        <v>0.9948364888123924</v>
      </c>
      <c r="G38" s="29">
        <v>0.8665568369028006</v>
      </c>
      <c r="H38" s="29">
        <v>0.947582467239042</v>
      </c>
      <c r="I38" s="29">
        <v>0.9649493243243243</v>
      </c>
      <c r="J38" s="29">
        <v>0.9535291538798772</v>
      </c>
      <c r="K38" s="29">
        <v>0.9363247863247863</v>
      </c>
      <c r="L38" s="29">
        <v>0.9246323529411765</v>
      </c>
      <c r="M38" s="29"/>
      <c r="N38" s="29"/>
      <c r="O38" s="29"/>
    </row>
    <row r="39" spans="1:15" ht="12">
      <c r="A39" s="15" t="s">
        <v>66</v>
      </c>
      <c r="B39" s="15" t="s">
        <v>65</v>
      </c>
      <c r="C39" s="29">
        <v>0.9804878048780488</v>
      </c>
      <c r="D39" s="29">
        <v>0.9747534516765286</v>
      </c>
      <c r="E39" s="29">
        <v>0.9957698815566836</v>
      </c>
      <c r="F39" s="29">
        <v>0.9921046138662719</v>
      </c>
      <c r="G39" s="29">
        <v>0.926081200353045</v>
      </c>
      <c r="H39" s="29">
        <v>0.9006060606060606</v>
      </c>
      <c r="I39" s="29">
        <v>0.9335399449035813</v>
      </c>
      <c r="J39" s="29">
        <v>0.952550204371779</v>
      </c>
      <c r="K39" s="29">
        <v>0.9496391339214114</v>
      </c>
      <c r="L39" s="29">
        <v>0.9483333333333334</v>
      </c>
      <c r="M39" s="29"/>
      <c r="N39" s="29"/>
      <c r="O39" s="29">
        <v>0.9682080924855492</v>
      </c>
    </row>
    <row r="40" spans="1:15" ht="12">
      <c r="A40" s="15" t="s">
        <v>64</v>
      </c>
      <c r="B40" s="15" t="s">
        <v>63</v>
      </c>
      <c r="C40" s="29">
        <v>0.9241379310344827</v>
      </c>
      <c r="D40" s="29">
        <v>0.9919770773638968</v>
      </c>
      <c r="E40" s="29">
        <v>0.9663988312636961</v>
      </c>
      <c r="F40" s="29">
        <v>0.9837676206749253</v>
      </c>
      <c r="G40" s="29">
        <v>0.9479791916766707</v>
      </c>
      <c r="H40" s="29">
        <v>0.750758035172832</v>
      </c>
      <c r="I40" s="29">
        <v>0.9745803357314149</v>
      </c>
      <c r="J40" s="29">
        <v>0.993899577663069</v>
      </c>
      <c r="K40" s="29">
        <v>0.9874371859296482</v>
      </c>
      <c r="L40" s="29">
        <v>0.9969673995451099</v>
      </c>
      <c r="M40" s="29"/>
      <c r="N40" s="29"/>
      <c r="O40" s="29"/>
    </row>
    <row r="41" spans="1:15" ht="12">
      <c r="A41" s="9" t="s">
        <v>138</v>
      </c>
      <c r="B41" s="9" t="s">
        <v>139</v>
      </c>
      <c r="C41" s="29"/>
      <c r="D41" s="29"/>
      <c r="E41" s="29"/>
      <c r="F41" s="29"/>
      <c r="G41" s="29"/>
      <c r="H41" s="29"/>
      <c r="I41" s="29">
        <v>0.9002890173410405</v>
      </c>
      <c r="J41" s="29">
        <v>0.8450656786796902</v>
      </c>
      <c r="K41" s="29">
        <v>0.9600315540362871</v>
      </c>
      <c r="L41" s="29">
        <v>0.9593257603517772</v>
      </c>
      <c r="M41" s="29"/>
      <c r="N41" s="29"/>
      <c r="O41" s="29"/>
    </row>
    <row r="42" spans="1:15" ht="12">
      <c r="A42" s="9" t="s">
        <v>62</v>
      </c>
      <c r="B42" s="9" t="s">
        <v>61</v>
      </c>
      <c r="C42" s="29">
        <v>0.9416167664670658</v>
      </c>
      <c r="D42" s="29">
        <v>0.9840425531914894</v>
      </c>
      <c r="E42" s="29">
        <v>0.988399071925754</v>
      </c>
      <c r="F42" s="29">
        <v>0.9749541844838119</v>
      </c>
      <c r="G42" s="29">
        <v>0.9008168028004667</v>
      </c>
      <c r="H42" s="29">
        <v>0.9770920991117344</v>
      </c>
      <c r="I42" s="29">
        <v>0.9375498272654796</v>
      </c>
      <c r="J42" s="29">
        <v>0.8602118003025718</v>
      </c>
      <c r="K42" s="29">
        <v>0.8728171334431631</v>
      </c>
      <c r="L42" s="29">
        <v>0.9141352774402592</v>
      </c>
      <c r="M42" s="29"/>
      <c r="N42" s="29"/>
      <c r="O42" s="29"/>
    </row>
    <row r="43" spans="1:15" ht="12">
      <c r="A43" s="30" t="s">
        <v>140</v>
      </c>
      <c r="B43" s="30" t="s">
        <v>141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>
        <v>0.9890329012961117</v>
      </c>
      <c r="N43" s="29"/>
      <c r="O43" s="29">
        <v>0.96875</v>
      </c>
    </row>
    <row r="44" spans="1:15" ht="12">
      <c r="A44" s="30" t="s">
        <v>163</v>
      </c>
      <c r="B44" s="30" t="s">
        <v>162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>
        <v>0.999418942475305</v>
      </c>
      <c r="N44" s="29"/>
      <c r="O44" s="29">
        <v>0.9886721208307111</v>
      </c>
    </row>
    <row r="45" spans="1:15" ht="12">
      <c r="A45" s="30" t="s">
        <v>143</v>
      </c>
      <c r="B45" s="30" t="s">
        <v>142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>
        <v>0.9989706639217705</v>
      </c>
      <c r="N45" s="29"/>
      <c r="O45" s="29">
        <v>0.9759949463044851</v>
      </c>
    </row>
    <row r="46" spans="1:15" ht="12">
      <c r="A46" s="38" t="s">
        <v>160</v>
      </c>
      <c r="B46" s="38" t="s">
        <v>161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>
        <v>0.9631391200951248</v>
      </c>
    </row>
  </sheetData>
  <sheetProtection/>
  <mergeCells count="3">
    <mergeCell ref="C2:O2"/>
    <mergeCell ref="A2:B4"/>
    <mergeCell ref="C3:O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5"/>
  <sheetViews>
    <sheetView showGridLines="0" view="pageLayout" workbookViewId="0" topLeftCell="A1">
      <selection activeCell="W9" sqref="W9"/>
    </sheetView>
  </sheetViews>
  <sheetFormatPr defaultColWidth="9.140625" defaultRowHeight="15"/>
  <cols>
    <col min="1" max="1" width="9.57421875" style="1" customWidth="1"/>
    <col min="2" max="2" width="5.7109375" style="1" customWidth="1"/>
    <col min="3" max="19" width="6.00390625" style="1" bestFit="1" customWidth="1"/>
    <col min="20" max="20" width="5.00390625" style="1" bestFit="1" customWidth="1"/>
    <col min="21" max="16384" width="9.140625" style="1" customWidth="1"/>
  </cols>
  <sheetData>
    <row r="2" spans="1:20" ht="15" customHeight="1">
      <c r="A2" s="76" t="s">
        <v>137</v>
      </c>
      <c r="B2" s="77"/>
      <c r="C2" s="82" t="s">
        <v>96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">
      <c r="A3" s="78"/>
      <c r="B3" s="79"/>
      <c r="C3" s="82" t="s">
        <v>95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s="18" customFormat="1" ht="24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9" customFormat="1" ht="12">
      <c r="A5" s="10" t="s">
        <v>53</v>
      </c>
      <c r="B5" s="10" t="s">
        <v>53</v>
      </c>
      <c r="C5" s="7">
        <v>65108</v>
      </c>
      <c r="D5" s="7">
        <v>25983</v>
      </c>
      <c r="E5" s="7">
        <v>25908</v>
      </c>
      <c r="F5" s="7">
        <v>31376</v>
      </c>
      <c r="G5" s="7">
        <v>20675</v>
      </c>
      <c r="H5" s="7">
        <v>24280</v>
      </c>
      <c r="I5" s="7">
        <v>27931</v>
      </c>
      <c r="J5" s="7">
        <v>32267</v>
      </c>
      <c r="K5" s="7">
        <v>35655</v>
      </c>
      <c r="L5" s="7">
        <v>38655</v>
      </c>
      <c r="M5" s="7">
        <v>36653</v>
      </c>
      <c r="N5" s="7">
        <v>37760</v>
      </c>
      <c r="O5" s="7">
        <v>37975</v>
      </c>
      <c r="P5" s="7">
        <v>37635</v>
      </c>
      <c r="Q5" s="7">
        <v>34320</v>
      </c>
      <c r="R5" s="7">
        <v>29509</v>
      </c>
      <c r="S5" s="7">
        <v>31838</v>
      </c>
      <c r="T5" s="7">
        <v>3187</v>
      </c>
    </row>
    <row r="6" spans="1:20" s="9" customFormat="1" ht="12">
      <c r="A6" s="10" t="s">
        <v>52</v>
      </c>
      <c r="B6" s="10" t="s">
        <v>51</v>
      </c>
      <c r="C6" s="7">
        <v>1170</v>
      </c>
      <c r="D6" s="7">
        <v>1019</v>
      </c>
      <c r="E6" s="7">
        <v>1082</v>
      </c>
      <c r="F6" s="7">
        <v>1255</v>
      </c>
      <c r="G6" s="7">
        <v>1042</v>
      </c>
      <c r="H6" s="7">
        <v>1021</v>
      </c>
      <c r="I6" s="7">
        <v>1290</v>
      </c>
      <c r="J6" s="7">
        <v>1433</v>
      </c>
      <c r="K6" s="7">
        <v>1426</v>
      </c>
      <c r="L6" s="7">
        <v>1550</v>
      </c>
      <c r="M6" s="7">
        <v>1382</v>
      </c>
      <c r="N6" s="7">
        <v>1607</v>
      </c>
      <c r="O6" s="7">
        <v>1703</v>
      </c>
      <c r="P6" s="7">
        <v>1691</v>
      </c>
      <c r="Q6" s="7">
        <v>1626</v>
      </c>
      <c r="R6" s="7" t="s">
        <v>0</v>
      </c>
      <c r="S6" s="7" t="s">
        <v>0</v>
      </c>
      <c r="T6" s="7" t="s">
        <v>0</v>
      </c>
    </row>
    <row r="7" spans="1:20" s="9" customFormat="1" ht="12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">
      <c r="A9" s="10" t="s">
        <v>46</v>
      </c>
      <c r="B9" s="10" t="s">
        <v>45</v>
      </c>
      <c r="C9" s="7">
        <v>12</v>
      </c>
      <c r="D9" s="7">
        <v>22</v>
      </c>
      <c r="E9" s="7">
        <v>14</v>
      </c>
      <c r="F9" s="7">
        <v>137</v>
      </c>
      <c r="G9" s="7">
        <v>145</v>
      </c>
      <c r="H9" s="7">
        <v>166</v>
      </c>
      <c r="I9" s="7">
        <v>178</v>
      </c>
      <c r="J9" s="7">
        <v>437</v>
      </c>
      <c r="K9" s="7">
        <v>536</v>
      </c>
      <c r="L9" s="7">
        <v>566</v>
      </c>
      <c r="M9" s="7">
        <v>111</v>
      </c>
      <c r="N9" s="7">
        <v>110</v>
      </c>
      <c r="O9" s="7">
        <v>107</v>
      </c>
      <c r="P9" s="7">
        <v>118</v>
      </c>
      <c r="Q9" s="7">
        <v>136</v>
      </c>
      <c r="R9" s="7" t="s">
        <v>0</v>
      </c>
      <c r="S9" s="7" t="s">
        <v>0</v>
      </c>
      <c r="T9" s="7" t="s">
        <v>0</v>
      </c>
    </row>
    <row r="10" spans="1:20" s="9" customFormat="1" ht="12">
      <c r="A10" s="10" t="s">
        <v>44</v>
      </c>
      <c r="B10" s="10" t="s">
        <v>43</v>
      </c>
      <c r="C10" s="7">
        <v>1531</v>
      </c>
      <c r="D10" s="7">
        <v>1516</v>
      </c>
      <c r="E10" s="7">
        <v>1564</v>
      </c>
      <c r="F10" s="7">
        <v>1790</v>
      </c>
      <c r="G10" s="7">
        <v>1364</v>
      </c>
      <c r="H10" s="7">
        <v>1527</v>
      </c>
      <c r="I10" s="7">
        <v>1586</v>
      </c>
      <c r="J10" s="7">
        <v>1747</v>
      </c>
      <c r="K10" s="7">
        <v>1923</v>
      </c>
      <c r="L10" s="7">
        <v>2120</v>
      </c>
      <c r="M10" s="7">
        <v>1934</v>
      </c>
      <c r="N10" s="7">
        <v>1918</v>
      </c>
      <c r="O10" s="7">
        <v>1858</v>
      </c>
      <c r="P10" s="7">
        <v>1882</v>
      </c>
      <c r="Q10" s="7">
        <v>1726</v>
      </c>
      <c r="R10" s="7">
        <v>4648</v>
      </c>
      <c r="S10" s="7">
        <v>5221</v>
      </c>
      <c r="T10" s="7">
        <v>840</v>
      </c>
    </row>
    <row r="11" spans="1:20" s="9" customFormat="1" ht="12">
      <c r="A11" s="10" t="s">
        <v>42</v>
      </c>
      <c r="B11" s="10" t="s">
        <v>41</v>
      </c>
      <c r="C11" s="7">
        <v>953</v>
      </c>
      <c r="D11" s="7">
        <v>870</v>
      </c>
      <c r="E11" s="7">
        <v>814</v>
      </c>
      <c r="F11" s="7">
        <v>793</v>
      </c>
      <c r="G11" s="7">
        <v>706</v>
      </c>
      <c r="H11" s="7">
        <v>705</v>
      </c>
      <c r="I11" s="7">
        <v>835</v>
      </c>
      <c r="J11" s="7">
        <v>963</v>
      </c>
      <c r="K11" s="7">
        <v>1113</v>
      </c>
      <c r="L11" s="7">
        <v>1267</v>
      </c>
      <c r="M11" s="7">
        <v>1080</v>
      </c>
      <c r="N11" s="7">
        <v>1054</v>
      </c>
      <c r="O11" s="7">
        <v>1025</v>
      </c>
      <c r="P11" s="7">
        <v>1023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">
      <c r="A12" s="10" t="s">
        <v>40</v>
      </c>
      <c r="B12" s="10" t="s">
        <v>39</v>
      </c>
      <c r="C12" s="7">
        <v>2031</v>
      </c>
      <c r="D12" s="7">
        <v>2556</v>
      </c>
      <c r="E12" s="7">
        <v>2572</v>
      </c>
      <c r="F12" s="7">
        <v>2772</v>
      </c>
      <c r="G12" s="7" t="s">
        <v>0</v>
      </c>
      <c r="H12" s="7">
        <v>2316</v>
      </c>
      <c r="I12" s="7">
        <v>2573</v>
      </c>
      <c r="J12" s="7">
        <v>2842</v>
      </c>
      <c r="K12" s="7">
        <v>3115</v>
      </c>
      <c r="L12" s="7">
        <v>3400</v>
      </c>
      <c r="M12" s="7">
        <v>3363</v>
      </c>
      <c r="N12" s="7">
        <v>3302</v>
      </c>
      <c r="O12" s="7">
        <v>3038</v>
      </c>
      <c r="P12" s="7">
        <v>2805</v>
      </c>
      <c r="Q12" s="7">
        <v>2497</v>
      </c>
      <c r="R12" s="7" t="s">
        <v>0</v>
      </c>
      <c r="S12" s="7" t="s">
        <v>0</v>
      </c>
      <c r="T12" s="7" t="s">
        <v>0</v>
      </c>
    </row>
    <row r="13" spans="1:20" s="9" customFormat="1" ht="12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">
      <c r="A15" s="10" t="s">
        <v>35</v>
      </c>
      <c r="B15" s="10" t="s">
        <v>34</v>
      </c>
      <c r="C15" s="7">
        <v>4843</v>
      </c>
      <c r="D15" s="7">
        <v>4645</v>
      </c>
      <c r="E15" s="7">
        <v>4290</v>
      </c>
      <c r="F15" s="7">
        <v>4439</v>
      </c>
      <c r="G15" s="7">
        <v>3059</v>
      </c>
      <c r="H15" s="7">
        <v>3026</v>
      </c>
      <c r="I15" s="7">
        <v>3537</v>
      </c>
      <c r="J15" s="7">
        <v>3980</v>
      </c>
      <c r="K15" s="7">
        <v>4489</v>
      </c>
      <c r="L15" s="7">
        <v>4856</v>
      </c>
      <c r="M15" s="7">
        <v>4857</v>
      </c>
      <c r="N15" s="7">
        <v>5014</v>
      </c>
      <c r="O15" s="7">
        <v>4872</v>
      </c>
      <c r="P15" s="7">
        <v>4222</v>
      </c>
      <c r="Q15" s="7">
        <v>3830</v>
      </c>
      <c r="R15" s="7">
        <v>6019</v>
      </c>
      <c r="S15" s="7">
        <v>5357</v>
      </c>
      <c r="T15" s="7">
        <v>647</v>
      </c>
    </row>
    <row r="16" spans="1:20" s="9" customFormat="1" ht="12">
      <c r="A16" s="10" t="s">
        <v>33</v>
      </c>
      <c r="B16" s="10" t="s">
        <v>32</v>
      </c>
      <c r="C16" s="7">
        <v>194</v>
      </c>
      <c r="D16" s="7">
        <v>155</v>
      </c>
      <c r="E16" s="7">
        <v>253</v>
      </c>
      <c r="F16" s="7">
        <v>621</v>
      </c>
      <c r="G16" s="7">
        <v>653</v>
      </c>
      <c r="H16" s="7">
        <v>694</v>
      </c>
      <c r="I16" s="7">
        <v>720</v>
      </c>
      <c r="J16" s="7">
        <v>823</v>
      </c>
      <c r="K16" s="7">
        <v>897</v>
      </c>
      <c r="L16" s="7">
        <v>980</v>
      </c>
      <c r="M16" s="7">
        <v>977</v>
      </c>
      <c r="N16" s="7">
        <v>1044</v>
      </c>
      <c r="O16" s="7">
        <v>1073</v>
      </c>
      <c r="P16" s="7">
        <v>1144</v>
      </c>
      <c r="Q16" s="7">
        <v>1075</v>
      </c>
      <c r="R16" s="7" t="s">
        <v>0</v>
      </c>
      <c r="S16" s="7" t="s">
        <v>0</v>
      </c>
      <c r="T16" s="7">
        <v>19</v>
      </c>
    </row>
    <row r="17" spans="1:20" s="9" customFormat="1" ht="12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>
        <v>236</v>
      </c>
      <c r="N17" s="7">
        <v>240</v>
      </c>
      <c r="O17" s="7">
        <v>237</v>
      </c>
      <c r="P17" s="7">
        <v>709</v>
      </c>
      <c r="Q17" s="7">
        <v>779</v>
      </c>
      <c r="R17" s="7">
        <v>1395</v>
      </c>
      <c r="S17" s="7">
        <v>2035</v>
      </c>
      <c r="T17" s="7">
        <v>28</v>
      </c>
    </row>
    <row r="18" spans="1:20" s="9" customFormat="1" ht="12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">
      <c r="A19" s="10" t="s">
        <v>27</v>
      </c>
      <c r="B19" s="10" t="s">
        <v>26</v>
      </c>
      <c r="C19" s="7">
        <v>1560</v>
      </c>
      <c r="D19" s="7">
        <v>1523</v>
      </c>
      <c r="E19" s="7">
        <v>1408</v>
      </c>
      <c r="F19" s="7">
        <v>1347</v>
      </c>
      <c r="G19" s="7">
        <v>758</v>
      </c>
      <c r="H19" s="7">
        <v>748</v>
      </c>
      <c r="I19" s="7">
        <v>1001</v>
      </c>
      <c r="J19" s="7">
        <v>1089</v>
      </c>
      <c r="K19" s="7">
        <v>1169</v>
      </c>
      <c r="L19" s="7">
        <v>1160</v>
      </c>
      <c r="M19" s="7">
        <v>1447</v>
      </c>
      <c r="N19" s="7">
        <v>1218</v>
      </c>
      <c r="O19" s="7">
        <v>1236</v>
      </c>
      <c r="P19" s="7">
        <v>1240</v>
      </c>
      <c r="Q19" s="7">
        <v>1285</v>
      </c>
      <c r="R19" s="7" t="s">
        <v>0</v>
      </c>
      <c r="S19" s="7">
        <v>1090</v>
      </c>
      <c r="T19" s="7">
        <v>88</v>
      </c>
    </row>
    <row r="20" spans="1:20" s="9" customFormat="1" ht="12">
      <c r="A20" s="10" t="s">
        <v>25</v>
      </c>
      <c r="B20" s="10" t="s">
        <v>24</v>
      </c>
      <c r="C20" s="7">
        <v>2326</v>
      </c>
      <c r="D20" s="7" t="s">
        <v>0</v>
      </c>
      <c r="E20" s="7" t="s">
        <v>0</v>
      </c>
      <c r="F20" s="7">
        <v>1855</v>
      </c>
      <c r="G20" s="7">
        <v>897</v>
      </c>
      <c r="H20" s="7">
        <v>965</v>
      </c>
      <c r="I20" s="7">
        <v>1184</v>
      </c>
      <c r="J20" s="7">
        <v>1443</v>
      </c>
      <c r="K20" s="7">
        <v>1524</v>
      </c>
      <c r="L20" s="7">
        <v>1673</v>
      </c>
      <c r="M20" s="7">
        <v>1523</v>
      </c>
      <c r="N20" s="7">
        <v>1428</v>
      </c>
      <c r="O20" s="7">
        <v>1331</v>
      </c>
      <c r="P20" s="7">
        <v>1483</v>
      </c>
      <c r="Q20" s="7">
        <v>1581</v>
      </c>
      <c r="R20" s="7">
        <v>1838</v>
      </c>
      <c r="S20" s="7">
        <v>1432</v>
      </c>
      <c r="T20" s="7">
        <v>163</v>
      </c>
    </row>
    <row r="21" spans="1:20" s="9" customFormat="1" ht="12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61</v>
      </c>
      <c r="Q21" s="7">
        <v>60</v>
      </c>
      <c r="R21" s="7" t="s">
        <v>0</v>
      </c>
      <c r="S21" s="7">
        <v>148</v>
      </c>
      <c r="T21" s="7">
        <v>4</v>
      </c>
    </row>
    <row r="22" spans="1:20" s="9" customFormat="1" ht="12">
      <c r="A22" s="10" t="s">
        <v>21</v>
      </c>
      <c r="B22" s="10" t="s">
        <v>20</v>
      </c>
      <c r="C22" s="7">
        <v>201</v>
      </c>
      <c r="D22" s="7">
        <v>224</v>
      </c>
      <c r="E22" s="7">
        <v>259</v>
      </c>
      <c r="F22" s="7">
        <v>337</v>
      </c>
      <c r="G22" s="7">
        <v>361</v>
      </c>
      <c r="H22" s="7">
        <v>491</v>
      </c>
      <c r="I22" s="7">
        <v>488</v>
      </c>
      <c r="J22" s="7">
        <v>571</v>
      </c>
      <c r="K22" s="7">
        <v>572</v>
      </c>
      <c r="L22" s="7">
        <v>603</v>
      </c>
      <c r="M22" s="7">
        <v>584</v>
      </c>
      <c r="N22" s="7">
        <v>793</v>
      </c>
      <c r="O22" s="7">
        <v>906</v>
      </c>
      <c r="P22" s="7">
        <v>978</v>
      </c>
      <c r="Q22" s="7">
        <v>753</v>
      </c>
      <c r="R22" s="7" t="s">
        <v>0</v>
      </c>
      <c r="S22" s="7" t="s">
        <v>0</v>
      </c>
      <c r="T22" s="7" t="s">
        <v>0</v>
      </c>
    </row>
    <row r="23" spans="1:20" s="9" customFormat="1" ht="12">
      <c r="A23" s="10" t="s">
        <v>19</v>
      </c>
      <c r="B23" s="10" t="s">
        <v>18</v>
      </c>
      <c r="C23" s="7">
        <v>809</v>
      </c>
      <c r="D23" s="7">
        <v>550</v>
      </c>
      <c r="E23" s="7">
        <v>618</v>
      </c>
      <c r="F23" s="7">
        <v>825</v>
      </c>
      <c r="G23" s="7">
        <v>837</v>
      </c>
      <c r="H23" s="7">
        <v>966</v>
      </c>
      <c r="I23" s="7">
        <v>1214</v>
      </c>
      <c r="J23" s="7">
        <v>1470</v>
      </c>
      <c r="K23" s="7">
        <v>1598</v>
      </c>
      <c r="L23" s="7">
        <v>1730</v>
      </c>
      <c r="M23" s="7">
        <v>1552</v>
      </c>
      <c r="N23" s="7">
        <v>1512</v>
      </c>
      <c r="O23" s="7">
        <v>1715</v>
      </c>
      <c r="P23" s="7">
        <v>1526</v>
      </c>
      <c r="Q23" s="7">
        <v>1595</v>
      </c>
      <c r="R23" s="7">
        <v>2428</v>
      </c>
      <c r="S23" s="7">
        <v>2121</v>
      </c>
      <c r="T23" s="7">
        <v>127</v>
      </c>
    </row>
    <row r="24" spans="1:20" s="9" customFormat="1" ht="12">
      <c r="A24" s="10" t="s">
        <v>17</v>
      </c>
      <c r="B24" s="10" t="s">
        <v>17</v>
      </c>
      <c r="C24" s="7">
        <v>6</v>
      </c>
      <c r="D24" s="7">
        <v>18</v>
      </c>
      <c r="E24" s="7">
        <v>40</v>
      </c>
      <c r="F24" s="7">
        <v>120</v>
      </c>
      <c r="G24" s="7">
        <v>108</v>
      </c>
      <c r="H24" s="7">
        <v>149</v>
      </c>
      <c r="I24" s="7">
        <v>172</v>
      </c>
      <c r="J24" s="7">
        <v>188</v>
      </c>
      <c r="K24" s="7">
        <v>264</v>
      </c>
      <c r="L24" s="7">
        <v>382</v>
      </c>
      <c r="M24" s="7">
        <v>305</v>
      </c>
      <c r="N24" s="7">
        <v>360</v>
      </c>
      <c r="O24" s="7">
        <v>378</v>
      </c>
      <c r="P24" s="7">
        <v>585</v>
      </c>
      <c r="Q24" s="7">
        <v>202</v>
      </c>
      <c r="R24" s="7" t="s">
        <v>0</v>
      </c>
      <c r="S24" s="7" t="s">
        <v>0</v>
      </c>
      <c r="T24" s="7">
        <v>102</v>
      </c>
    </row>
    <row r="25" spans="1:20" s="9" customFormat="1" ht="12">
      <c r="A25" s="10" t="s">
        <v>16</v>
      </c>
      <c r="B25" s="10" t="s">
        <v>15</v>
      </c>
      <c r="C25" s="7">
        <v>797</v>
      </c>
      <c r="D25" s="7">
        <v>977</v>
      </c>
      <c r="E25" s="7">
        <v>886</v>
      </c>
      <c r="F25" s="7">
        <v>986</v>
      </c>
      <c r="G25" s="7">
        <v>790</v>
      </c>
      <c r="H25" s="7">
        <v>919</v>
      </c>
      <c r="I25" s="7">
        <v>1099</v>
      </c>
      <c r="J25" s="7">
        <v>1178</v>
      </c>
      <c r="K25" s="7">
        <v>1256</v>
      </c>
      <c r="L25" s="7">
        <v>1349</v>
      </c>
      <c r="M25" s="7">
        <v>1249</v>
      </c>
      <c r="N25" s="7">
        <v>1042</v>
      </c>
      <c r="O25" s="7">
        <v>1095</v>
      </c>
      <c r="P25" s="7">
        <v>1028</v>
      </c>
      <c r="Q25" s="7">
        <v>1062</v>
      </c>
      <c r="R25" s="7" t="s">
        <v>0</v>
      </c>
      <c r="S25" s="7" t="s">
        <v>0</v>
      </c>
      <c r="T25" s="7" t="s">
        <v>0</v>
      </c>
    </row>
    <row r="26" spans="1:20" s="9" customFormat="1" ht="12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">
      <c r="A27" s="10" t="s">
        <v>12</v>
      </c>
      <c r="B27" s="10" t="s">
        <v>11</v>
      </c>
      <c r="C27" s="7">
        <v>1628</v>
      </c>
      <c r="D27" s="7">
        <v>660</v>
      </c>
      <c r="E27" s="7">
        <v>706</v>
      </c>
      <c r="F27" s="7">
        <v>865</v>
      </c>
      <c r="G27" s="7">
        <v>768</v>
      </c>
      <c r="H27" s="7">
        <v>1026</v>
      </c>
      <c r="I27" s="7">
        <v>1019</v>
      </c>
      <c r="J27" s="7">
        <v>1267</v>
      </c>
      <c r="K27" s="7">
        <v>1374</v>
      </c>
      <c r="L27" s="7">
        <v>1504</v>
      </c>
      <c r="M27" s="7">
        <v>1429</v>
      </c>
      <c r="N27" s="7">
        <v>1175</v>
      </c>
      <c r="O27" s="7">
        <v>1306</v>
      </c>
      <c r="P27" s="7">
        <v>1594</v>
      </c>
      <c r="Q27" s="7">
        <v>1425</v>
      </c>
      <c r="R27" s="7">
        <v>2630</v>
      </c>
      <c r="S27" s="7">
        <v>2830</v>
      </c>
      <c r="T27" s="7">
        <v>198</v>
      </c>
    </row>
    <row r="28" spans="1:20" s="9" customFormat="1" ht="12">
      <c r="A28" s="10" t="s">
        <v>10</v>
      </c>
      <c r="B28" s="10" t="s">
        <v>9</v>
      </c>
      <c r="C28" s="7">
        <v>348</v>
      </c>
      <c r="D28" s="7">
        <v>298</v>
      </c>
      <c r="E28" s="7">
        <v>320</v>
      </c>
      <c r="F28" s="7">
        <v>391</v>
      </c>
      <c r="G28" s="7">
        <v>400</v>
      </c>
      <c r="H28" s="7">
        <v>459</v>
      </c>
      <c r="I28" s="7">
        <v>478</v>
      </c>
      <c r="J28" s="7">
        <v>681</v>
      </c>
      <c r="K28" s="7">
        <v>740</v>
      </c>
      <c r="L28" s="7">
        <v>778</v>
      </c>
      <c r="M28" s="7">
        <v>722</v>
      </c>
      <c r="N28" s="7">
        <v>613</v>
      </c>
      <c r="O28" s="7">
        <v>755</v>
      </c>
      <c r="P28" s="7">
        <v>886</v>
      </c>
      <c r="Q28" s="7">
        <v>937</v>
      </c>
      <c r="R28" s="7">
        <v>1677</v>
      </c>
      <c r="S28" s="7">
        <v>2119</v>
      </c>
      <c r="T28" s="7">
        <v>79</v>
      </c>
    </row>
    <row r="29" spans="1:20" s="9" customFormat="1" ht="12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">
      <c r="A30" s="10" t="s">
        <v>6</v>
      </c>
      <c r="B30" s="10" t="s">
        <v>5</v>
      </c>
      <c r="C30" s="7">
        <v>73</v>
      </c>
      <c r="D30" s="7">
        <v>66</v>
      </c>
      <c r="E30" s="7">
        <v>84</v>
      </c>
      <c r="F30" s="7">
        <v>138</v>
      </c>
      <c r="G30" s="7">
        <v>98</v>
      </c>
      <c r="H30" s="7">
        <v>133</v>
      </c>
      <c r="I30" s="7">
        <v>193</v>
      </c>
      <c r="J30" s="7">
        <v>267</v>
      </c>
      <c r="K30" s="7">
        <v>297</v>
      </c>
      <c r="L30" s="7">
        <v>340</v>
      </c>
      <c r="M30" s="7" t="s">
        <v>0</v>
      </c>
      <c r="N30" s="7">
        <v>407</v>
      </c>
      <c r="O30" s="7">
        <v>430</v>
      </c>
      <c r="P30" s="7">
        <v>429</v>
      </c>
      <c r="Q30" s="7">
        <v>530</v>
      </c>
      <c r="R30" s="7">
        <v>2077</v>
      </c>
      <c r="S30" s="7">
        <v>2869</v>
      </c>
      <c r="T30" s="7">
        <v>46</v>
      </c>
    </row>
    <row r="31" spans="1:20" s="9" customFormat="1" ht="12">
      <c r="A31" s="10" t="s">
        <v>4</v>
      </c>
      <c r="B31" s="10" t="s">
        <v>3</v>
      </c>
      <c r="C31" s="7">
        <v>999</v>
      </c>
      <c r="D31" s="7">
        <v>971</v>
      </c>
      <c r="E31" s="7">
        <v>1134</v>
      </c>
      <c r="F31" s="7">
        <v>1776</v>
      </c>
      <c r="G31" s="7">
        <v>1400</v>
      </c>
      <c r="H31" s="7">
        <v>1452</v>
      </c>
      <c r="I31" s="7">
        <v>1614</v>
      </c>
      <c r="J31" s="7">
        <v>1837</v>
      </c>
      <c r="K31" s="7">
        <v>1925</v>
      </c>
      <c r="L31" s="7">
        <v>1961</v>
      </c>
      <c r="M31" s="7">
        <v>1534</v>
      </c>
      <c r="N31" s="7">
        <v>864</v>
      </c>
      <c r="O31" s="7">
        <v>874</v>
      </c>
      <c r="P31" s="7">
        <v>587</v>
      </c>
      <c r="Q31" s="7">
        <v>624</v>
      </c>
      <c r="R31" s="7">
        <v>1793</v>
      </c>
      <c r="S31" s="7">
        <v>2207</v>
      </c>
      <c r="T31" s="7">
        <v>131</v>
      </c>
    </row>
    <row r="32" spans="1:20" s="9" customFormat="1" ht="12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">
      <c r="A33" s="10" t="s">
        <v>60</v>
      </c>
      <c r="B33" s="10" t="s">
        <v>59</v>
      </c>
      <c r="C33" s="7">
        <v>335</v>
      </c>
      <c r="D33" s="7">
        <v>449</v>
      </c>
      <c r="E33" s="7">
        <v>455</v>
      </c>
      <c r="F33" s="7">
        <v>719</v>
      </c>
      <c r="G33" s="7">
        <v>569</v>
      </c>
      <c r="H33" s="7">
        <v>505</v>
      </c>
      <c r="I33" s="7">
        <v>578</v>
      </c>
      <c r="J33" s="7">
        <v>706</v>
      </c>
      <c r="K33" s="7">
        <v>975</v>
      </c>
      <c r="L33" s="7">
        <v>1093</v>
      </c>
      <c r="M33" s="7">
        <v>1180</v>
      </c>
      <c r="N33" s="7">
        <v>1261</v>
      </c>
      <c r="O33" s="7">
        <v>1228</v>
      </c>
      <c r="P33" s="7">
        <v>1107</v>
      </c>
      <c r="Q33" s="7">
        <v>1138</v>
      </c>
      <c r="R33" s="7" t="s">
        <v>0</v>
      </c>
      <c r="S33" s="7" t="s">
        <v>0</v>
      </c>
      <c r="T33" s="7" t="s">
        <v>0</v>
      </c>
    </row>
    <row r="34" spans="1:20" s="9" customFormat="1" ht="12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">
      <c r="A36" s="10" t="s">
        <v>56</v>
      </c>
      <c r="B36" s="10" t="s">
        <v>55</v>
      </c>
      <c r="C36" s="7">
        <v>5070</v>
      </c>
      <c r="D36" s="7" t="s">
        <v>0</v>
      </c>
      <c r="E36" s="7">
        <v>4332</v>
      </c>
      <c r="F36" s="7">
        <v>4406</v>
      </c>
      <c r="G36" s="7">
        <v>2313</v>
      </c>
      <c r="H36" s="7">
        <v>2388</v>
      </c>
      <c r="I36" s="7">
        <v>2794</v>
      </c>
      <c r="J36" s="7">
        <v>3223</v>
      </c>
      <c r="K36" s="7">
        <v>3597</v>
      </c>
      <c r="L36" s="7">
        <v>3895</v>
      </c>
      <c r="M36" s="7">
        <v>4031</v>
      </c>
      <c r="N36" s="7">
        <v>3189</v>
      </c>
      <c r="O36" s="7">
        <v>3284</v>
      </c>
      <c r="P36" s="7">
        <v>3471</v>
      </c>
      <c r="Q36" s="7">
        <v>3435</v>
      </c>
      <c r="R36" s="7">
        <v>4929</v>
      </c>
      <c r="S36" s="7">
        <v>4409</v>
      </c>
      <c r="T36" s="7">
        <v>460</v>
      </c>
    </row>
    <row r="37" spans="1:20" s="9" customFormat="1" ht="12">
      <c r="A37" s="9" t="s">
        <v>71</v>
      </c>
      <c r="B37" s="20" t="s">
        <v>69</v>
      </c>
      <c r="C37" s="7">
        <v>40222</v>
      </c>
      <c r="D37" s="7">
        <v>9464</v>
      </c>
      <c r="E37" s="7">
        <v>5077</v>
      </c>
      <c r="F37" s="7">
        <v>5804</v>
      </c>
      <c r="G37" s="7">
        <v>4407</v>
      </c>
      <c r="H37" s="7">
        <v>4624</v>
      </c>
      <c r="I37" s="7">
        <v>5378</v>
      </c>
      <c r="J37" s="7">
        <v>6122</v>
      </c>
      <c r="K37" s="7">
        <v>6865</v>
      </c>
      <c r="L37" s="7">
        <v>7448</v>
      </c>
      <c r="M37" s="7">
        <v>7157</v>
      </c>
      <c r="N37" s="7"/>
      <c r="O37" s="7">
        <v>9524</v>
      </c>
      <c r="P37" s="7">
        <v>9066</v>
      </c>
      <c r="Q37" s="7">
        <v>8024</v>
      </c>
      <c r="R37" s="7">
        <v>75</v>
      </c>
      <c r="S37" s="7" t="s">
        <v>0</v>
      </c>
      <c r="T37" s="7">
        <v>255</v>
      </c>
    </row>
    <row r="38" spans="1:17" s="15" customFormat="1" ht="12">
      <c r="A38" s="15" t="s">
        <v>70</v>
      </c>
      <c r="B38" s="15" t="s">
        <v>67</v>
      </c>
      <c r="C38" s="15">
        <v>1064</v>
      </c>
      <c r="D38" s="15">
        <v>1149</v>
      </c>
      <c r="E38" s="15">
        <v>1371</v>
      </c>
      <c r="F38" s="15">
        <v>1869</v>
      </c>
      <c r="G38" s="15">
        <v>1413</v>
      </c>
      <c r="H38" s="15">
        <v>1593</v>
      </c>
      <c r="I38" s="15">
        <v>1892</v>
      </c>
      <c r="J38" s="15">
        <v>2208</v>
      </c>
      <c r="K38" s="15">
        <v>2559</v>
      </c>
      <c r="L38" s="15">
        <v>2840</v>
      </c>
      <c r="M38" s="15">
        <v>2780</v>
      </c>
      <c r="N38" s="15">
        <v>2759</v>
      </c>
      <c r="O38" s="15">
        <v>2820</v>
      </c>
      <c r="P38" s="15">
        <v>2696</v>
      </c>
      <c r="Q38" s="15">
        <v>2670</v>
      </c>
    </row>
    <row r="39" spans="1:20" ht="12">
      <c r="A39" s="1" t="s">
        <v>66</v>
      </c>
      <c r="B39" s="1" t="s">
        <v>65</v>
      </c>
      <c r="C39" s="1">
        <v>2423</v>
      </c>
      <c r="D39" s="1">
        <v>2253</v>
      </c>
      <c r="E39" s="1">
        <v>2204</v>
      </c>
      <c r="F39" s="1">
        <v>2394</v>
      </c>
      <c r="G39" s="1">
        <v>1681</v>
      </c>
      <c r="H39" s="1">
        <v>1732</v>
      </c>
      <c r="J39" s="1">
        <v>2275</v>
      </c>
      <c r="K39" s="1">
        <v>2424</v>
      </c>
      <c r="L39" s="1">
        <v>2607</v>
      </c>
      <c r="M39" s="1">
        <v>2302</v>
      </c>
      <c r="N39" s="1">
        <v>2495</v>
      </c>
      <c r="O39" s="1">
        <v>2493</v>
      </c>
      <c r="P39" s="1">
        <v>2688</v>
      </c>
      <c r="Q39" s="1">
        <v>2400</v>
      </c>
      <c r="T39" s="1">
        <v>222</v>
      </c>
    </row>
    <row r="40" spans="1:17" ht="12">
      <c r="A40" s="1" t="s">
        <v>64</v>
      </c>
      <c r="B40" s="1" t="s">
        <v>63</v>
      </c>
      <c r="C40" s="1">
        <v>2</v>
      </c>
      <c r="D40" s="1">
        <v>2</v>
      </c>
      <c r="E40" s="1">
        <v>98</v>
      </c>
      <c r="F40" s="1">
        <v>30</v>
      </c>
      <c r="G40" s="1">
        <v>44</v>
      </c>
      <c r="H40" s="1">
        <v>57</v>
      </c>
      <c r="I40" s="1">
        <v>74</v>
      </c>
      <c r="J40" s="1">
        <v>94</v>
      </c>
      <c r="K40" s="1">
        <v>129</v>
      </c>
      <c r="L40" s="1">
        <v>158</v>
      </c>
      <c r="M40" s="1">
        <v>97</v>
      </c>
      <c r="N40" s="1">
        <v>106</v>
      </c>
      <c r="O40" s="1">
        <v>145</v>
      </c>
      <c r="P40" s="1">
        <v>91</v>
      </c>
      <c r="Q40" s="1">
        <v>88</v>
      </c>
    </row>
    <row r="41" spans="1:17" ht="12">
      <c r="A41" s="1" t="s">
        <v>138</v>
      </c>
      <c r="B41" s="1" t="s">
        <v>139</v>
      </c>
      <c r="N41" s="1">
        <v>717</v>
      </c>
      <c r="O41" s="1">
        <v>708</v>
      </c>
      <c r="P41" s="1">
        <v>676</v>
      </c>
      <c r="Q41" s="1">
        <v>728</v>
      </c>
    </row>
    <row r="42" spans="1:17" ht="12">
      <c r="A42" s="1" t="s">
        <v>62</v>
      </c>
      <c r="B42" s="1" t="s">
        <v>61</v>
      </c>
      <c r="C42" s="1">
        <v>1483</v>
      </c>
      <c r="D42" s="1">
        <v>1430</v>
      </c>
      <c r="E42" s="1">
        <v>1404</v>
      </c>
      <c r="F42" s="1">
        <v>1511</v>
      </c>
      <c r="G42" s="1">
        <v>1269</v>
      </c>
      <c r="H42" s="1">
        <v>1242</v>
      </c>
      <c r="I42" s="1">
        <v>1424</v>
      </c>
      <c r="J42" s="1">
        <v>1545</v>
      </c>
      <c r="K42" s="1">
        <v>1753</v>
      </c>
      <c r="L42" s="1">
        <v>1843</v>
      </c>
      <c r="M42" s="1">
        <v>1978</v>
      </c>
      <c r="N42" s="1">
        <v>3532</v>
      </c>
      <c r="O42" s="1">
        <v>3358</v>
      </c>
      <c r="P42" s="1">
        <v>2915</v>
      </c>
      <c r="Q42" s="1">
        <v>2138</v>
      </c>
    </row>
    <row r="43" spans="1:2" ht="12">
      <c r="A43" s="1" t="s">
        <v>140</v>
      </c>
      <c r="B43" s="1" t="s">
        <v>141</v>
      </c>
    </row>
    <row r="44" spans="1:20" ht="12">
      <c r="A44" s="1" t="s">
        <v>163</v>
      </c>
      <c r="B44" s="1" t="s">
        <v>162</v>
      </c>
      <c r="R44" s="1">
        <v>67</v>
      </c>
      <c r="T44" s="1">
        <v>15</v>
      </c>
    </row>
    <row r="45" spans="1:18" ht="12">
      <c r="A45" s="1" t="s">
        <v>143</v>
      </c>
      <c r="B45" s="1" t="s">
        <v>142</v>
      </c>
      <c r="R45" s="1">
        <v>8</v>
      </c>
    </row>
    <row r="46" spans="1:20" ht="12">
      <c r="A46" s="1" t="s">
        <v>160</v>
      </c>
      <c r="B46" s="1" t="s">
        <v>161</v>
      </c>
      <c r="T46" s="1">
        <v>18</v>
      </c>
    </row>
    <row r="47" spans="1:3" ht="12">
      <c r="A47" s="1" t="s">
        <v>144</v>
      </c>
      <c r="B47" s="1" t="s">
        <v>145</v>
      </c>
      <c r="C47" s="1">
        <v>1747</v>
      </c>
    </row>
    <row r="48" spans="1:3" ht="12">
      <c r="A48" s="1" t="s">
        <v>147</v>
      </c>
      <c r="B48" s="1" t="s">
        <v>146</v>
      </c>
      <c r="C48" s="1">
        <v>5214</v>
      </c>
    </row>
    <row r="49" spans="1:3" ht="12">
      <c r="A49" s="1" t="s">
        <v>148</v>
      </c>
      <c r="B49" s="1" t="s">
        <v>149</v>
      </c>
      <c r="C49" s="1">
        <v>5589</v>
      </c>
    </row>
    <row r="50" spans="1:3" ht="12">
      <c r="A50" s="1" t="s">
        <v>150</v>
      </c>
      <c r="B50" s="1" t="s">
        <v>151</v>
      </c>
      <c r="C50" s="1">
        <v>5333</v>
      </c>
    </row>
    <row r="51" spans="1:3" ht="12">
      <c r="A51" s="1" t="s">
        <v>153</v>
      </c>
      <c r="B51" s="1" t="s">
        <v>152</v>
      </c>
      <c r="C51" s="1">
        <v>3453</v>
      </c>
    </row>
    <row r="52" spans="1:20" ht="12">
      <c r="A52" s="2" t="s">
        <v>154</v>
      </c>
      <c r="B52" s="2" t="s">
        <v>155</v>
      </c>
      <c r="C52" s="2">
        <v>4662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">
      <c r="A53" s="2" t="s">
        <v>157</v>
      </c>
      <c r="B53" s="2" t="s">
        <v>156</v>
      </c>
      <c r="C53" s="2">
        <v>5831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">
      <c r="A54" s="2" t="s">
        <v>158</v>
      </c>
      <c r="B54" s="2" t="s">
        <v>159</v>
      </c>
      <c r="C54" s="2">
        <v>3421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">
      <c r="A55" s="34" t="s">
        <v>164</v>
      </c>
      <c r="B55" s="34" t="s">
        <v>165</v>
      </c>
      <c r="C55" s="34"/>
      <c r="D55" s="34">
        <v>4630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portrait" paperSize="9" r:id="rId1"/>
  <headerFooter differentFirst="1">
    <oddFooter>&amp;R&amp;P</oddFooter>
    <firstFooter>&amp;R&amp;N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6"/>
  <sheetViews>
    <sheetView showGridLines="0" view="pageLayout" workbookViewId="0" topLeftCell="M1">
      <selection activeCell="W9" sqref="W9"/>
    </sheetView>
  </sheetViews>
  <sheetFormatPr defaultColWidth="9.140625" defaultRowHeight="15"/>
  <cols>
    <col min="1" max="1" width="6.57421875" style="1" customWidth="1"/>
    <col min="2" max="2" width="8.421875" style="1" customWidth="1"/>
    <col min="3" max="19" width="7.00390625" style="1" bestFit="1" customWidth="1"/>
    <col min="20" max="20" width="6.00390625" style="1" bestFit="1" customWidth="1"/>
    <col min="21" max="16384" width="9.140625" style="1" customWidth="1"/>
  </cols>
  <sheetData>
    <row r="2" spans="1:20" ht="15" customHeight="1">
      <c r="A2" s="76" t="s">
        <v>137</v>
      </c>
      <c r="B2" s="77"/>
      <c r="C2" s="82" t="s">
        <v>98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">
      <c r="A3" s="78"/>
      <c r="B3" s="79"/>
      <c r="C3" s="82" t="s">
        <v>97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s="18" customFormat="1" ht="15.7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9" customFormat="1" ht="12">
      <c r="A5" s="10" t="s">
        <v>53</v>
      </c>
      <c r="B5" s="10" t="s">
        <v>53</v>
      </c>
      <c r="C5" s="7">
        <v>372759</v>
      </c>
      <c r="D5" s="7">
        <v>222719</v>
      </c>
      <c r="E5" s="7">
        <v>231877</v>
      </c>
      <c r="F5" s="7">
        <v>270295</v>
      </c>
      <c r="G5" s="7">
        <v>227047</v>
      </c>
      <c r="H5" s="7">
        <v>229135</v>
      </c>
      <c r="I5" s="7">
        <v>222001</v>
      </c>
      <c r="J5" s="7">
        <v>235701</v>
      </c>
      <c r="K5" s="7">
        <v>249739</v>
      </c>
      <c r="L5" s="7">
        <v>265784</v>
      </c>
      <c r="M5" s="7">
        <v>242620</v>
      </c>
      <c r="N5" s="7">
        <v>261292</v>
      </c>
      <c r="O5" s="7">
        <v>243170</v>
      </c>
      <c r="P5" s="7">
        <v>256130</v>
      </c>
      <c r="Q5" s="7">
        <v>241869</v>
      </c>
      <c r="R5" s="7">
        <v>224224</v>
      </c>
      <c r="S5" s="7">
        <v>237052</v>
      </c>
      <c r="T5" s="7">
        <v>55730</v>
      </c>
    </row>
    <row r="6" spans="1:20" s="9" customFormat="1" ht="12">
      <c r="A6" s="10" t="s">
        <v>52</v>
      </c>
      <c r="B6" s="10" t="s">
        <v>51</v>
      </c>
      <c r="C6" s="7">
        <v>14183</v>
      </c>
      <c r="D6" s="7">
        <v>10044</v>
      </c>
      <c r="E6" s="7">
        <v>9678</v>
      </c>
      <c r="F6" s="7">
        <v>10791</v>
      </c>
      <c r="G6" s="7">
        <v>10562</v>
      </c>
      <c r="H6" s="7">
        <v>9724</v>
      </c>
      <c r="I6" s="7">
        <v>10019</v>
      </c>
      <c r="J6" s="7">
        <v>11212</v>
      </c>
      <c r="K6" s="7">
        <v>12022</v>
      </c>
      <c r="L6" s="7">
        <v>13567</v>
      </c>
      <c r="M6" s="7">
        <v>12764</v>
      </c>
      <c r="N6" s="7">
        <v>14136</v>
      </c>
      <c r="O6" s="7">
        <v>13764</v>
      </c>
      <c r="P6" s="7">
        <v>14112</v>
      </c>
      <c r="Q6" s="7">
        <v>14042</v>
      </c>
      <c r="R6" s="7" t="s">
        <v>0</v>
      </c>
      <c r="S6" s="7" t="s">
        <v>0</v>
      </c>
      <c r="T6" s="7" t="s">
        <v>0</v>
      </c>
    </row>
    <row r="7" spans="1:20" s="9" customFormat="1" ht="12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">
      <c r="A9" s="10" t="s">
        <v>46</v>
      </c>
      <c r="B9" s="10" t="s">
        <v>45</v>
      </c>
      <c r="C9" s="7">
        <v>5771</v>
      </c>
      <c r="D9" s="7">
        <v>6372</v>
      </c>
      <c r="E9" s="7">
        <v>7088</v>
      </c>
      <c r="F9" s="7">
        <v>9673</v>
      </c>
      <c r="G9" s="7">
        <v>8633</v>
      </c>
      <c r="H9" s="7">
        <v>8688</v>
      </c>
      <c r="I9" s="7">
        <v>8081</v>
      </c>
      <c r="J9" s="7">
        <v>9876</v>
      </c>
      <c r="K9" s="7">
        <v>10090</v>
      </c>
      <c r="L9" s="7">
        <v>10369</v>
      </c>
      <c r="M9" s="7">
        <v>4566</v>
      </c>
      <c r="N9" s="7">
        <v>4550</v>
      </c>
      <c r="O9" s="7">
        <v>4628</v>
      </c>
      <c r="P9" s="7">
        <v>5033</v>
      </c>
      <c r="Q9" s="7">
        <v>5390</v>
      </c>
      <c r="R9" s="7" t="s">
        <v>0</v>
      </c>
      <c r="S9" s="7" t="s">
        <v>0</v>
      </c>
      <c r="T9" s="7" t="s">
        <v>0</v>
      </c>
    </row>
    <row r="10" spans="1:20" s="9" customFormat="1" ht="12">
      <c r="A10" s="10" t="s">
        <v>44</v>
      </c>
      <c r="B10" s="10" t="s">
        <v>43</v>
      </c>
      <c r="C10" s="7">
        <v>11073</v>
      </c>
      <c r="D10" s="7">
        <v>10628</v>
      </c>
      <c r="E10" s="7">
        <v>11602</v>
      </c>
      <c r="F10" s="7">
        <v>13824</v>
      </c>
      <c r="G10" s="7">
        <v>12303</v>
      </c>
      <c r="H10" s="7">
        <v>12091</v>
      </c>
      <c r="I10" s="7">
        <v>10599</v>
      </c>
      <c r="J10" s="7">
        <v>10545</v>
      </c>
      <c r="K10" s="7">
        <v>10933</v>
      </c>
      <c r="L10" s="7">
        <v>11114</v>
      </c>
      <c r="M10" s="7">
        <v>9764</v>
      </c>
      <c r="N10" s="7">
        <v>9693</v>
      </c>
      <c r="O10" s="7">
        <v>9653</v>
      </c>
      <c r="P10" s="7">
        <v>9939</v>
      </c>
      <c r="Q10" s="7">
        <v>10061</v>
      </c>
      <c r="R10" s="7">
        <v>21532</v>
      </c>
      <c r="S10" s="7">
        <v>25348</v>
      </c>
      <c r="T10" s="7">
        <v>7181</v>
      </c>
    </row>
    <row r="11" spans="1:20" s="9" customFormat="1" ht="12">
      <c r="A11" s="10" t="s">
        <v>42</v>
      </c>
      <c r="B11" s="10" t="s">
        <v>41</v>
      </c>
      <c r="C11" s="7">
        <v>11120</v>
      </c>
      <c r="D11" s="7">
        <v>9077</v>
      </c>
      <c r="E11" s="7">
        <v>9056</v>
      </c>
      <c r="F11" s="7">
        <v>9228</v>
      </c>
      <c r="G11" s="7">
        <v>8484</v>
      </c>
      <c r="H11" s="7">
        <v>8613</v>
      </c>
      <c r="I11" s="7">
        <v>8394</v>
      </c>
      <c r="J11" s="7">
        <v>8214</v>
      </c>
      <c r="K11" s="7">
        <v>8382</v>
      </c>
      <c r="L11" s="7">
        <v>8942</v>
      </c>
      <c r="M11" s="7">
        <v>7696</v>
      </c>
      <c r="N11" s="7">
        <v>7630</v>
      </c>
      <c r="O11" s="7">
        <v>7147</v>
      </c>
      <c r="P11" s="7">
        <v>7488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">
      <c r="A12" s="10" t="s">
        <v>40</v>
      </c>
      <c r="B12" s="10" t="s">
        <v>39</v>
      </c>
      <c r="C12" s="7">
        <v>11933</v>
      </c>
      <c r="D12" s="7">
        <v>12651</v>
      </c>
      <c r="E12" s="7">
        <v>13203</v>
      </c>
      <c r="F12" s="7">
        <v>13258</v>
      </c>
      <c r="G12" s="7" t="s">
        <v>0</v>
      </c>
      <c r="H12" s="7">
        <v>9821</v>
      </c>
      <c r="I12" s="7">
        <v>8633</v>
      </c>
      <c r="J12" s="7">
        <v>9035</v>
      </c>
      <c r="K12" s="7">
        <v>9455</v>
      </c>
      <c r="L12" s="7">
        <v>8321</v>
      </c>
      <c r="M12" s="7">
        <v>9535</v>
      </c>
      <c r="N12" s="7">
        <v>9604</v>
      </c>
      <c r="O12" s="7">
        <v>9430</v>
      </c>
      <c r="P12" s="7">
        <v>9518</v>
      </c>
      <c r="Q12" s="7">
        <v>9608</v>
      </c>
      <c r="R12" s="7" t="s">
        <v>0</v>
      </c>
      <c r="S12" s="7" t="s">
        <v>0</v>
      </c>
      <c r="T12" s="7" t="s">
        <v>0</v>
      </c>
    </row>
    <row r="13" spans="1:20" s="9" customFormat="1" ht="12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">
      <c r="A15" s="10" t="s">
        <v>35</v>
      </c>
      <c r="B15" s="10" t="s">
        <v>34</v>
      </c>
      <c r="C15" s="7">
        <v>19360</v>
      </c>
      <c r="D15" s="7">
        <v>18772</v>
      </c>
      <c r="E15" s="7">
        <v>20467</v>
      </c>
      <c r="F15" s="7">
        <v>20493</v>
      </c>
      <c r="G15" s="7">
        <v>16898</v>
      </c>
      <c r="H15" s="7">
        <v>12048</v>
      </c>
      <c r="I15" s="7">
        <v>11633</v>
      </c>
      <c r="J15" s="7">
        <v>12546</v>
      </c>
      <c r="K15" s="7">
        <v>14126</v>
      </c>
      <c r="L15" s="7">
        <v>14970</v>
      </c>
      <c r="M15" s="7">
        <v>15679</v>
      </c>
      <c r="N15" s="7">
        <v>16912</v>
      </c>
      <c r="O15" s="7">
        <v>16907</v>
      </c>
      <c r="P15" s="7">
        <v>17767</v>
      </c>
      <c r="Q15" s="7">
        <v>17546</v>
      </c>
      <c r="R15" s="7">
        <v>27958</v>
      </c>
      <c r="S15" s="7">
        <v>25663</v>
      </c>
      <c r="T15" s="7">
        <v>4537</v>
      </c>
    </row>
    <row r="16" spans="1:20" s="9" customFormat="1" ht="12">
      <c r="A16" s="10" t="s">
        <v>33</v>
      </c>
      <c r="B16" s="10" t="s">
        <v>32</v>
      </c>
      <c r="C16" s="7">
        <v>12955</v>
      </c>
      <c r="D16" s="7">
        <v>10433</v>
      </c>
      <c r="E16" s="7">
        <v>9872</v>
      </c>
      <c r="F16" s="7">
        <v>12401</v>
      </c>
      <c r="G16" s="7">
        <v>11867</v>
      </c>
      <c r="H16" s="7">
        <v>11263</v>
      </c>
      <c r="I16" s="7">
        <v>10430</v>
      </c>
      <c r="J16" s="7">
        <v>11817</v>
      </c>
      <c r="K16" s="7">
        <v>11760</v>
      </c>
      <c r="L16" s="7">
        <v>13174</v>
      </c>
      <c r="M16" s="7">
        <v>11900</v>
      </c>
      <c r="N16" s="7">
        <v>13653</v>
      </c>
      <c r="O16" s="7">
        <v>13656</v>
      </c>
      <c r="P16" s="7">
        <v>13690</v>
      </c>
      <c r="Q16" s="7">
        <v>11927</v>
      </c>
      <c r="R16" s="7" t="s">
        <v>0</v>
      </c>
      <c r="S16" s="7" t="s">
        <v>0</v>
      </c>
      <c r="T16" s="7">
        <v>4292</v>
      </c>
    </row>
    <row r="17" spans="1:20" s="9" customFormat="1" ht="12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>
        <v>5354</v>
      </c>
      <c r="N17" s="7">
        <v>5448</v>
      </c>
      <c r="O17" s="7">
        <v>5091</v>
      </c>
      <c r="P17" s="7">
        <v>9221</v>
      </c>
      <c r="Q17" s="7">
        <v>10580</v>
      </c>
      <c r="R17" s="7">
        <v>21865</v>
      </c>
      <c r="S17" s="7">
        <v>29733</v>
      </c>
      <c r="T17" s="7">
        <v>2175</v>
      </c>
    </row>
    <row r="18" spans="1:20" s="9" customFormat="1" ht="12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">
      <c r="A19" s="10" t="s">
        <v>27</v>
      </c>
      <c r="B19" s="10" t="s">
        <v>26</v>
      </c>
      <c r="C19" s="7">
        <v>8175</v>
      </c>
      <c r="D19" s="7">
        <v>7952</v>
      </c>
      <c r="E19" s="7">
        <v>8568</v>
      </c>
      <c r="F19" s="7">
        <v>8641</v>
      </c>
      <c r="G19" s="7">
        <v>6904</v>
      </c>
      <c r="H19" s="7">
        <v>6378</v>
      </c>
      <c r="I19" s="7">
        <v>6979</v>
      </c>
      <c r="J19" s="7">
        <v>7660</v>
      </c>
      <c r="K19" s="7">
        <v>8071</v>
      </c>
      <c r="L19" s="7">
        <v>8637</v>
      </c>
      <c r="M19" s="7">
        <v>8496</v>
      </c>
      <c r="N19" s="7">
        <v>9616</v>
      </c>
      <c r="O19" s="7">
        <v>8829</v>
      </c>
      <c r="P19" s="7">
        <v>9023</v>
      </c>
      <c r="Q19" s="7">
        <v>8861</v>
      </c>
      <c r="R19" s="7" t="s">
        <v>0</v>
      </c>
      <c r="S19" s="7">
        <v>7415</v>
      </c>
      <c r="T19" s="7">
        <v>2044</v>
      </c>
    </row>
    <row r="20" spans="1:20" s="9" customFormat="1" ht="12">
      <c r="A20" s="10" t="s">
        <v>25</v>
      </c>
      <c r="B20" s="10" t="s">
        <v>24</v>
      </c>
      <c r="C20" s="7">
        <v>12066</v>
      </c>
      <c r="D20" s="7" t="s">
        <v>0</v>
      </c>
      <c r="E20" s="7" t="s">
        <v>0</v>
      </c>
      <c r="F20" s="7">
        <v>12451</v>
      </c>
      <c r="G20" s="7">
        <v>9128</v>
      </c>
      <c r="H20" s="7">
        <v>10091</v>
      </c>
      <c r="I20" s="7">
        <v>11249</v>
      </c>
      <c r="J20" s="7">
        <v>11192</v>
      </c>
      <c r="K20" s="7">
        <v>11381</v>
      </c>
      <c r="L20" s="7">
        <v>11272</v>
      </c>
      <c r="M20" s="7">
        <v>10652</v>
      </c>
      <c r="N20" s="7">
        <v>10968</v>
      </c>
      <c r="O20" s="7">
        <v>9960</v>
      </c>
      <c r="P20" s="7">
        <v>10319</v>
      </c>
      <c r="Q20" s="7">
        <v>11240</v>
      </c>
      <c r="R20" s="7">
        <v>12272</v>
      </c>
      <c r="S20" s="7">
        <v>8420</v>
      </c>
      <c r="T20" s="7">
        <v>1521</v>
      </c>
    </row>
    <row r="21" spans="1:20" s="9" customFormat="1" ht="12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1266</v>
      </c>
      <c r="Q21" s="7">
        <v>1203</v>
      </c>
      <c r="R21" s="7" t="s">
        <v>0</v>
      </c>
      <c r="S21" s="7">
        <v>2888</v>
      </c>
      <c r="T21" s="7">
        <v>117</v>
      </c>
    </row>
    <row r="22" spans="1:20" s="9" customFormat="1" ht="12">
      <c r="A22" s="10" t="s">
        <v>21</v>
      </c>
      <c r="B22" s="10" t="s">
        <v>20</v>
      </c>
      <c r="C22" s="7">
        <v>9412</v>
      </c>
      <c r="D22" s="7">
        <v>9133</v>
      </c>
      <c r="E22" s="7">
        <v>8709</v>
      </c>
      <c r="F22" s="7">
        <v>7988</v>
      </c>
      <c r="G22" s="7">
        <v>7645</v>
      </c>
      <c r="H22" s="7">
        <v>8183</v>
      </c>
      <c r="I22" s="7">
        <v>7522</v>
      </c>
      <c r="J22" s="7">
        <v>7282</v>
      </c>
      <c r="K22" s="7">
        <v>7530</v>
      </c>
      <c r="L22" s="7">
        <v>7951</v>
      </c>
      <c r="M22" s="7">
        <v>7223</v>
      </c>
      <c r="N22" s="7">
        <v>7932</v>
      </c>
      <c r="O22" s="7">
        <v>7506</v>
      </c>
      <c r="P22" s="7">
        <v>6870</v>
      </c>
      <c r="Q22" s="7">
        <v>5732</v>
      </c>
      <c r="R22" s="7" t="s">
        <v>0</v>
      </c>
      <c r="S22" s="7" t="s">
        <v>0</v>
      </c>
      <c r="T22" s="7" t="s">
        <v>0</v>
      </c>
    </row>
    <row r="23" spans="1:20" s="9" customFormat="1" ht="12">
      <c r="A23" s="10" t="s">
        <v>19</v>
      </c>
      <c r="B23" s="10" t="s">
        <v>18</v>
      </c>
      <c r="C23" s="7">
        <v>14737</v>
      </c>
      <c r="D23" s="7">
        <v>11610</v>
      </c>
      <c r="E23" s="7">
        <v>11794</v>
      </c>
      <c r="F23" s="7">
        <v>12129</v>
      </c>
      <c r="G23" s="7">
        <v>12420</v>
      </c>
      <c r="H23" s="7">
        <v>11299</v>
      </c>
      <c r="I23" s="7">
        <v>10612</v>
      </c>
      <c r="J23" s="7">
        <v>11501</v>
      </c>
      <c r="K23" s="7">
        <v>12305</v>
      </c>
      <c r="L23" s="7">
        <v>13446</v>
      </c>
      <c r="M23" s="7">
        <v>13155</v>
      </c>
      <c r="N23" s="7">
        <v>13322</v>
      </c>
      <c r="O23" s="7">
        <v>14703</v>
      </c>
      <c r="P23" s="7">
        <v>14743</v>
      </c>
      <c r="Q23" s="7">
        <v>15474</v>
      </c>
      <c r="R23" s="7">
        <v>22994</v>
      </c>
      <c r="S23" s="7">
        <v>20838</v>
      </c>
      <c r="T23" s="7">
        <v>4318</v>
      </c>
    </row>
    <row r="24" spans="1:20" s="9" customFormat="1" ht="12">
      <c r="A24" s="10" t="s">
        <v>17</v>
      </c>
      <c r="B24" s="10" t="s">
        <v>17</v>
      </c>
      <c r="C24" s="7">
        <v>7472</v>
      </c>
      <c r="D24" s="7">
        <v>6907</v>
      </c>
      <c r="E24" s="7">
        <v>6475</v>
      </c>
      <c r="F24" s="7">
        <v>6643</v>
      </c>
      <c r="G24" s="7">
        <v>6125</v>
      </c>
      <c r="H24" s="7">
        <v>6440</v>
      </c>
      <c r="I24" s="7">
        <v>6292</v>
      </c>
      <c r="J24" s="7">
        <v>6338</v>
      </c>
      <c r="K24" s="7">
        <v>6881</v>
      </c>
      <c r="L24" s="7">
        <v>8189</v>
      </c>
      <c r="M24" s="7">
        <v>7393</v>
      </c>
      <c r="N24" s="7">
        <v>7241</v>
      </c>
      <c r="O24" s="7">
        <v>6628</v>
      </c>
      <c r="P24" s="7">
        <v>6924</v>
      </c>
      <c r="Q24" s="7">
        <v>4988</v>
      </c>
      <c r="R24" s="7" t="s">
        <v>0</v>
      </c>
      <c r="S24" s="7" t="s">
        <v>0</v>
      </c>
      <c r="T24" s="7">
        <v>2441</v>
      </c>
    </row>
    <row r="25" spans="1:20" s="9" customFormat="1" ht="12">
      <c r="A25" s="10" t="s">
        <v>16</v>
      </c>
      <c r="B25" s="10" t="s">
        <v>15</v>
      </c>
      <c r="C25" s="7">
        <v>6404</v>
      </c>
      <c r="D25" s="7">
        <v>8522</v>
      </c>
      <c r="E25" s="7">
        <v>8996</v>
      </c>
      <c r="F25" s="7">
        <v>12029</v>
      </c>
      <c r="G25" s="7">
        <v>11145</v>
      </c>
      <c r="H25" s="7">
        <v>10832</v>
      </c>
      <c r="I25" s="7">
        <v>10972</v>
      </c>
      <c r="J25" s="7">
        <v>11243</v>
      </c>
      <c r="K25" s="7">
        <v>12162</v>
      </c>
      <c r="L25" s="7">
        <v>13288</v>
      </c>
      <c r="M25" s="7">
        <v>12785</v>
      </c>
      <c r="N25" s="7">
        <v>11519</v>
      </c>
      <c r="O25" s="7">
        <v>11440</v>
      </c>
      <c r="P25" s="7">
        <v>11494</v>
      </c>
      <c r="Q25" s="7">
        <v>10831</v>
      </c>
      <c r="R25" s="7" t="s">
        <v>0</v>
      </c>
      <c r="S25" s="7" t="s">
        <v>0</v>
      </c>
      <c r="T25" s="7" t="s">
        <v>0</v>
      </c>
    </row>
    <row r="26" spans="1:20" s="9" customFormat="1" ht="12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">
      <c r="A27" s="10" t="s">
        <v>12</v>
      </c>
      <c r="B27" s="10" t="s">
        <v>11</v>
      </c>
      <c r="C27" s="7">
        <v>17201</v>
      </c>
      <c r="D27" s="7">
        <v>10736</v>
      </c>
      <c r="E27" s="7">
        <v>11181</v>
      </c>
      <c r="F27" s="7">
        <v>12845</v>
      </c>
      <c r="G27" s="7">
        <v>12102</v>
      </c>
      <c r="H27" s="7">
        <v>12637</v>
      </c>
      <c r="I27" s="7">
        <v>12284</v>
      </c>
      <c r="J27" s="7">
        <v>14763</v>
      </c>
      <c r="K27" s="7">
        <v>15430</v>
      </c>
      <c r="L27" s="7">
        <v>17006</v>
      </c>
      <c r="M27" s="7">
        <v>15015</v>
      </c>
      <c r="N27" s="7">
        <v>15081</v>
      </c>
      <c r="O27" s="7">
        <v>15416</v>
      </c>
      <c r="P27" s="7">
        <v>18213</v>
      </c>
      <c r="Q27" s="7">
        <v>17112</v>
      </c>
      <c r="R27" s="7">
        <v>24863</v>
      </c>
      <c r="S27" s="7">
        <v>29356</v>
      </c>
      <c r="T27" s="7">
        <v>8347</v>
      </c>
    </row>
    <row r="28" spans="1:20" s="9" customFormat="1" ht="12">
      <c r="A28" s="10" t="s">
        <v>10</v>
      </c>
      <c r="B28" s="10" t="s">
        <v>9</v>
      </c>
      <c r="C28" s="7">
        <v>14567</v>
      </c>
      <c r="D28" s="7">
        <v>12965</v>
      </c>
      <c r="E28" s="7">
        <v>13738</v>
      </c>
      <c r="F28" s="7">
        <v>14522</v>
      </c>
      <c r="G28" s="7">
        <v>13921</v>
      </c>
      <c r="H28" s="7">
        <v>13475</v>
      </c>
      <c r="I28" s="7">
        <v>12482</v>
      </c>
      <c r="J28" s="7">
        <v>12089</v>
      </c>
      <c r="K28" s="7">
        <v>12382</v>
      </c>
      <c r="L28" s="7">
        <v>12980</v>
      </c>
      <c r="M28" s="7">
        <v>10133</v>
      </c>
      <c r="N28" s="7">
        <v>7619</v>
      </c>
      <c r="O28" s="7">
        <v>7498</v>
      </c>
      <c r="P28" s="7">
        <v>8642</v>
      </c>
      <c r="Q28" s="7">
        <v>6984</v>
      </c>
      <c r="R28" s="7">
        <v>14761</v>
      </c>
      <c r="S28" s="7">
        <v>17812</v>
      </c>
      <c r="T28" s="7">
        <v>1068</v>
      </c>
    </row>
    <row r="29" spans="1:20" s="9" customFormat="1" ht="12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">
      <c r="A30" s="10" t="s">
        <v>6</v>
      </c>
      <c r="B30" s="10" t="s">
        <v>5</v>
      </c>
      <c r="C30" s="7">
        <v>8714</v>
      </c>
      <c r="D30" s="7">
        <v>7080</v>
      </c>
      <c r="E30" s="7">
        <v>8448</v>
      </c>
      <c r="F30" s="7">
        <v>8394</v>
      </c>
      <c r="G30" s="7">
        <v>7066</v>
      </c>
      <c r="H30" s="7">
        <v>7057</v>
      </c>
      <c r="I30" s="7">
        <v>6093</v>
      </c>
      <c r="J30" s="7">
        <v>5434</v>
      </c>
      <c r="K30" s="7">
        <v>5756</v>
      </c>
      <c r="L30" s="7">
        <v>6027</v>
      </c>
      <c r="M30" s="7" t="s">
        <v>0</v>
      </c>
      <c r="N30" s="7">
        <v>5064</v>
      </c>
      <c r="O30" s="7">
        <v>4954</v>
      </c>
      <c r="P30" s="7">
        <v>4775</v>
      </c>
      <c r="Q30" s="7">
        <v>5230</v>
      </c>
      <c r="R30" s="7">
        <v>21776</v>
      </c>
      <c r="S30" s="7">
        <v>28459</v>
      </c>
      <c r="T30" s="7">
        <v>2737</v>
      </c>
    </row>
    <row r="31" spans="1:20" s="9" customFormat="1" ht="12">
      <c r="A31" s="10" t="s">
        <v>4</v>
      </c>
      <c r="B31" s="10" t="s">
        <v>3</v>
      </c>
      <c r="C31" s="7">
        <v>8411</v>
      </c>
      <c r="D31" s="7">
        <v>8270</v>
      </c>
      <c r="E31" s="7">
        <v>9963</v>
      </c>
      <c r="F31" s="7">
        <v>15243</v>
      </c>
      <c r="G31" s="7">
        <v>14534</v>
      </c>
      <c r="H31" s="7">
        <v>14775</v>
      </c>
      <c r="I31" s="7">
        <v>14204</v>
      </c>
      <c r="J31" s="7">
        <v>15027</v>
      </c>
      <c r="K31" s="7">
        <v>16584</v>
      </c>
      <c r="L31" s="7">
        <v>17333</v>
      </c>
      <c r="M31" s="7">
        <v>15366</v>
      </c>
      <c r="N31" s="7">
        <v>7893</v>
      </c>
      <c r="O31" s="7">
        <v>7531</v>
      </c>
      <c r="P31" s="7">
        <v>5659</v>
      </c>
      <c r="Q31" s="7">
        <v>5307</v>
      </c>
      <c r="R31" s="7">
        <v>13734</v>
      </c>
      <c r="S31" s="7">
        <v>18901</v>
      </c>
      <c r="T31" s="7">
        <v>4036</v>
      </c>
    </row>
    <row r="32" spans="1:20" s="9" customFormat="1" ht="12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">
      <c r="A33" s="10" t="s">
        <v>60</v>
      </c>
      <c r="B33" s="10" t="s">
        <v>59</v>
      </c>
      <c r="C33" s="7">
        <v>12462</v>
      </c>
      <c r="D33" s="7">
        <v>10113</v>
      </c>
      <c r="E33" s="7">
        <v>8820</v>
      </c>
      <c r="F33" s="7">
        <v>10392</v>
      </c>
      <c r="G33" s="7">
        <v>9069</v>
      </c>
      <c r="H33" s="7">
        <v>9242</v>
      </c>
      <c r="I33" s="7">
        <v>9372</v>
      </c>
      <c r="J33" s="7">
        <v>10740</v>
      </c>
      <c r="K33" s="7">
        <v>11484</v>
      </c>
      <c r="L33" s="7">
        <v>12247</v>
      </c>
      <c r="M33" s="7">
        <v>11835</v>
      </c>
      <c r="N33" s="7">
        <v>23279</v>
      </c>
      <c r="O33" s="7">
        <v>10865</v>
      </c>
      <c r="P33" s="7">
        <v>12568</v>
      </c>
      <c r="Q33" s="7">
        <v>12633</v>
      </c>
      <c r="R33" s="7" t="s">
        <v>0</v>
      </c>
      <c r="S33" s="7" t="s">
        <v>0</v>
      </c>
      <c r="T33" s="7" t="s">
        <v>0</v>
      </c>
    </row>
    <row r="34" spans="1:20" s="9" customFormat="1" ht="12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">
      <c r="A36" s="10" t="s">
        <v>56</v>
      </c>
      <c r="B36" s="10" t="s">
        <v>55</v>
      </c>
      <c r="C36" s="7">
        <v>17634</v>
      </c>
      <c r="D36" s="7" t="s">
        <v>0</v>
      </c>
      <c r="E36" s="7">
        <v>17130</v>
      </c>
      <c r="F36" s="7">
        <v>18201</v>
      </c>
      <c r="G36" s="7">
        <v>14515</v>
      </c>
      <c r="H36" s="7">
        <v>14949</v>
      </c>
      <c r="I36" s="7">
        <v>15539</v>
      </c>
      <c r="J36" s="7">
        <v>17310</v>
      </c>
      <c r="K36" s="7">
        <v>18378</v>
      </c>
      <c r="L36" s="7">
        <v>20022</v>
      </c>
      <c r="M36" s="7">
        <v>19401</v>
      </c>
      <c r="N36" s="7">
        <v>15356</v>
      </c>
      <c r="O36" s="7">
        <v>13401</v>
      </c>
      <c r="P36" s="7">
        <v>14939</v>
      </c>
      <c r="Q36" s="7">
        <v>15697</v>
      </c>
      <c r="R36" s="7">
        <v>27861</v>
      </c>
      <c r="S36" s="7">
        <v>22219</v>
      </c>
      <c r="T36" s="7">
        <v>4661</v>
      </c>
    </row>
    <row r="37" spans="1:20" s="9" customFormat="1" ht="12">
      <c r="A37" s="10" t="s">
        <v>73</v>
      </c>
      <c r="B37" s="10" t="s">
        <v>72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/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</row>
    <row r="38" spans="1:20" s="9" customFormat="1" ht="12">
      <c r="A38" s="10" t="s">
        <v>71</v>
      </c>
      <c r="B38" s="10" t="s">
        <v>69</v>
      </c>
      <c r="C38" s="7">
        <v>149109</v>
      </c>
      <c r="D38" s="7">
        <v>51454</v>
      </c>
      <c r="E38" s="7">
        <v>37089</v>
      </c>
      <c r="F38" s="7">
        <v>41149</v>
      </c>
      <c r="G38" s="7">
        <v>33726</v>
      </c>
      <c r="H38" s="7">
        <v>31529</v>
      </c>
      <c r="I38" s="7">
        <v>30612</v>
      </c>
      <c r="J38" s="7">
        <v>31877</v>
      </c>
      <c r="K38" s="7">
        <v>34627</v>
      </c>
      <c r="L38" s="7">
        <v>36929</v>
      </c>
      <c r="M38" s="7">
        <v>33908</v>
      </c>
      <c r="N38" s="7">
        <v>44776</v>
      </c>
      <c r="O38" s="7">
        <v>44163</v>
      </c>
      <c r="P38" s="7">
        <v>43927</v>
      </c>
      <c r="Q38" s="7">
        <v>41423</v>
      </c>
      <c r="R38" s="7">
        <v>14608</v>
      </c>
      <c r="S38" s="7" t="s">
        <v>0</v>
      </c>
      <c r="T38" s="7">
        <v>6255</v>
      </c>
    </row>
    <row r="39" spans="1:17" s="15" customFormat="1" ht="12">
      <c r="A39" s="15" t="s">
        <v>70</v>
      </c>
      <c r="B39" s="15" t="s">
        <v>67</v>
      </c>
      <c r="C39" s="15">
        <v>13285</v>
      </c>
      <c r="D39" s="15">
        <v>11561</v>
      </c>
      <c r="E39" s="15">
        <v>12198</v>
      </c>
      <c r="F39" s="15">
        <v>13415</v>
      </c>
      <c r="G39" s="15">
        <v>12364</v>
      </c>
      <c r="H39" s="15">
        <v>11774</v>
      </c>
      <c r="J39" s="15">
        <v>10997</v>
      </c>
      <c r="K39" s="15">
        <v>11798</v>
      </c>
      <c r="L39" s="15">
        <v>12185</v>
      </c>
      <c r="M39" s="15">
        <v>11387</v>
      </c>
      <c r="N39" s="15">
        <v>10546</v>
      </c>
      <c r="O39" s="15">
        <v>11792</v>
      </c>
      <c r="P39" s="15">
        <v>11966</v>
      </c>
      <c r="Q39" s="15">
        <v>11649</v>
      </c>
    </row>
    <row r="40" spans="1:20" ht="12">
      <c r="A40" s="1" t="s">
        <v>66</v>
      </c>
      <c r="B40" s="1" t="s">
        <v>65</v>
      </c>
      <c r="C40" s="1">
        <v>11051</v>
      </c>
      <c r="D40" s="1">
        <v>10455</v>
      </c>
      <c r="E40" s="1">
        <v>10927</v>
      </c>
      <c r="F40" s="1">
        <v>12598</v>
      </c>
      <c r="G40" s="1">
        <v>10214</v>
      </c>
      <c r="H40" s="1">
        <v>10438</v>
      </c>
      <c r="I40" s="1">
        <v>10904</v>
      </c>
      <c r="J40" s="1">
        <v>12041</v>
      </c>
      <c r="K40" s="1">
        <v>13072</v>
      </c>
      <c r="L40" s="1">
        <v>14115</v>
      </c>
      <c r="M40" s="1">
        <v>13524</v>
      </c>
      <c r="N40" s="1">
        <v>14990</v>
      </c>
      <c r="O40" s="1">
        <v>13059</v>
      </c>
      <c r="P40" s="1">
        <v>13792</v>
      </c>
      <c r="Q40" s="1">
        <v>13334</v>
      </c>
      <c r="T40" s="1">
        <v>3234</v>
      </c>
    </row>
    <row r="41" spans="1:17" ht="12">
      <c r="A41" s="1" t="s">
        <v>64</v>
      </c>
      <c r="B41" s="1" t="s">
        <v>63</v>
      </c>
      <c r="C41" s="1">
        <v>5310</v>
      </c>
      <c r="D41" s="1">
        <v>5354</v>
      </c>
      <c r="E41" s="1">
        <v>5488</v>
      </c>
      <c r="F41" s="1">
        <v>6848</v>
      </c>
      <c r="G41" s="1">
        <v>6127</v>
      </c>
      <c r="H41" s="1">
        <v>6102</v>
      </c>
      <c r="I41" s="1">
        <v>5526</v>
      </c>
      <c r="J41" s="1">
        <v>5494</v>
      </c>
      <c r="K41" s="1">
        <v>6002</v>
      </c>
      <c r="L41" s="1">
        <v>6485</v>
      </c>
      <c r="M41" s="1">
        <v>4677</v>
      </c>
      <c r="N41" s="1">
        <v>4667</v>
      </c>
      <c r="O41" s="1">
        <v>4841</v>
      </c>
      <c r="P41" s="1">
        <v>2902</v>
      </c>
      <c r="Q41" s="1">
        <v>2760</v>
      </c>
    </row>
    <row r="42" spans="1:17" ht="12">
      <c r="A42" s="1" t="s">
        <v>138</v>
      </c>
      <c r="B42" s="1" t="s">
        <v>139</v>
      </c>
      <c r="N42" s="1">
        <v>7941</v>
      </c>
      <c r="O42" s="1">
        <v>7582</v>
      </c>
      <c r="P42" s="1">
        <v>8269</v>
      </c>
      <c r="Q42" s="1">
        <v>7526</v>
      </c>
    </row>
    <row r="43" spans="1:17" ht="12">
      <c r="A43" s="1" t="s">
        <v>62</v>
      </c>
      <c r="B43" s="1" t="s">
        <v>61</v>
      </c>
      <c r="C43" s="1">
        <v>8727</v>
      </c>
      <c r="D43" s="1">
        <v>8420</v>
      </c>
      <c r="E43" s="1">
        <v>8476</v>
      </c>
      <c r="F43" s="1">
        <v>8288</v>
      </c>
      <c r="G43" s="1">
        <v>5021</v>
      </c>
      <c r="H43" s="1">
        <v>3215</v>
      </c>
      <c r="I43" s="1">
        <v>3162</v>
      </c>
      <c r="J43" s="1">
        <v>3345</v>
      </c>
      <c r="K43" s="1">
        <v>3755</v>
      </c>
      <c r="L43" s="1">
        <v>4144</v>
      </c>
      <c r="M43" s="1">
        <v>4320</v>
      </c>
      <c r="N43" s="1">
        <v>6632</v>
      </c>
      <c r="O43" s="1">
        <v>6889</v>
      </c>
      <c r="P43" s="1">
        <v>6998</v>
      </c>
      <c r="Q43" s="1">
        <v>6154</v>
      </c>
    </row>
    <row r="44" spans="1:20" ht="12">
      <c r="A44" s="1" t="s">
        <v>140</v>
      </c>
      <c r="B44" s="1" t="s">
        <v>141</v>
      </c>
      <c r="R44" s="1">
        <v>5518</v>
      </c>
      <c r="T44" s="1">
        <v>406</v>
      </c>
    </row>
    <row r="45" spans="1:20" ht="12">
      <c r="A45" s="1" t="s">
        <v>163</v>
      </c>
      <c r="B45" s="1" t="s">
        <v>162</v>
      </c>
      <c r="R45" s="1">
        <v>5826</v>
      </c>
      <c r="T45" s="1">
        <v>1139</v>
      </c>
    </row>
    <row r="46" spans="1:20" ht="12">
      <c r="A46" s="1" t="s">
        <v>143</v>
      </c>
      <c r="B46" s="1" t="s">
        <v>142</v>
      </c>
      <c r="R46" s="1">
        <v>3264</v>
      </c>
      <c r="T46" s="1">
        <v>898</v>
      </c>
    </row>
    <row r="47" spans="1:20" ht="12">
      <c r="A47" s="1" t="s">
        <v>160</v>
      </c>
      <c r="B47" s="1" t="s">
        <v>161</v>
      </c>
      <c r="T47" s="1">
        <v>578</v>
      </c>
    </row>
    <row r="48" spans="1:3" ht="12">
      <c r="A48" s="1" t="s">
        <v>144</v>
      </c>
      <c r="B48" s="1" t="s">
        <v>145</v>
      </c>
      <c r="C48" s="1">
        <v>12692</v>
      </c>
    </row>
    <row r="49" spans="1:3" ht="12">
      <c r="A49" s="1" t="s">
        <v>147</v>
      </c>
      <c r="B49" s="1" t="s">
        <v>146</v>
      </c>
      <c r="C49" s="1">
        <v>17338</v>
      </c>
    </row>
    <row r="50" spans="1:3" ht="12">
      <c r="A50" s="1" t="s">
        <v>148</v>
      </c>
      <c r="B50" s="1" t="s">
        <v>149</v>
      </c>
      <c r="C50" s="1">
        <v>17336</v>
      </c>
    </row>
    <row r="51" spans="1:3" ht="12">
      <c r="A51" s="1" t="s">
        <v>150</v>
      </c>
      <c r="B51" s="1" t="s">
        <v>151</v>
      </c>
      <c r="C51" s="1">
        <v>14571</v>
      </c>
    </row>
    <row r="52" spans="1:3" ht="12">
      <c r="A52" s="1" t="s">
        <v>153</v>
      </c>
      <c r="B52" s="1" t="s">
        <v>152</v>
      </c>
      <c r="C52" s="1">
        <v>8318</v>
      </c>
    </row>
    <row r="53" spans="1:3" ht="12">
      <c r="A53" s="1" t="s">
        <v>154</v>
      </c>
      <c r="B53" s="1" t="s">
        <v>155</v>
      </c>
      <c r="C53" s="1">
        <v>13920</v>
      </c>
    </row>
    <row r="54" spans="1:3" ht="12">
      <c r="A54" s="1" t="s">
        <v>157</v>
      </c>
      <c r="B54" s="1" t="s">
        <v>156</v>
      </c>
      <c r="C54" s="1">
        <v>15267</v>
      </c>
    </row>
    <row r="55" spans="1:20" ht="12">
      <c r="A55" s="2" t="s">
        <v>158</v>
      </c>
      <c r="B55" s="2" t="s">
        <v>159</v>
      </c>
      <c r="C55" s="2">
        <v>11294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">
      <c r="A56" s="34" t="s">
        <v>164</v>
      </c>
      <c r="B56" s="34" t="s">
        <v>165</v>
      </c>
      <c r="C56" s="34"/>
      <c r="D56" s="34">
        <v>15664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portrait" paperSize="9" r:id="rId1"/>
  <headerFooter differentFirst="1">
    <oddFooter>&amp;R&amp;P</oddFooter>
    <firstFooter>&amp;R&amp;N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6"/>
  <sheetViews>
    <sheetView showGridLines="0" view="pageLayout" workbookViewId="0" topLeftCell="H1">
      <selection activeCell="W9" sqref="W9"/>
    </sheetView>
  </sheetViews>
  <sheetFormatPr defaultColWidth="9.140625" defaultRowHeight="15"/>
  <cols>
    <col min="1" max="1" width="5.140625" style="1" customWidth="1"/>
    <col min="2" max="2" width="7.7109375" style="1" customWidth="1"/>
    <col min="3" max="19" width="7.00390625" style="1" bestFit="1" customWidth="1"/>
    <col min="20" max="20" width="6.00390625" style="1" bestFit="1" customWidth="1"/>
    <col min="21" max="16384" width="9.140625" style="1" customWidth="1"/>
  </cols>
  <sheetData>
    <row r="2" spans="1:20" ht="15" customHeight="1">
      <c r="A2" s="76" t="s">
        <v>137</v>
      </c>
      <c r="B2" s="77"/>
      <c r="C2" s="82" t="s">
        <v>100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">
      <c r="A3" s="78"/>
      <c r="B3" s="79"/>
      <c r="C3" s="82" t="s">
        <v>99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s="18" customFormat="1" ht="13.5" customHeight="1">
      <c r="A4" s="80"/>
      <c r="B4" s="81"/>
      <c r="C4" s="19" t="s">
        <v>92</v>
      </c>
      <c r="D4" s="19" t="s">
        <v>91</v>
      </c>
      <c r="E4" s="19" t="s">
        <v>90</v>
      </c>
      <c r="F4" s="19" t="s">
        <v>89</v>
      </c>
      <c r="G4" s="19" t="s">
        <v>88</v>
      </c>
      <c r="H4" s="19" t="s">
        <v>87</v>
      </c>
      <c r="I4" s="19" t="s">
        <v>86</v>
      </c>
      <c r="J4" s="19" t="s">
        <v>85</v>
      </c>
      <c r="K4" s="19" t="s">
        <v>84</v>
      </c>
      <c r="L4" s="19" t="s">
        <v>83</v>
      </c>
      <c r="M4" s="19" t="s">
        <v>82</v>
      </c>
      <c r="N4" s="19" t="s">
        <v>81</v>
      </c>
      <c r="O4" s="19" t="s">
        <v>80</v>
      </c>
      <c r="P4" s="19" t="s">
        <v>79</v>
      </c>
      <c r="Q4" s="19" t="s">
        <v>78</v>
      </c>
      <c r="R4" s="19" t="s">
        <v>77</v>
      </c>
      <c r="S4" s="19" t="s">
        <v>76</v>
      </c>
      <c r="T4" s="19" t="s">
        <v>75</v>
      </c>
    </row>
    <row r="5" spans="1:20" s="9" customFormat="1" ht="12">
      <c r="A5" s="10" t="s">
        <v>53</v>
      </c>
      <c r="B5" s="10" t="s">
        <v>53</v>
      </c>
      <c r="C5" s="7">
        <v>338849</v>
      </c>
      <c r="D5" s="7">
        <v>237096</v>
      </c>
      <c r="E5" s="7">
        <v>238442</v>
      </c>
      <c r="F5" s="7">
        <v>288733</v>
      </c>
      <c r="G5" s="7">
        <v>169155</v>
      </c>
      <c r="H5" s="7">
        <v>176615</v>
      </c>
      <c r="I5" s="7">
        <v>173823</v>
      </c>
      <c r="J5" s="7">
        <v>187162</v>
      </c>
      <c r="K5" s="7">
        <v>195744</v>
      </c>
      <c r="L5" s="7">
        <v>214346</v>
      </c>
      <c r="M5" s="7">
        <v>183246</v>
      </c>
      <c r="N5" s="7">
        <v>173460</v>
      </c>
      <c r="O5" s="7">
        <v>155905</v>
      </c>
      <c r="P5" s="7">
        <v>152474</v>
      </c>
      <c r="Q5" s="7">
        <v>146682</v>
      </c>
      <c r="R5" s="7">
        <v>171195</v>
      </c>
      <c r="S5" s="7">
        <v>160962</v>
      </c>
      <c r="T5" s="7">
        <v>77087</v>
      </c>
    </row>
    <row r="6" spans="1:20" s="9" customFormat="1" ht="12">
      <c r="A6" s="10" t="s">
        <v>52</v>
      </c>
      <c r="B6" s="10" t="s">
        <v>51</v>
      </c>
      <c r="C6" s="7">
        <v>13313</v>
      </c>
      <c r="D6" s="7">
        <v>9769</v>
      </c>
      <c r="E6" s="7">
        <v>8607</v>
      </c>
      <c r="F6" s="7">
        <v>10271</v>
      </c>
      <c r="G6" s="7">
        <v>5755</v>
      </c>
      <c r="H6" s="7">
        <v>5686</v>
      </c>
      <c r="I6" s="7">
        <v>6115</v>
      </c>
      <c r="J6" s="7">
        <v>7153</v>
      </c>
      <c r="K6" s="7">
        <v>7773</v>
      </c>
      <c r="L6" s="7">
        <v>8529</v>
      </c>
      <c r="M6" s="7">
        <v>8245</v>
      </c>
      <c r="N6" s="7">
        <v>8688</v>
      </c>
      <c r="O6" s="7">
        <v>7887</v>
      </c>
      <c r="P6" s="7">
        <v>7810</v>
      </c>
      <c r="Q6" s="7">
        <v>7290</v>
      </c>
      <c r="R6" s="7" t="s">
        <v>0</v>
      </c>
      <c r="S6" s="7" t="s">
        <v>0</v>
      </c>
      <c r="T6" s="7" t="s">
        <v>0</v>
      </c>
    </row>
    <row r="7" spans="1:20" s="9" customFormat="1" ht="12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">
      <c r="A9" s="10" t="s">
        <v>46</v>
      </c>
      <c r="B9" s="10" t="s">
        <v>45</v>
      </c>
      <c r="C9" s="7">
        <v>12197</v>
      </c>
      <c r="D9" s="7">
        <v>12404</v>
      </c>
      <c r="E9" s="7">
        <v>14901</v>
      </c>
      <c r="F9" s="7">
        <v>19473</v>
      </c>
      <c r="G9" s="7">
        <v>17891</v>
      </c>
      <c r="H9" s="7">
        <v>18433</v>
      </c>
      <c r="I9" s="7">
        <v>17417</v>
      </c>
      <c r="J9" s="7">
        <v>18500</v>
      </c>
      <c r="K9" s="7">
        <v>18390</v>
      </c>
      <c r="L9" s="7">
        <v>18525</v>
      </c>
      <c r="M9" s="7">
        <v>9342</v>
      </c>
      <c r="N9" s="7">
        <v>8308</v>
      </c>
      <c r="O9" s="7">
        <v>7664</v>
      </c>
      <c r="P9" s="7">
        <v>7770</v>
      </c>
      <c r="Q9" s="7">
        <v>8398</v>
      </c>
      <c r="R9" s="7" t="s">
        <v>0</v>
      </c>
      <c r="S9" s="7" t="s">
        <v>0</v>
      </c>
      <c r="T9" s="7" t="s">
        <v>0</v>
      </c>
    </row>
    <row r="10" spans="1:20" s="9" customFormat="1" ht="12">
      <c r="A10" s="10" t="s">
        <v>44</v>
      </c>
      <c r="B10" s="10" t="s">
        <v>43</v>
      </c>
      <c r="C10" s="7">
        <v>9787</v>
      </c>
      <c r="D10" s="7">
        <v>8983</v>
      </c>
      <c r="E10" s="7">
        <v>8502</v>
      </c>
      <c r="F10" s="7">
        <v>9738</v>
      </c>
      <c r="G10" s="7">
        <v>3724</v>
      </c>
      <c r="H10" s="7">
        <v>3659</v>
      </c>
      <c r="I10" s="7">
        <v>3581</v>
      </c>
      <c r="J10" s="7">
        <v>4177</v>
      </c>
      <c r="K10" s="7">
        <v>4563</v>
      </c>
      <c r="L10" s="7">
        <v>4932</v>
      </c>
      <c r="M10" s="7">
        <v>4742</v>
      </c>
      <c r="N10" s="7">
        <v>4539</v>
      </c>
      <c r="O10" s="7">
        <v>4163</v>
      </c>
      <c r="P10" s="7">
        <v>4139</v>
      </c>
      <c r="Q10" s="7">
        <v>4153</v>
      </c>
      <c r="R10" s="7">
        <v>9269</v>
      </c>
      <c r="S10" s="7">
        <v>10666</v>
      </c>
      <c r="T10" s="7">
        <v>5255</v>
      </c>
    </row>
    <row r="11" spans="1:20" s="9" customFormat="1" ht="12">
      <c r="A11" s="10" t="s">
        <v>42</v>
      </c>
      <c r="B11" s="10" t="s">
        <v>41</v>
      </c>
      <c r="C11" s="7">
        <v>12648</v>
      </c>
      <c r="D11" s="7">
        <v>10846</v>
      </c>
      <c r="E11" s="7">
        <v>10043</v>
      </c>
      <c r="F11" s="7">
        <v>10560</v>
      </c>
      <c r="G11" s="7">
        <v>6556</v>
      </c>
      <c r="H11" s="7">
        <v>6713</v>
      </c>
      <c r="I11" s="7">
        <v>6718</v>
      </c>
      <c r="J11" s="7">
        <v>6763</v>
      </c>
      <c r="K11" s="7">
        <v>7187</v>
      </c>
      <c r="L11" s="7">
        <v>7585</v>
      </c>
      <c r="M11" s="7">
        <v>6817</v>
      </c>
      <c r="N11" s="7">
        <v>6651</v>
      </c>
      <c r="O11" s="7">
        <v>5863</v>
      </c>
      <c r="P11" s="7">
        <v>5887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">
      <c r="A12" s="10" t="s">
        <v>40</v>
      </c>
      <c r="B12" s="10" t="s">
        <v>39</v>
      </c>
      <c r="C12" s="7">
        <v>7643</v>
      </c>
      <c r="D12" s="7">
        <v>8121</v>
      </c>
      <c r="E12" s="7">
        <v>7610</v>
      </c>
      <c r="F12" s="7">
        <v>8519</v>
      </c>
      <c r="G12" s="7" t="s">
        <v>0</v>
      </c>
      <c r="H12" s="7">
        <v>3438</v>
      </c>
      <c r="I12" s="7">
        <v>3254</v>
      </c>
      <c r="J12" s="7">
        <v>3575</v>
      </c>
      <c r="K12" s="7">
        <v>4004</v>
      </c>
      <c r="L12" s="7">
        <v>4198</v>
      </c>
      <c r="M12" s="7">
        <v>4187</v>
      </c>
      <c r="N12" s="7">
        <v>3889</v>
      </c>
      <c r="O12" s="7">
        <v>3525</v>
      </c>
      <c r="P12" s="7">
        <v>3354</v>
      </c>
      <c r="Q12" s="7">
        <v>3623</v>
      </c>
      <c r="R12" s="7" t="s">
        <v>0</v>
      </c>
      <c r="S12" s="7" t="s">
        <v>0</v>
      </c>
      <c r="T12" s="7" t="s">
        <v>0</v>
      </c>
    </row>
    <row r="13" spans="1:20" s="9" customFormat="1" ht="12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">
      <c r="A15" s="10" t="s">
        <v>35</v>
      </c>
      <c r="B15" s="10" t="s">
        <v>34</v>
      </c>
      <c r="C15" s="7">
        <v>9375</v>
      </c>
      <c r="D15" s="7">
        <v>10231</v>
      </c>
      <c r="E15" s="7">
        <v>9666</v>
      </c>
      <c r="F15" s="7">
        <v>10292</v>
      </c>
      <c r="G15" s="7">
        <v>2585</v>
      </c>
      <c r="H15" s="7">
        <v>2254</v>
      </c>
      <c r="I15" s="7">
        <v>2392</v>
      </c>
      <c r="J15" s="7">
        <v>2865</v>
      </c>
      <c r="K15" s="7">
        <v>3494</v>
      </c>
      <c r="L15" s="7">
        <v>4057</v>
      </c>
      <c r="M15" s="7">
        <v>4449</v>
      </c>
      <c r="N15" s="7">
        <v>4351</v>
      </c>
      <c r="O15" s="7">
        <v>3401</v>
      </c>
      <c r="P15" s="7">
        <v>4372</v>
      </c>
      <c r="Q15" s="7">
        <v>4715</v>
      </c>
      <c r="R15" s="7">
        <v>8766</v>
      </c>
      <c r="S15" s="7">
        <v>7623</v>
      </c>
      <c r="T15" s="7">
        <v>2489</v>
      </c>
    </row>
    <row r="16" spans="1:20" s="9" customFormat="1" ht="12">
      <c r="A16" s="10" t="s">
        <v>33</v>
      </c>
      <c r="B16" s="10" t="s">
        <v>32</v>
      </c>
      <c r="C16" s="7">
        <v>16216</v>
      </c>
      <c r="D16" s="7">
        <v>12454</v>
      </c>
      <c r="E16" s="7">
        <v>11805</v>
      </c>
      <c r="F16" s="7">
        <v>16019</v>
      </c>
      <c r="G16" s="7">
        <v>11309</v>
      </c>
      <c r="H16" s="7">
        <v>11321</v>
      </c>
      <c r="I16" s="7">
        <v>10379</v>
      </c>
      <c r="J16" s="7">
        <v>11664</v>
      </c>
      <c r="K16" s="7">
        <v>11807</v>
      </c>
      <c r="L16" s="7">
        <v>12215</v>
      </c>
      <c r="M16" s="7">
        <v>9392</v>
      </c>
      <c r="N16" s="7">
        <v>8833</v>
      </c>
      <c r="O16" s="7">
        <v>7899</v>
      </c>
      <c r="P16" s="7">
        <v>6848</v>
      </c>
      <c r="Q16" s="7">
        <v>5770</v>
      </c>
      <c r="R16" s="7" t="s">
        <v>0</v>
      </c>
      <c r="S16" s="7" t="s">
        <v>0</v>
      </c>
      <c r="T16" s="7">
        <v>3058</v>
      </c>
    </row>
    <row r="17" spans="1:20" s="9" customFormat="1" ht="12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>
        <v>9067</v>
      </c>
      <c r="N17" s="7">
        <v>7343</v>
      </c>
      <c r="O17" s="7">
        <v>6359</v>
      </c>
      <c r="P17" s="7">
        <v>8999</v>
      </c>
      <c r="Q17" s="7">
        <v>9925</v>
      </c>
      <c r="R17" s="7">
        <v>20817</v>
      </c>
      <c r="S17" s="7">
        <v>27895</v>
      </c>
      <c r="T17" s="7">
        <v>6099</v>
      </c>
    </row>
    <row r="18" spans="1:20" s="9" customFormat="1" ht="12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">
      <c r="A19" s="10" t="s">
        <v>27</v>
      </c>
      <c r="B19" s="10" t="s">
        <v>26</v>
      </c>
      <c r="C19" s="7">
        <v>8487</v>
      </c>
      <c r="D19" s="7">
        <v>9053</v>
      </c>
      <c r="E19" s="7">
        <v>8839</v>
      </c>
      <c r="F19" s="7">
        <v>9598</v>
      </c>
      <c r="G19" s="7">
        <v>2396</v>
      </c>
      <c r="H19" s="7">
        <v>2289</v>
      </c>
      <c r="I19" s="7">
        <v>2826</v>
      </c>
      <c r="J19" s="7">
        <v>3466</v>
      </c>
      <c r="K19" s="7">
        <v>3858</v>
      </c>
      <c r="L19" s="7">
        <v>4283</v>
      </c>
      <c r="M19" s="7">
        <v>4283</v>
      </c>
      <c r="N19" s="7">
        <v>4437</v>
      </c>
      <c r="O19" s="7">
        <v>3346</v>
      </c>
      <c r="P19" s="7">
        <v>3348</v>
      </c>
      <c r="Q19" s="7">
        <v>3721</v>
      </c>
      <c r="R19" s="7" t="s">
        <v>0</v>
      </c>
      <c r="S19" s="7">
        <v>3073</v>
      </c>
      <c r="T19" s="7">
        <v>1591</v>
      </c>
    </row>
    <row r="20" spans="1:20" s="9" customFormat="1" ht="12">
      <c r="A20" s="10" t="s">
        <v>25</v>
      </c>
      <c r="B20" s="10" t="s">
        <v>24</v>
      </c>
      <c r="C20" s="7">
        <v>9769</v>
      </c>
      <c r="D20" s="7" t="s">
        <v>0</v>
      </c>
      <c r="E20" s="7" t="s">
        <v>0</v>
      </c>
      <c r="F20" s="7">
        <v>10089</v>
      </c>
      <c r="G20" s="7">
        <v>3870</v>
      </c>
      <c r="H20" s="7">
        <v>4300</v>
      </c>
      <c r="I20" s="7">
        <v>5367</v>
      </c>
      <c r="J20" s="7">
        <v>6008</v>
      </c>
      <c r="K20" s="7">
        <v>6265</v>
      </c>
      <c r="L20" s="7">
        <v>6384</v>
      </c>
      <c r="M20" s="7">
        <v>6259</v>
      </c>
      <c r="N20" s="7">
        <v>5866</v>
      </c>
      <c r="O20" s="7">
        <v>4723</v>
      </c>
      <c r="P20" s="7">
        <v>4961</v>
      </c>
      <c r="Q20" s="7">
        <v>5706</v>
      </c>
      <c r="R20" s="7">
        <v>6665</v>
      </c>
      <c r="S20" s="7">
        <v>4785</v>
      </c>
      <c r="T20" s="7">
        <v>2030</v>
      </c>
    </row>
    <row r="21" spans="1:20" s="9" customFormat="1" ht="12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1890</v>
      </c>
      <c r="Q21" s="7">
        <v>1637</v>
      </c>
      <c r="R21" s="7" t="s">
        <v>0</v>
      </c>
      <c r="S21" s="7">
        <v>3428</v>
      </c>
      <c r="T21" s="7">
        <v>517</v>
      </c>
    </row>
    <row r="22" spans="1:20" s="9" customFormat="1" ht="12">
      <c r="A22" s="10" t="s">
        <v>21</v>
      </c>
      <c r="B22" s="10" t="s">
        <v>20</v>
      </c>
      <c r="C22" s="7">
        <v>14480</v>
      </c>
      <c r="D22" s="7">
        <v>13492</v>
      </c>
      <c r="E22" s="7">
        <v>12264</v>
      </c>
      <c r="F22" s="7">
        <v>12861</v>
      </c>
      <c r="G22" s="7">
        <v>10219</v>
      </c>
      <c r="H22" s="7">
        <v>11535</v>
      </c>
      <c r="I22" s="7">
        <v>11195</v>
      </c>
      <c r="J22" s="7">
        <v>10850</v>
      </c>
      <c r="K22" s="7">
        <v>10680</v>
      </c>
      <c r="L22" s="7">
        <v>10367</v>
      </c>
      <c r="M22" s="7">
        <v>9183</v>
      </c>
      <c r="N22" s="7">
        <v>8746</v>
      </c>
      <c r="O22" s="7">
        <v>8424</v>
      </c>
      <c r="P22" s="7">
        <v>7717</v>
      </c>
      <c r="Q22" s="7">
        <v>7061</v>
      </c>
      <c r="R22" s="7" t="s">
        <v>0</v>
      </c>
      <c r="S22" s="7" t="s">
        <v>0</v>
      </c>
      <c r="T22" s="7" t="s">
        <v>0</v>
      </c>
    </row>
    <row r="23" spans="1:20" s="9" customFormat="1" ht="12">
      <c r="A23" s="10" t="s">
        <v>19</v>
      </c>
      <c r="B23" s="10" t="s">
        <v>18</v>
      </c>
      <c r="C23" s="7">
        <v>22624</v>
      </c>
      <c r="D23" s="7">
        <v>16956</v>
      </c>
      <c r="E23" s="7">
        <v>15076</v>
      </c>
      <c r="F23" s="7">
        <v>16915</v>
      </c>
      <c r="G23" s="7">
        <v>9780</v>
      </c>
      <c r="H23" s="7">
        <v>10014</v>
      </c>
      <c r="I23" s="7">
        <v>9941</v>
      </c>
      <c r="J23" s="7">
        <v>11229</v>
      </c>
      <c r="K23" s="7">
        <v>11797</v>
      </c>
      <c r="L23" s="7">
        <v>12246</v>
      </c>
      <c r="M23" s="7">
        <v>12252</v>
      </c>
      <c r="N23" s="7">
        <v>11894</v>
      </c>
      <c r="O23" s="7">
        <v>12131</v>
      </c>
      <c r="P23" s="7">
        <v>11551</v>
      </c>
      <c r="Q23" s="7">
        <v>12105</v>
      </c>
      <c r="R23" s="7">
        <v>18518</v>
      </c>
      <c r="S23" s="7">
        <v>16935</v>
      </c>
      <c r="T23" s="7">
        <v>7381</v>
      </c>
    </row>
    <row r="24" spans="1:20" s="9" customFormat="1" ht="12">
      <c r="A24" s="10" t="s">
        <v>17</v>
      </c>
      <c r="B24" s="10" t="s">
        <v>17</v>
      </c>
      <c r="C24" s="7">
        <v>8796</v>
      </c>
      <c r="D24" s="7">
        <v>8351</v>
      </c>
      <c r="E24" s="7">
        <v>12091</v>
      </c>
      <c r="F24" s="7">
        <v>12529</v>
      </c>
      <c r="G24" s="7">
        <v>11344</v>
      </c>
      <c r="H24" s="7">
        <v>10817</v>
      </c>
      <c r="I24" s="7">
        <v>10314</v>
      </c>
      <c r="J24" s="7">
        <v>10070</v>
      </c>
      <c r="K24" s="7">
        <v>10452</v>
      </c>
      <c r="L24" s="7">
        <v>20071</v>
      </c>
      <c r="M24" s="7">
        <v>10714</v>
      </c>
      <c r="N24" s="7">
        <v>10030</v>
      </c>
      <c r="O24" s="7">
        <v>9543</v>
      </c>
      <c r="P24" s="7">
        <v>8601</v>
      </c>
      <c r="Q24" s="7">
        <v>6630</v>
      </c>
      <c r="R24" s="7" t="s">
        <v>0</v>
      </c>
      <c r="S24" s="7" t="s">
        <v>0</v>
      </c>
      <c r="T24" s="7">
        <v>5972</v>
      </c>
    </row>
    <row r="25" spans="1:20" s="9" customFormat="1" ht="12">
      <c r="A25" s="10" t="s">
        <v>16</v>
      </c>
      <c r="B25" s="10" t="s">
        <v>15</v>
      </c>
      <c r="C25" s="7">
        <v>7759</v>
      </c>
      <c r="D25" s="7">
        <v>10954</v>
      </c>
      <c r="E25" s="7">
        <v>10219</v>
      </c>
      <c r="F25" s="7">
        <v>14349</v>
      </c>
      <c r="G25" s="7">
        <v>7843</v>
      </c>
      <c r="H25" s="7">
        <v>8523</v>
      </c>
      <c r="I25" s="7">
        <v>9072</v>
      </c>
      <c r="J25" s="7">
        <v>9649</v>
      </c>
      <c r="K25" s="7">
        <v>10279</v>
      </c>
      <c r="L25" s="7">
        <v>11139</v>
      </c>
      <c r="M25" s="7">
        <v>11045</v>
      </c>
      <c r="N25" s="7">
        <v>9167</v>
      </c>
      <c r="O25" s="7">
        <v>8639</v>
      </c>
      <c r="P25" s="7">
        <v>8039</v>
      </c>
      <c r="Q25" s="7">
        <v>7642</v>
      </c>
      <c r="R25" s="7" t="s">
        <v>0</v>
      </c>
      <c r="S25" s="7" t="s">
        <v>0</v>
      </c>
      <c r="T25" s="7" t="s">
        <v>0</v>
      </c>
    </row>
    <row r="26" spans="1:20" s="9" customFormat="1" ht="12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">
      <c r="A27" s="10" t="s">
        <v>12</v>
      </c>
      <c r="B27" s="10" t="s">
        <v>11</v>
      </c>
      <c r="C27" s="7">
        <v>14701</v>
      </c>
      <c r="D27" s="7">
        <v>10186</v>
      </c>
      <c r="E27" s="7">
        <v>9003</v>
      </c>
      <c r="F27" s="7">
        <v>11249</v>
      </c>
      <c r="G27" s="7">
        <v>5277</v>
      </c>
      <c r="H27" s="7">
        <v>5679</v>
      </c>
      <c r="I27" s="7">
        <v>5541</v>
      </c>
      <c r="J27" s="7">
        <v>7267</v>
      </c>
      <c r="K27" s="7">
        <v>7747</v>
      </c>
      <c r="L27" s="7">
        <v>8493</v>
      </c>
      <c r="M27" s="7">
        <v>7920</v>
      </c>
      <c r="N27" s="7">
        <v>7369</v>
      </c>
      <c r="O27" s="7">
        <v>5703</v>
      </c>
      <c r="P27" s="7">
        <v>5961</v>
      </c>
      <c r="Q27" s="7">
        <v>6282</v>
      </c>
      <c r="R27" s="7">
        <v>11143</v>
      </c>
      <c r="S27" s="7">
        <v>12480</v>
      </c>
      <c r="T27" s="7">
        <v>5660</v>
      </c>
    </row>
    <row r="28" spans="1:20" s="9" customFormat="1" ht="12">
      <c r="A28" s="10" t="s">
        <v>10</v>
      </c>
      <c r="B28" s="10" t="s">
        <v>9</v>
      </c>
      <c r="C28" s="7">
        <v>20957</v>
      </c>
      <c r="D28" s="7">
        <v>18098</v>
      </c>
      <c r="E28" s="7">
        <v>17540</v>
      </c>
      <c r="F28" s="7">
        <v>19142</v>
      </c>
      <c r="G28" s="7">
        <v>16903</v>
      </c>
      <c r="H28" s="7">
        <v>17097</v>
      </c>
      <c r="I28" s="7">
        <v>15865</v>
      </c>
      <c r="J28" s="7">
        <v>15048</v>
      </c>
      <c r="K28" s="7">
        <v>14471</v>
      </c>
      <c r="L28" s="7">
        <v>14730</v>
      </c>
      <c r="M28" s="7">
        <v>11181</v>
      </c>
      <c r="N28" s="7">
        <v>7773</v>
      </c>
      <c r="O28" s="7">
        <v>7399</v>
      </c>
      <c r="P28" s="7">
        <v>7466</v>
      </c>
      <c r="Q28" s="7">
        <v>6792</v>
      </c>
      <c r="R28" s="7">
        <v>19063</v>
      </c>
      <c r="S28" s="7">
        <v>21259</v>
      </c>
      <c r="T28" s="7">
        <v>3098</v>
      </c>
    </row>
    <row r="29" spans="1:20" s="9" customFormat="1" ht="12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">
      <c r="A30" s="10" t="s">
        <v>6</v>
      </c>
      <c r="B30" s="10" t="s">
        <v>5</v>
      </c>
      <c r="C30" s="7">
        <v>13917</v>
      </c>
      <c r="D30" s="7">
        <v>10841</v>
      </c>
      <c r="E30" s="7">
        <v>16320</v>
      </c>
      <c r="F30" s="7">
        <v>14849</v>
      </c>
      <c r="G30" s="7">
        <v>10587</v>
      </c>
      <c r="H30" s="7">
        <v>9994</v>
      </c>
      <c r="I30" s="7">
        <v>8882</v>
      </c>
      <c r="J30" s="7">
        <v>8358</v>
      </c>
      <c r="K30" s="7">
        <v>8729</v>
      </c>
      <c r="L30" s="7">
        <v>8414</v>
      </c>
      <c r="M30" s="7" t="s">
        <v>0</v>
      </c>
      <c r="N30" s="7">
        <v>8348</v>
      </c>
      <c r="O30" s="7">
        <v>7546</v>
      </c>
      <c r="P30" s="7">
        <v>6302</v>
      </c>
      <c r="Q30" s="7">
        <v>7071</v>
      </c>
      <c r="R30" s="7">
        <v>25347</v>
      </c>
      <c r="S30" s="7">
        <v>33097</v>
      </c>
      <c r="T30" s="7">
        <v>7096</v>
      </c>
    </row>
    <row r="31" spans="1:20" s="9" customFormat="1" ht="12">
      <c r="A31" s="10" t="s">
        <v>4</v>
      </c>
      <c r="B31" s="10" t="s">
        <v>3</v>
      </c>
      <c r="C31" s="7">
        <v>11763</v>
      </c>
      <c r="D31" s="7">
        <v>11321</v>
      </c>
      <c r="E31" s="7">
        <v>11366</v>
      </c>
      <c r="F31" s="7">
        <v>17871</v>
      </c>
      <c r="G31" s="7">
        <v>11687</v>
      </c>
      <c r="H31" s="7">
        <v>12028</v>
      </c>
      <c r="I31" s="7">
        <v>11758</v>
      </c>
      <c r="J31" s="7">
        <v>12706</v>
      </c>
      <c r="K31" s="7">
        <v>13572</v>
      </c>
      <c r="L31" s="7">
        <v>13610</v>
      </c>
      <c r="M31" s="7">
        <v>11673</v>
      </c>
      <c r="N31" s="7">
        <v>4760</v>
      </c>
      <c r="O31" s="7">
        <v>4627</v>
      </c>
      <c r="P31" s="7">
        <v>3450</v>
      </c>
      <c r="Q31" s="7">
        <v>3458</v>
      </c>
      <c r="R31" s="7">
        <v>9746</v>
      </c>
      <c r="S31" s="7">
        <v>11571</v>
      </c>
      <c r="T31" s="7">
        <v>5638</v>
      </c>
    </row>
    <row r="32" spans="1:20" s="9" customFormat="1" ht="12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">
      <c r="A33" s="10" t="s">
        <v>60</v>
      </c>
      <c r="B33" s="10" t="s">
        <v>59</v>
      </c>
      <c r="C33" s="7">
        <v>12675</v>
      </c>
      <c r="D33" s="7">
        <v>8194</v>
      </c>
      <c r="E33" s="7">
        <v>12450</v>
      </c>
      <c r="F33" s="7">
        <v>15133</v>
      </c>
      <c r="G33" s="7">
        <v>9882</v>
      </c>
      <c r="H33" s="7">
        <v>10309</v>
      </c>
      <c r="I33" s="7">
        <v>10642</v>
      </c>
      <c r="J33" s="7">
        <v>12941</v>
      </c>
      <c r="K33" s="7">
        <v>13606</v>
      </c>
      <c r="L33" s="7">
        <v>14701</v>
      </c>
      <c r="M33" s="7">
        <v>14833</v>
      </c>
      <c r="N33" s="7">
        <v>11603</v>
      </c>
      <c r="O33" s="7">
        <v>9232</v>
      </c>
      <c r="P33" s="7">
        <v>8915</v>
      </c>
      <c r="Q33" s="7">
        <v>9230</v>
      </c>
      <c r="R33" s="7" t="s">
        <v>0</v>
      </c>
      <c r="S33" s="7" t="s">
        <v>0</v>
      </c>
      <c r="T33" s="7" t="s">
        <v>0</v>
      </c>
    </row>
    <row r="34" spans="1:20" s="9" customFormat="1" ht="12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">
      <c r="A36" s="10" t="s">
        <v>56</v>
      </c>
      <c r="B36" s="10" t="s">
        <v>55</v>
      </c>
      <c r="C36" s="7">
        <v>13813</v>
      </c>
      <c r="D36" s="7" t="s">
        <v>0</v>
      </c>
      <c r="E36" s="7">
        <v>11939</v>
      </c>
      <c r="F36" s="7">
        <v>13905</v>
      </c>
      <c r="G36" s="7">
        <v>3123</v>
      </c>
      <c r="H36" s="7">
        <v>3440</v>
      </c>
      <c r="I36" s="7">
        <v>4077</v>
      </c>
      <c r="J36" s="7">
        <v>5393</v>
      </c>
      <c r="K36" s="7">
        <v>6321</v>
      </c>
      <c r="L36" s="7">
        <v>7164</v>
      </c>
      <c r="M36" s="7">
        <v>7552</v>
      </c>
      <c r="N36" s="7">
        <v>5385</v>
      </c>
      <c r="O36" s="7">
        <v>4472</v>
      </c>
      <c r="P36" s="7">
        <v>4799</v>
      </c>
      <c r="Q36" s="7">
        <v>5267</v>
      </c>
      <c r="R36" s="7">
        <v>11197</v>
      </c>
      <c r="S36" s="7">
        <v>8150</v>
      </c>
      <c r="T36" s="7">
        <v>2815</v>
      </c>
    </row>
    <row r="37" spans="1:20" s="9" customFormat="1" ht="12">
      <c r="A37" s="10" t="s">
        <v>73</v>
      </c>
      <c r="B37" s="10" t="s">
        <v>72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/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</row>
    <row r="38" spans="1:20" s="9" customFormat="1" ht="12">
      <c r="A38" s="10" t="s">
        <v>71</v>
      </c>
      <c r="B38" s="10" t="s">
        <v>69</v>
      </c>
      <c r="C38" s="7">
        <v>97929</v>
      </c>
      <c r="D38" s="7">
        <v>46842</v>
      </c>
      <c r="E38" s="7">
        <v>30201</v>
      </c>
      <c r="F38" s="7">
        <v>35371</v>
      </c>
      <c r="G38" s="7">
        <v>18424</v>
      </c>
      <c r="H38" s="7">
        <v>19086</v>
      </c>
      <c r="I38" s="7">
        <v>18487</v>
      </c>
      <c r="J38" s="7">
        <v>19480</v>
      </c>
      <c r="K38" s="7">
        <v>20749</v>
      </c>
      <c r="L38" s="7">
        <v>22703</v>
      </c>
      <c r="M38" s="7">
        <v>20110</v>
      </c>
      <c r="N38" s="7">
        <v>25480</v>
      </c>
      <c r="O38" s="7">
        <v>23359</v>
      </c>
      <c r="P38" s="7">
        <v>20295</v>
      </c>
      <c r="Q38" s="7">
        <v>20206</v>
      </c>
      <c r="R38" s="7">
        <v>30664</v>
      </c>
      <c r="S38" s="7" t="s">
        <v>0</v>
      </c>
      <c r="T38" s="7">
        <v>18388</v>
      </c>
    </row>
    <row r="39" spans="1:17" s="15" customFormat="1" ht="12">
      <c r="A39" s="15" t="s">
        <v>70</v>
      </c>
      <c r="B39" s="15" t="s">
        <v>67</v>
      </c>
      <c r="C39" s="15">
        <v>11491</v>
      </c>
      <c r="D39" s="15">
        <v>9971</v>
      </c>
      <c r="E39" s="15">
        <f>8275+4</f>
        <v>8279</v>
      </c>
      <c r="F39" s="15">
        <v>9404</v>
      </c>
      <c r="G39" s="15">
        <v>2264</v>
      </c>
      <c r="H39" s="15">
        <v>2591</v>
      </c>
      <c r="J39" s="15">
        <v>3029</v>
      </c>
      <c r="K39" s="15">
        <v>3494</v>
      </c>
      <c r="L39" s="15">
        <v>3937</v>
      </c>
      <c r="M39" s="15">
        <v>4238</v>
      </c>
      <c r="N39" s="15">
        <v>4098</v>
      </c>
      <c r="O39" s="15">
        <v>3953</v>
      </c>
      <c r="P39" s="15">
        <v>4177</v>
      </c>
      <c r="Q39" s="15">
        <f>4360+2+3</f>
        <v>4365</v>
      </c>
    </row>
    <row r="40" spans="1:20" ht="12">
      <c r="A40" s="1" t="s">
        <v>66</v>
      </c>
      <c r="B40" s="1" t="s">
        <v>65</v>
      </c>
      <c r="C40" s="1">
        <v>7076</v>
      </c>
      <c r="D40" s="1">
        <v>7963</v>
      </c>
      <c r="E40" s="1">
        <v>7289</v>
      </c>
      <c r="F40" s="1">
        <f>8399+4</f>
        <v>8403</v>
      </c>
      <c r="G40" s="1">
        <v>3027</v>
      </c>
      <c r="H40" s="1">
        <v>3297</v>
      </c>
      <c r="I40" s="1">
        <v>3543</v>
      </c>
      <c r="J40" s="1">
        <v>4300</v>
      </c>
      <c r="K40" s="1">
        <v>4924</v>
      </c>
      <c r="L40" s="1">
        <v>5377</v>
      </c>
      <c r="M40" s="1">
        <v>5468</v>
      </c>
      <c r="N40" s="1">
        <v>5981</v>
      </c>
      <c r="O40" s="1">
        <v>4913</v>
      </c>
      <c r="P40" s="1">
        <v>4827</v>
      </c>
      <c r="Q40" s="1">
        <f>4732+3</f>
        <v>4735</v>
      </c>
      <c r="T40" s="1">
        <v>1526</v>
      </c>
    </row>
    <row r="41" spans="1:17" ht="12">
      <c r="A41" s="1" t="s">
        <v>64</v>
      </c>
      <c r="B41" s="1" t="s">
        <v>63</v>
      </c>
      <c r="C41" s="1">
        <v>12728</v>
      </c>
      <c r="D41" s="1">
        <v>11054</v>
      </c>
      <c r="E41" s="1">
        <f>10211+64+39</f>
        <v>10314</v>
      </c>
      <c r="F41" s="1">
        <f>12261+142+150</f>
        <v>12553</v>
      </c>
      <c r="G41" s="1">
        <f>11293+127+112</f>
        <v>11532</v>
      </c>
      <c r="H41" s="1">
        <v>11986</v>
      </c>
      <c r="I41" s="1">
        <v>11098</v>
      </c>
      <c r="J41" s="1">
        <v>10537</v>
      </c>
      <c r="K41" s="1">
        <v>10455</v>
      </c>
      <c r="L41" s="1">
        <v>11303</v>
      </c>
      <c r="M41" s="1">
        <v>8113</v>
      </c>
      <c r="N41" s="1">
        <v>7168</v>
      </c>
      <c r="O41" s="1">
        <v>6862</v>
      </c>
      <c r="P41" s="1">
        <v>3749</v>
      </c>
      <c r="Q41" s="1">
        <f>3884+14+14</f>
        <v>3912</v>
      </c>
    </row>
    <row r="42" spans="1:17" ht="12">
      <c r="A42" s="1" t="s">
        <v>138</v>
      </c>
      <c r="B42" s="1" t="s">
        <v>139</v>
      </c>
      <c r="N42" s="1">
        <v>5527</v>
      </c>
      <c r="O42" s="1">
        <v>5095</v>
      </c>
      <c r="P42" s="1">
        <v>5040</v>
      </c>
      <c r="Q42" s="1">
        <f>4807+4</f>
        <v>4811</v>
      </c>
    </row>
    <row r="43" spans="1:17" ht="12">
      <c r="A43" s="1" t="s">
        <v>62</v>
      </c>
      <c r="B43" s="1" t="s">
        <v>61</v>
      </c>
      <c r="C43" s="1">
        <v>5304</v>
      </c>
      <c r="D43" s="1">
        <v>4850</v>
      </c>
      <c r="E43" s="1">
        <f>4316+3</f>
        <v>4319</v>
      </c>
      <c r="F43" s="1">
        <f>5009+2</f>
        <v>5011</v>
      </c>
      <c r="G43" s="1">
        <v>1601</v>
      </c>
      <c r="H43" s="1">
        <v>1212</v>
      </c>
      <c r="I43" s="1">
        <v>1357</v>
      </c>
      <c r="J43" s="1">
        <v>1614</v>
      </c>
      <c r="K43" s="1">
        <v>1876</v>
      </c>
      <c r="L43" s="1">
        <v>2086</v>
      </c>
      <c r="M43" s="1">
        <v>2291</v>
      </c>
      <c r="N43" s="1">
        <v>2706</v>
      </c>
      <c r="O43" s="1">
        <v>2536</v>
      </c>
      <c r="P43" s="1">
        <v>2502</v>
      </c>
      <c r="Q43" s="1">
        <v>2383</v>
      </c>
    </row>
    <row r="44" spans="1:20" ht="12">
      <c r="A44" s="1" t="s">
        <v>140</v>
      </c>
      <c r="B44" s="1" t="s">
        <v>141</v>
      </c>
      <c r="R44" s="1">
        <v>12333</v>
      </c>
      <c r="T44" s="1">
        <v>2809</v>
      </c>
    </row>
    <row r="45" spans="1:20" ht="12">
      <c r="A45" s="1" t="s">
        <v>163</v>
      </c>
      <c r="B45" s="1" t="s">
        <v>162</v>
      </c>
      <c r="R45" s="1">
        <v>11037</v>
      </c>
      <c r="T45" s="1">
        <v>5595</v>
      </c>
    </row>
    <row r="46" spans="1:20" ht="12">
      <c r="A46" s="1" t="s">
        <v>143</v>
      </c>
      <c r="B46" s="1" t="s">
        <v>142</v>
      </c>
      <c r="R46" s="1">
        <v>7294</v>
      </c>
      <c r="T46" s="1">
        <v>5369</v>
      </c>
    </row>
    <row r="47" spans="1:20" ht="12">
      <c r="A47" s="1" t="s">
        <v>160</v>
      </c>
      <c r="B47" s="1" t="s">
        <v>161</v>
      </c>
      <c r="T47" s="1">
        <v>3089</v>
      </c>
    </row>
    <row r="48" spans="1:3" ht="12">
      <c r="A48" s="1" t="s">
        <v>144</v>
      </c>
      <c r="B48" s="1" t="s">
        <v>145</v>
      </c>
      <c r="C48" s="1">
        <v>19184</v>
      </c>
    </row>
    <row r="49" spans="1:3" ht="12">
      <c r="A49" s="1" t="s">
        <v>147</v>
      </c>
      <c r="B49" s="1" t="s">
        <v>146</v>
      </c>
      <c r="C49" s="1">
        <v>7047</v>
      </c>
    </row>
    <row r="50" spans="1:3" ht="12">
      <c r="A50" s="1" t="s">
        <v>148</v>
      </c>
      <c r="B50" s="1" t="s">
        <v>149</v>
      </c>
      <c r="C50" s="1">
        <v>7113</v>
      </c>
    </row>
    <row r="51" spans="1:3" ht="12">
      <c r="A51" s="1" t="s">
        <v>150</v>
      </c>
      <c r="B51" s="1" t="s">
        <v>151</v>
      </c>
      <c r="C51" s="1">
        <v>7505</v>
      </c>
    </row>
    <row r="52" spans="1:3" ht="12">
      <c r="A52" s="1" t="s">
        <v>153</v>
      </c>
      <c r="B52" s="1" t="s">
        <v>152</v>
      </c>
      <c r="C52" s="1">
        <v>3901</v>
      </c>
    </row>
    <row r="53" spans="1:3" ht="12">
      <c r="A53" s="1" t="s">
        <v>154</v>
      </c>
      <c r="B53" s="1" t="s">
        <v>155</v>
      </c>
      <c r="C53" s="1">
        <v>6857</v>
      </c>
    </row>
    <row r="54" spans="1:3" ht="12">
      <c r="A54" s="1" t="s">
        <v>157</v>
      </c>
      <c r="B54" s="1" t="s">
        <v>156</v>
      </c>
      <c r="C54" s="1">
        <v>6263</v>
      </c>
    </row>
    <row r="55" spans="1:3" ht="12">
      <c r="A55" s="1" t="s">
        <v>158</v>
      </c>
      <c r="B55" s="1" t="s">
        <v>159</v>
      </c>
      <c r="C55" s="1">
        <v>3460</v>
      </c>
    </row>
    <row r="56" spans="1:20" ht="12">
      <c r="A56" s="34" t="s">
        <v>164</v>
      </c>
      <c r="B56" s="34" t="s">
        <v>165</v>
      </c>
      <c r="C56" s="34"/>
      <c r="D56" s="34">
        <v>13004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6"/>
  <sheetViews>
    <sheetView showGridLines="0" view="pageLayout" workbookViewId="0" topLeftCell="I1">
      <selection activeCell="W9" sqref="W9"/>
    </sheetView>
  </sheetViews>
  <sheetFormatPr defaultColWidth="9.140625" defaultRowHeight="15"/>
  <cols>
    <col min="1" max="2" width="6.00390625" style="1" customWidth="1"/>
    <col min="3" max="4" width="8.00390625" style="1" bestFit="1" customWidth="1"/>
    <col min="5" max="5" width="7.00390625" style="1" bestFit="1" customWidth="1"/>
    <col min="6" max="6" width="8.00390625" style="1" bestFit="1" customWidth="1"/>
    <col min="7" max="7" width="7.00390625" style="1" bestFit="1" customWidth="1"/>
    <col min="8" max="8" width="8.00390625" style="1" bestFit="1" customWidth="1"/>
    <col min="9" max="10" width="7.00390625" style="1" bestFit="1" customWidth="1"/>
    <col min="11" max="15" width="8.00390625" style="1" bestFit="1" customWidth="1"/>
    <col min="16" max="20" width="7.00390625" style="1" bestFit="1" customWidth="1"/>
    <col min="21" max="16384" width="9.140625" style="1" customWidth="1"/>
  </cols>
  <sheetData>
    <row r="2" spans="1:20" ht="15" customHeight="1">
      <c r="A2" s="76" t="s">
        <v>137</v>
      </c>
      <c r="B2" s="77"/>
      <c r="C2" s="83" t="s">
        <v>102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2">
      <c r="A3" s="78"/>
      <c r="B3" s="79"/>
      <c r="C3" s="83" t="s">
        <v>101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18" customFormat="1" ht="13.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9" customFormat="1" ht="12" customHeight="1">
      <c r="A5" s="10" t="s">
        <v>53</v>
      </c>
      <c r="B5" s="10" t="s">
        <v>53</v>
      </c>
      <c r="C5" s="7">
        <v>1801789</v>
      </c>
      <c r="D5" s="7">
        <v>1005840</v>
      </c>
      <c r="E5" s="7">
        <v>963582</v>
      </c>
      <c r="F5" s="7">
        <v>1130284</v>
      </c>
      <c r="G5" s="7">
        <v>950243</v>
      </c>
      <c r="H5" s="7">
        <v>1007064</v>
      </c>
      <c r="I5" s="7">
        <v>970932</v>
      </c>
      <c r="J5" s="7">
        <v>998874</v>
      </c>
      <c r="K5" s="7">
        <v>1069211</v>
      </c>
      <c r="L5" s="7">
        <v>1122858</v>
      </c>
      <c r="M5" s="7">
        <v>1004524</v>
      </c>
      <c r="N5" s="7">
        <v>1030594</v>
      </c>
      <c r="O5" s="7">
        <v>1002481</v>
      </c>
      <c r="P5" s="7">
        <v>961250</v>
      </c>
      <c r="Q5" s="7">
        <v>910528</v>
      </c>
      <c r="R5" s="7">
        <v>865451</v>
      </c>
      <c r="S5" s="7">
        <v>887309</v>
      </c>
      <c r="T5" s="7">
        <v>593783</v>
      </c>
    </row>
    <row r="6" spans="1:20" s="9" customFormat="1" ht="12" customHeight="1">
      <c r="A6" s="10" t="s">
        <v>52</v>
      </c>
      <c r="B6" s="10" t="s">
        <v>51</v>
      </c>
      <c r="C6" s="7">
        <v>70921</v>
      </c>
      <c r="D6" s="7">
        <v>46622</v>
      </c>
      <c r="E6" s="7">
        <v>43144</v>
      </c>
      <c r="F6" s="7">
        <v>46699</v>
      </c>
      <c r="G6" s="7">
        <v>41775</v>
      </c>
      <c r="H6" s="7">
        <v>39842</v>
      </c>
      <c r="I6" s="7">
        <v>37906</v>
      </c>
      <c r="J6" s="7">
        <v>40922</v>
      </c>
      <c r="K6" s="7">
        <v>43340</v>
      </c>
      <c r="L6" s="7">
        <v>48244</v>
      </c>
      <c r="M6" s="7">
        <v>45826</v>
      </c>
      <c r="N6" s="7">
        <v>55241</v>
      </c>
      <c r="O6" s="7">
        <v>56100</v>
      </c>
      <c r="P6" s="7">
        <v>53750</v>
      </c>
      <c r="Q6" s="7">
        <v>52221</v>
      </c>
      <c r="R6" s="7" t="s">
        <v>0</v>
      </c>
      <c r="S6" s="7" t="s">
        <v>0</v>
      </c>
      <c r="T6" s="7" t="s">
        <v>0</v>
      </c>
    </row>
    <row r="7" spans="1:20" s="9" customFormat="1" ht="12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" customHeight="1">
      <c r="A9" s="10" t="s">
        <v>46</v>
      </c>
      <c r="B9" s="10" t="s">
        <v>45</v>
      </c>
      <c r="C9" s="7">
        <v>18766</v>
      </c>
      <c r="D9" s="7">
        <v>21021</v>
      </c>
      <c r="E9" s="7">
        <v>21474</v>
      </c>
      <c r="F9" s="7">
        <v>27329</v>
      </c>
      <c r="G9" s="7">
        <v>29037</v>
      </c>
      <c r="H9" s="7">
        <v>29964</v>
      </c>
      <c r="I9" s="7">
        <v>29524</v>
      </c>
      <c r="J9" s="7">
        <v>34730</v>
      </c>
      <c r="K9" s="7">
        <v>34781</v>
      </c>
      <c r="L9" s="7">
        <v>35919</v>
      </c>
      <c r="M9" s="7">
        <v>10921</v>
      </c>
      <c r="N9" s="7">
        <v>10172</v>
      </c>
      <c r="O9" s="7">
        <v>8521</v>
      </c>
      <c r="P9" s="7">
        <v>8509</v>
      </c>
      <c r="Q9" s="7">
        <v>9511</v>
      </c>
      <c r="R9" s="7" t="s">
        <v>0</v>
      </c>
      <c r="S9" s="7" t="s">
        <v>0</v>
      </c>
      <c r="T9" s="7" t="s">
        <v>0</v>
      </c>
    </row>
    <row r="10" spans="1:20" s="9" customFormat="1" ht="12" customHeight="1">
      <c r="A10" s="10" t="s">
        <v>44</v>
      </c>
      <c r="B10" s="10" t="s">
        <v>43</v>
      </c>
      <c r="C10" s="7">
        <v>43898</v>
      </c>
      <c r="D10" s="7">
        <v>41823</v>
      </c>
      <c r="E10" s="7">
        <v>42630</v>
      </c>
      <c r="F10" s="7">
        <v>46833</v>
      </c>
      <c r="G10" s="7">
        <v>41542</v>
      </c>
      <c r="H10" s="7">
        <v>42913</v>
      </c>
      <c r="I10" s="7">
        <v>38721</v>
      </c>
      <c r="J10" s="7">
        <v>39642</v>
      </c>
      <c r="K10" s="7">
        <v>41168</v>
      </c>
      <c r="L10" s="7">
        <v>40165</v>
      </c>
      <c r="M10" s="7">
        <v>36984</v>
      </c>
      <c r="N10" s="7">
        <v>38932</v>
      </c>
      <c r="O10" s="7">
        <v>37584</v>
      </c>
      <c r="P10" s="7">
        <v>25612</v>
      </c>
      <c r="Q10" s="7">
        <v>35026</v>
      </c>
      <c r="R10" s="7">
        <v>86371</v>
      </c>
      <c r="S10" s="7">
        <v>102609</v>
      </c>
      <c r="T10" s="7">
        <v>74776</v>
      </c>
    </row>
    <row r="11" spans="1:20" s="9" customFormat="1" ht="12" customHeight="1">
      <c r="A11" s="10" t="s">
        <v>42</v>
      </c>
      <c r="B11" s="10" t="s">
        <v>41</v>
      </c>
      <c r="C11" s="7">
        <v>50448</v>
      </c>
      <c r="D11" s="7">
        <v>43096</v>
      </c>
      <c r="E11" s="7">
        <v>40615</v>
      </c>
      <c r="F11" s="7">
        <v>42352</v>
      </c>
      <c r="G11" s="7">
        <v>39504</v>
      </c>
      <c r="H11" s="7">
        <v>38589</v>
      </c>
      <c r="I11" s="7">
        <v>38931</v>
      </c>
      <c r="J11" s="7">
        <v>38392</v>
      </c>
      <c r="K11" s="7">
        <v>40912</v>
      </c>
      <c r="L11" s="7">
        <v>43256</v>
      </c>
      <c r="M11" s="7">
        <v>35736</v>
      </c>
      <c r="N11" s="7">
        <v>23619</v>
      </c>
      <c r="O11" s="7">
        <v>33238</v>
      </c>
      <c r="P11" s="7">
        <v>32467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" customHeight="1">
      <c r="A12" s="10" t="s">
        <v>40</v>
      </c>
      <c r="B12" s="10" t="s">
        <v>39</v>
      </c>
      <c r="C12" s="7">
        <v>52149</v>
      </c>
      <c r="D12" s="7">
        <v>56391</v>
      </c>
      <c r="E12" s="7">
        <v>53426</v>
      </c>
      <c r="F12" s="7">
        <v>54715</v>
      </c>
      <c r="G12" s="7" t="s">
        <v>0</v>
      </c>
      <c r="H12" s="7">
        <v>46019</v>
      </c>
      <c r="I12" s="7">
        <v>41667</v>
      </c>
      <c r="J12" s="7">
        <v>42544</v>
      </c>
      <c r="K12" s="7">
        <v>45173</v>
      </c>
      <c r="L12" s="7">
        <v>46262</v>
      </c>
      <c r="M12" s="7">
        <v>46443</v>
      </c>
      <c r="N12" s="7">
        <v>48105</v>
      </c>
      <c r="O12" s="7">
        <v>45819</v>
      </c>
      <c r="P12" s="7">
        <v>44110</v>
      </c>
      <c r="Q12" s="7">
        <v>41668</v>
      </c>
      <c r="R12" s="7" t="s">
        <v>0</v>
      </c>
      <c r="S12" s="7" t="s">
        <v>0</v>
      </c>
      <c r="T12" s="7" t="s">
        <v>0</v>
      </c>
    </row>
    <row r="13" spans="1:20" s="9" customFormat="1" ht="12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" customHeight="1">
      <c r="A15" s="10" t="s">
        <v>35</v>
      </c>
      <c r="B15" s="10" t="s">
        <v>34</v>
      </c>
      <c r="C15" s="7">
        <v>85966</v>
      </c>
      <c r="D15" s="7">
        <v>78512</v>
      </c>
      <c r="E15" s="7">
        <v>71538</v>
      </c>
      <c r="F15" s="7">
        <v>73762</v>
      </c>
      <c r="G15" s="7">
        <v>53651</v>
      </c>
      <c r="H15" s="7">
        <v>53577</v>
      </c>
      <c r="I15" s="7">
        <v>49427</v>
      </c>
      <c r="J15" s="7">
        <v>52317</v>
      </c>
      <c r="K15" s="7">
        <v>59691</v>
      </c>
      <c r="L15" s="7">
        <v>62991</v>
      </c>
      <c r="M15" s="7">
        <v>67903</v>
      </c>
      <c r="N15" s="7">
        <v>73801</v>
      </c>
      <c r="O15" s="7">
        <v>71270</v>
      </c>
      <c r="P15" s="7">
        <v>74638</v>
      </c>
      <c r="Q15" s="7">
        <v>69052</v>
      </c>
      <c r="R15" s="7">
        <v>106669</v>
      </c>
      <c r="S15" s="7">
        <v>85347</v>
      </c>
      <c r="T15" s="7">
        <v>48333</v>
      </c>
    </row>
    <row r="16" spans="1:20" s="9" customFormat="1" ht="12" customHeight="1">
      <c r="A16" s="10" t="s">
        <v>33</v>
      </c>
      <c r="B16" s="10" t="s">
        <v>32</v>
      </c>
      <c r="C16" s="7">
        <v>53308</v>
      </c>
      <c r="D16" s="7">
        <v>45553</v>
      </c>
      <c r="E16" s="7">
        <v>43490</v>
      </c>
      <c r="F16" s="7">
        <v>52871</v>
      </c>
      <c r="G16" s="7">
        <v>50776</v>
      </c>
      <c r="H16" s="7">
        <v>50260</v>
      </c>
      <c r="I16" s="7">
        <v>46270</v>
      </c>
      <c r="J16" s="7">
        <v>45355</v>
      </c>
      <c r="K16" s="7">
        <v>45233</v>
      </c>
      <c r="L16" s="7">
        <v>46500</v>
      </c>
      <c r="M16" s="7">
        <v>39197</v>
      </c>
      <c r="N16" s="7">
        <v>43856</v>
      </c>
      <c r="O16" s="7">
        <v>41024</v>
      </c>
      <c r="P16" s="7">
        <v>38061</v>
      </c>
      <c r="Q16" s="7">
        <v>37970</v>
      </c>
      <c r="R16" s="7" t="s">
        <v>0</v>
      </c>
      <c r="S16" s="7" t="s">
        <v>0</v>
      </c>
      <c r="T16" s="7">
        <v>36023</v>
      </c>
    </row>
    <row r="17" spans="1:20" s="9" customFormat="1" ht="12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>
        <v>22720</v>
      </c>
      <c r="N17" s="7">
        <v>20146</v>
      </c>
      <c r="O17" s="7">
        <v>18757</v>
      </c>
      <c r="P17" s="7">
        <v>41670</v>
      </c>
      <c r="Q17" s="7">
        <v>48556</v>
      </c>
      <c r="R17" s="7">
        <v>72340</v>
      </c>
      <c r="S17" s="7">
        <v>101704</v>
      </c>
      <c r="T17" s="7">
        <v>29445</v>
      </c>
    </row>
    <row r="18" spans="1:20" s="9" customFormat="1" ht="12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" customHeight="1">
      <c r="A19" s="10" t="s">
        <v>27</v>
      </c>
      <c r="B19" s="10" t="s">
        <v>26</v>
      </c>
      <c r="C19" s="7">
        <v>47827</v>
      </c>
      <c r="D19" s="7">
        <v>41429</v>
      </c>
      <c r="E19" s="7">
        <v>41158</v>
      </c>
      <c r="F19" s="7">
        <v>42435</v>
      </c>
      <c r="G19" s="7">
        <v>36407</v>
      </c>
      <c r="H19" s="7">
        <v>33290</v>
      </c>
      <c r="I19" s="7">
        <v>33310</v>
      </c>
      <c r="J19" s="7">
        <v>35943</v>
      </c>
      <c r="K19" s="7">
        <v>38620</v>
      </c>
      <c r="L19" s="7">
        <v>40768</v>
      </c>
      <c r="M19" s="7">
        <v>34723</v>
      </c>
      <c r="N19" s="7">
        <v>39424</v>
      </c>
      <c r="O19" s="7">
        <v>37518</v>
      </c>
      <c r="P19" s="7">
        <v>35315</v>
      </c>
      <c r="Q19" s="7">
        <v>36528</v>
      </c>
      <c r="R19" s="7" t="s">
        <v>0</v>
      </c>
      <c r="S19" s="7">
        <v>22902</v>
      </c>
      <c r="T19" s="7">
        <v>19088</v>
      </c>
    </row>
    <row r="20" spans="1:20" s="9" customFormat="1" ht="12" customHeight="1">
      <c r="A20" s="10" t="s">
        <v>25</v>
      </c>
      <c r="B20" s="10" t="s">
        <v>24</v>
      </c>
      <c r="C20" s="7">
        <v>58763</v>
      </c>
      <c r="D20" s="7" t="s">
        <v>0</v>
      </c>
      <c r="E20" s="7" t="s">
        <v>0</v>
      </c>
      <c r="F20" s="7">
        <v>47997</v>
      </c>
      <c r="G20" s="7">
        <v>38634</v>
      </c>
      <c r="H20" s="7">
        <v>41700</v>
      </c>
      <c r="I20" s="7">
        <v>44760</v>
      </c>
      <c r="J20" s="7">
        <v>47151</v>
      </c>
      <c r="K20" s="7">
        <v>49239</v>
      </c>
      <c r="L20" s="7">
        <v>45938</v>
      </c>
      <c r="M20" s="7">
        <v>43361</v>
      </c>
      <c r="N20" s="7">
        <v>43540</v>
      </c>
      <c r="O20" s="7">
        <v>40864</v>
      </c>
      <c r="P20" s="7">
        <v>40126</v>
      </c>
      <c r="Q20" s="7">
        <v>40550</v>
      </c>
      <c r="R20" s="7">
        <v>47633</v>
      </c>
      <c r="S20" s="7">
        <v>26811</v>
      </c>
      <c r="T20" s="7">
        <v>18770</v>
      </c>
    </row>
    <row r="21" spans="1:20" s="9" customFormat="1" ht="12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3238</v>
      </c>
      <c r="Q21" s="7">
        <v>2756</v>
      </c>
      <c r="R21" s="7" t="s">
        <v>0</v>
      </c>
      <c r="S21" s="7">
        <v>14808</v>
      </c>
      <c r="T21" s="7">
        <v>2503</v>
      </c>
    </row>
    <row r="22" spans="1:20" s="9" customFormat="1" ht="12" customHeight="1">
      <c r="A22" s="10" t="s">
        <v>21</v>
      </c>
      <c r="B22" s="10" t="s">
        <v>20</v>
      </c>
      <c r="C22" s="7">
        <v>67722</v>
      </c>
      <c r="D22" s="7">
        <v>60084</v>
      </c>
      <c r="E22" s="7">
        <v>52150</v>
      </c>
      <c r="F22" s="7">
        <v>55009</v>
      </c>
      <c r="G22" s="7">
        <v>52171</v>
      </c>
      <c r="H22" s="7">
        <v>55810</v>
      </c>
      <c r="I22" s="7">
        <v>50713</v>
      </c>
      <c r="J22" s="7">
        <v>48516</v>
      </c>
      <c r="K22" s="7">
        <v>51574</v>
      </c>
      <c r="L22" s="7">
        <v>53389</v>
      </c>
      <c r="M22" s="7">
        <v>46414</v>
      </c>
      <c r="N22" s="7">
        <v>50122</v>
      </c>
      <c r="O22" s="7">
        <v>47598</v>
      </c>
      <c r="P22" s="7">
        <v>29937</v>
      </c>
      <c r="Q22" s="7">
        <v>36735</v>
      </c>
      <c r="R22" s="7" t="s">
        <v>0</v>
      </c>
      <c r="S22" s="7" t="s">
        <v>0</v>
      </c>
      <c r="T22" s="7" t="s">
        <v>0</v>
      </c>
    </row>
    <row r="23" spans="1:20" s="9" customFormat="1" ht="12" customHeight="1">
      <c r="A23" s="10" t="s">
        <v>19</v>
      </c>
      <c r="B23" s="10" t="s">
        <v>18</v>
      </c>
      <c r="C23" s="7">
        <v>116721</v>
      </c>
      <c r="D23" s="7">
        <v>82720</v>
      </c>
      <c r="E23" s="7">
        <v>80824</v>
      </c>
      <c r="F23" s="7">
        <v>87344</v>
      </c>
      <c r="G23" s="7">
        <v>81711</v>
      </c>
      <c r="H23" s="7">
        <v>75318</v>
      </c>
      <c r="I23" s="7">
        <v>72429</v>
      </c>
      <c r="J23" s="7">
        <v>75793</v>
      </c>
      <c r="K23" s="7">
        <v>79182</v>
      </c>
      <c r="L23" s="7">
        <v>83828</v>
      </c>
      <c r="M23" s="7">
        <v>85683</v>
      </c>
      <c r="N23" s="7">
        <v>85747</v>
      </c>
      <c r="O23" s="7">
        <v>85836</v>
      </c>
      <c r="P23" s="7">
        <v>80070</v>
      </c>
      <c r="Q23" s="7">
        <v>83055</v>
      </c>
      <c r="R23" s="7">
        <v>120346</v>
      </c>
      <c r="S23" s="7">
        <v>100797</v>
      </c>
      <c r="T23" s="7">
        <v>69493</v>
      </c>
    </row>
    <row r="24" spans="1:20" s="9" customFormat="1" ht="12" customHeight="1">
      <c r="A24" s="10" t="s">
        <v>17</v>
      </c>
      <c r="B24" s="10" t="s">
        <v>17</v>
      </c>
      <c r="C24" s="7">
        <v>15171</v>
      </c>
      <c r="D24" s="7">
        <v>15247</v>
      </c>
      <c r="E24" s="7">
        <v>15109</v>
      </c>
      <c r="F24" s="7">
        <v>16021</v>
      </c>
      <c r="G24" s="7">
        <v>16146</v>
      </c>
      <c r="H24" s="7">
        <v>17192</v>
      </c>
      <c r="I24" s="7">
        <v>17364</v>
      </c>
      <c r="J24" s="7">
        <v>18186</v>
      </c>
      <c r="K24" s="7">
        <v>20458</v>
      </c>
      <c r="L24" s="7">
        <v>23367</v>
      </c>
      <c r="M24" s="7">
        <v>18678</v>
      </c>
      <c r="N24" s="7">
        <v>18963</v>
      </c>
      <c r="O24" s="7">
        <v>18510</v>
      </c>
      <c r="P24" s="7">
        <v>16815</v>
      </c>
      <c r="Q24" s="7">
        <v>10720</v>
      </c>
      <c r="R24" s="7" t="s">
        <v>0</v>
      </c>
      <c r="S24" s="7" t="s">
        <v>0</v>
      </c>
      <c r="T24" s="7">
        <v>25838</v>
      </c>
    </row>
    <row r="25" spans="1:20" s="9" customFormat="1" ht="12" customHeight="1">
      <c r="A25" s="10" t="s">
        <v>16</v>
      </c>
      <c r="B25" s="10" t="s">
        <v>15</v>
      </c>
      <c r="C25" s="7">
        <v>39753</v>
      </c>
      <c r="D25" s="7">
        <v>58852</v>
      </c>
      <c r="E25" s="7">
        <v>51302</v>
      </c>
      <c r="F25" s="7">
        <v>64682</v>
      </c>
      <c r="G25" s="7">
        <v>59984</v>
      </c>
      <c r="H25" s="7">
        <v>60136</v>
      </c>
      <c r="I25" s="7">
        <v>59365</v>
      </c>
      <c r="J25" s="7">
        <v>60329</v>
      </c>
      <c r="K25" s="7">
        <v>65636</v>
      </c>
      <c r="L25" s="7">
        <v>77138</v>
      </c>
      <c r="M25" s="7">
        <v>66963</v>
      </c>
      <c r="N25" s="7">
        <v>57556</v>
      </c>
      <c r="O25" s="7">
        <v>55411</v>
      </c>
      <c r="P25" s="7">
        <v>52223</v>
      </c>
      <c r="Q25" s="7">
        <v>50071</v>
      </c>
      <c r="R25" s="7" t="s">
        <v>0</v>
      </c>
      <c r="S25" s="7" t="s">
        <v>0</v>
      </c>
      <c r="T25" s="7" t="s">
        <v>0</v>
      </c>
    </row>
    <row r="26" spans="1:20" s="9" customFormat="1" ht="12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" customHeight="1">
      <c r="A27" s="10" t="s">
        <v>12</v>
      </c>
      <c r="B27" s="10" t="s">
        <v>11</v>
      </c>
      <c r="C27" s="7">
        <v>51846</v>
      </c>
      <c r="D27" s="7">
        <v>31542</v>
      </c>
      <c r="E27" s="7">
        <v>30166</v>
      </c>
      <c r="F27" s="7">
        <v>36138</v>
      </c>
      <c r="G27" s="7">
        <v>33634</v>
      </c>
      <c r="H27" s="7">
        <v>37932</v>
      </c>
      <c r="I27" s="7">
        <v>36597</v>
      </c>
      <c r="J27" s="7">
        <v>44947</v>
      </c>
      <c r="K27" s="7">
        <v>48376</v>
      </c>
      <c r="L27" s="7">
        <v>51230</v>
      </c>
      <c r="M27" s="7">
        <v>43600</v>
      </c>
      <c r="N27" s="7">
        <v>43744</v>
      </c>
      <c r="O27" s="7">
        <v>41581</v>
      </c>
      <c r="P27" s="7">
        <v>44025</v>
      </c>
      <c r="Q27" s="7">
        <v>38989</v>
      </c>
      <c r="R27" s="7">
        <v>66180</v>
      </c>
      <c r="S27" s="7">
        <v>72627</v>
      </c>
      <c r="T27" s="7">
        <v>54623</v>
      </c>
    </row>
    <row r="28" spans="1:20" s="9" customFormat="1" ht="12" customHeight="1">
      <c r="A28" s="10" t="s">
        <v>10</v>
      </c>
      <c r="B28" s="10" t="s">
        <v>9</v>
      </c>
      <c r="C28" s="7">
        <v>78292</v>
      </c>
      <c r="D28" s="7">
        <v>70337</v>
      </c>
      <c r="E28" s="7">
        <v>68643</v>
      </c>
      <c r="F28" s="7">
        <v>71328</v>
      </c>
      <c r="G28" s="7">
        <v>71273</v>
      </c>
      <c r="H28" s="7">
        <v>72836</v>
      </c>
      <c r="I28" s="7">
        <v>68742</v>
      </c>
      <c r="J28" s="7">
        <v>55116</v>
      </c>
      <c r="K28" s="7">
        <v>56794</v>
      </c>
      <c r="L28" s="7">
        <v>57086</v>
      </c>
      <c r="M28" s="7">
        <v>46261</v>
      </c>
      <c r="N28" s="7">
        <v>34895</v>
      </c>
      <c r="O28" s="7">
        <v>30940</v>
      </c>
      <c r="P28" s="7">
        <v>33630</v>
      </c>
      <c r="Q28" s="7">
        <v>29237</v>
      </c>
      <c r="R28" s="7">
        <v>72572</v>
      </c>
      <c r="S28" s="7">
        <v>100290</v>
      </c>
      <c r="T28" s="7">
        <v>31291</v>
      </c>
    </row>
    <row r="29" spans="1:20" s="9" customFormat="1" ht="12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" customHeight="1">
      <c r="A30" s="10" t="s">
        <v>6</v>
      </c>
      <c r="B30" s="10" t="s">
        <v>5</v>
      </c>
      <c r="C30" s="7">
        <v>28041</v>
      </c>
      <c r="D30" s="7">
        <v>23969</v>
      </c>
      <c r="E30" s="7">
        <v>26325</v>
      </c>
      <c r="F30" s="7">
        <v>27114</v>
      </c>
      <c r="G30" s="7">
        <v>26482</v>
      </c>
      <c r="H30" s="7">
        <v>26833</v>
      </c>
      <c r="I30" s="7">
        <v>24838</v>
      </c>
      <c r="J30" s="7">
        <v>22887</v>
      </c>
      <c r="K30" s="7">
        <v>24207</v>
      </c>
      <c r="L30" s="7">
        <v>25117</v>
      </c>
      <c r="M30" s="7" t="s">
        <v>0</v>
      </c>
      <c r="N30" s="7">
        <v>20156</v>
      </c>
      <c r="O30" s="7">
        <v>19163</v>
      </c>
      <c r="P30" s="7">
        <v>16551</v>
      </c>
      <c r="Q30" s="7">
        <v>19545</v>
      </c>
      <c r="R30" s="7">
        <v>71551</v>
      </c>
      <c r="S30" s="7">
        <v>127967</v>
      </c>
      <c r="T30" s="7">
        <v>27921</v>
      </c>
    </row>
    <row r="31" spans="1:20" s="9" customFormat="1" ht="12" customHeight="1">
      <c r="A31" s="10" t="s">
        <v>4</v>
      </c>
      <c r="B31" s="10" t="s">
        <v>3</v>
      </c>
      <c r="C31" s="7">
        <v>57765</v>
      </c>
      <c r="D31" s="7">
        <v>49456</v>
      </c>
      <c r="E31" s="7">
        <v>50590</v>
      </c>
      <c r="F31" s="7">
        <v>81385</v>
      </c>
      <c r="G31" s="7">
        <v>78539</v>
      </c>
      <c r="H31" s="7">
        <v>78443</v>
      </c>
      <c r="I31" s="7">
        <v>77228</v>
      </c>
      <c r="J31" s="7">
        <v>79223</v>
      </c>
      <c r="K31" s="7">
        <v>87475</v>
      </c>
      <c r="L31" s="7">
        <v>86392</v>
      </c>
      <c r="M31" s="7">
        <v>74191</v>
      </c>
      <c r="N31" s="7">
        <v>31281</v>
      </c>
      <c r="O31" s="7">
        <v>27667</v>
      </c>
      <c r="P31" s="7">
        <v>20580</v>
      </c>
      <c r="Q31" s="7">
        <v>18233</v>
      </c>
      <c r="R31" s="7">
        <v>61958</v>
      </c>
      <c r="S31" s="7">
        <v>62897</v>
      </c>
      <c r="T31" s="7">
        <v>42532</v>
      </c>
    </row>
    <row r="32" spans="1:20" s="9" customFormat="1" ht="12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" customHeight="1">
      <c r="A33" s="10" t="s">
        <v>60</v>
      </c>
      <c r="B33" s="10" t="s">
        <v>59</v>
      </c>
      <c r="C33" s="7">
        <v>26650</v>
      </c>
      <c r="D33" s="7">
        <v>20555</v>
      </c>
      <c r="E33" s="7">
        <v>20464</v>
      </c>
      <c r="F33" s="7">
        <v>25749</v>
      </c>
      <c r="G33" s="7">
        <v>25256</v>
      </c>
      <c r="H33" s="7">
        <v>27595</v>
      </c>
      <c r="I33" s="7">
        <v>29464</v>
      </c>
      <c r="J33" s="7">
        <v>33036</v>
      </c>
      <c r="K33" s="7">
        <v>36378</v>
      </c>
      <c r="L33" s="7">
        <v>38868</v>
      </c>
      <c r="M33" s="7">
        <v>34786</v>
      </c>
      <c r="N33" s="7">
        <v>35933</v>
      </c>
      <c r="O33" s="7">
        <v>34207</v>
      </c>
      <c r="P33" s="7">
        <v>31644</v>
      </c>
      <c r="Q33" s="7">
        <v>32512</v>
      </c>
      <c r="R33" s="7" t="s">
        <v>0</v>
      </c>
      <c r="S33" s="7" t="s">
        <v>0</v>
      </c>
      <c r="T33" s="7" t="s">
        <v>0</v>
      </c>
    </row>
    <row r="34" spans="1:20" s="9" customFormat="1" ht="12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" customHeight="1">
      <c r="A36" s="10" t="s">
        <v>56</v>
      </c>
      <c r="B36" s="10" t="s">
        <v>55</v>
      </c>
      <c r="C36" s="7">
        <v>91673</v>
      </c>
      <c r="D36" s="7" t="s">
        <v>0</v>
      </c>
      <c r="E36" s="7">
        <v>67338</v>
      </c>
      <c r="F36" s="7">
        <v>73526</v>
      </c>
      <c r="G36" s="7">
        <v>54135</v>
      </c>
      <c r="H36" s="7">
        <v>55306</v>
      </c>
      <c r="I36" s="7">
        <v>56675</v>
      </c>
      <c r="J36" s="7">
        <v>64146</v>
      </c>
      <c r="K36" s="7">
        <v>70135</v>
      </c>
      <c r="L36" s="7">
        <v>77384</v>
      </c>
      <c r="M36" s="7">
        <v>75961</v>
      </c>
      <c r="N36" s="7">
        <v>56424</v>
      </c>
      <c r="O36" s="7">
        <v>55757</v>
      </c>
      <c r="P36" s="7">
        <v>58921</v>
      </c>
      <c r="Q36" s="7">
        <v>55839</v>
      </c>
      <c r="R36" s="7">
        <v>109786</v>
      </c>
      <c r="S36" s="7">
        <v>68550</v>
      </c>
      <c r="T36" s="7">
        <v>45650</v>
      </c>
    </row>
    <row r="37" spans="1:20" s="9" customFormat="1" ht="12" customHeight="1">
      <c r="A37" s="10" t="s">
        <v>73</v>
      </c>
      <c r="B37" s="10" t="s">
        <v>72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/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</row>
    <row r="38" spans="1:20" s="9" customFormat="1" ht="12" customHeight="1">
      <c r="A38" s="10" t="s">
        <v>71</v>
      </c>
      <c r="B38" s="10" t="s">
        <v>69</v>
      </c>
      <c r="C38" s="7">
        <v>746109</v>
      </c>
      <c r="D38" s="7">
        <v>218631</v>
      </c>
      <c r="E38" s="7">
        <v>143196</v>
      </c>
      <c r="F38" s="7">
        <v>156995</v>
      </c>
      <c r="G38" s="7">
        <v>119586</v>
      </c>
      <c r="H38" s="7">
        <v>123509</v>
      </c>
      <c r="I38" s="7">
        <v>117001</v>
      </c>
      <c r="J38" s="7">
        <v>119699</v>
      </c>
      <c r="K38" s="7">
        <v>130839</v>
      </c>
      <c r="L38" s="7">
        <v>139016</v>
      </c>
      <c r="M38" s="7">
        <v>128173</v>
      </c>
      <c r="N38" s="7">
        <v>198937</v>
      </c>
      <c r="O38" s="7">
        <v>195116</v>
      </c>
      <c r="P38" s="7">
        <v>179358</v>
      </c>
      <c r="Q38" s="7">
        <v>161754</v>
      </c>
      <c r="R38" s="7">
        <v>50045</v>
      </c>
      <c r="S38" s="7" t="s">
        <v>0</v>
      </c>
      <c r="T38" s="7">
        <v>67497</v>
      </c>
    </row>
    <row r="39" spans="1:17" s="15" customFormat="1" ht="12" customHeight="1">
      <c r="A39" s="15" t="s">
        <v>70</v>
      </c>
      <c r="B39" s="15" t="s">
        <v>67</v>
      </c>
      <c r="C39" s="15">
        <v>55587</v>
      </c>
      <c r="D39" s="15">
        <v>47396</v>
      </c>
      <c r="E39" s="15">
        <v>45324</v>
      </c>
      <c r="F39" s="15">
        <v>49883</v>
      </c>
      <c r="G39" s="15">
        <v>37466</v>
      </c>
      <c r="H39" s="15">
        <v>38936</v>
      </c>
      <c r="J39" s="15">
        <v>38529</v>
      </c>
      <c r="K39" s="15">
        <v>43036</v>
      </c>
      <c r="L39" s="15">
        <v>44334</v>
      </c>
      <c r="M39" s="15">
        <v>43152</v>
      </c>
      <c r="N39" s="15">
        <v>44387</v>
      </c>
      <c r="O39" s="15">
        <v>47007</v>
      </c>
      <c r="P39" s="15">
        <v>45984</v>
      </c>
      <c r="Q39" s="15">
        <v>43082</v>
      </c>
    </row>
    <row r="40" spans="1:20" ht="12" customHeight="1">
      <c r="A40" s="1" t="s">
        <v>66</v>
      </c>
      <c r="B40" s="1" t="s">
        <v>65</v>
      </c>
      <c r="C40" s="1">
        <v>57792</v>
      </c>
      <c r="D40" s="1">
        <v>47010</v>
      </c>
      <c r="E40" s="1">
        <v>45492</v>
      </c>
      <c r="F40" s="1">
        <v>50810</v>
      </c>
      <c r="G40" s="1">
        <v>36409</v>
      </c>
      <c r="H40" s="1">
        <v>37684</v>
      </c>
      <c r="I40" s="1">
        <v>37412</v>
      </c>
      <c r="J40" s="1">
        <v>41121</v>
      </c>
      <c r="K40" s="1">
        <v>44787</v>
      </c>
      <c r="L40" s="1">
        <v>47192</v>
      </c>
      <c r="M40" s="1">
        <v>45426</v>
      </c>
      <c r="N40" s="1">
        <v>52967</v>
      </c>
      <c r="O40" s="1">
        <v>51798</v>
      </c>
      <c r="P40" s="1">
        <v>50597</v>
      </c>
      <c r="Q40" s="1">
        <v>43294</v>
      </c>
      <c r="T40" s="1">
        <v>22712</v>
      </c>
    </row>
    <row r="41" spans="1:17" ht="12" customHeight="1">
      <c r="A41" s="1" t="s">
        <v>64</v>
      </c>
      <c r="B41" s="1" t="s">
        <v>63</v>
      </c>
      <c r="C41" s="1">
        <v>25036</v>
      </c>
      <c r="D41" s="1">
        <v>21330</v>
      </c>
      <c r="E41" s="1">
        <v>20144</v>
      </c>
      <c r="F41" s="1">
        <v>23436</v>
      </c>
      <c r="G41" s="1">
        <v>23778</v>
      </c>
      <c r="H41" s="1">
        <v>25735</v>
      </c>
      <c r="I41" s="1">
        <v>25441</v>
      </c>
      <c r="J41" s="1">
        <v>21425</v>
      </c>
      <c r="K41" s="1">
        <v>22301</v>
      </c>
      <c r="L41" s="1">
        <v>25878</v>
      </c>
      <c r="M41" s="1">
        <v>16042</v>
      </c>
      <c r="N41" s="1">
        <v>15414</v>
      </c>
      <c r="O41" s="1">
        <v>15158</v>
      </c>
      <c r="P41" s="1">
        <v>8682</v>
      </c>
      <c r="Q41" s="1">
        <v>9098</v>
      </c>
    </row>
    <row r="42" spans="1:17" ht="12" customHeight="1">
      <c r="A42" s="1" t="s">
        <v>138</v>
      </c>
      <c r="B42" s="1" t="s">
        <v>139</v>
      </c>
      <c r="N42" s="1">
        <v>45601</v>
      </c>
      <c r="O42" s="1">
        <v>42982</v>
      </c>
      <c r="P42" s="1">
        <v>39867</v>
      </c>
      <c r="Q42" s="1">
        <v>36943</v>
      </c>
    </row>
    <row r="43" spans="1:17" ht="12" customHeight="1">
      <c r="A43" s="1" t="s">
        <v>62</v>
      </c>
      <c r="B43" s="1" t="s">
        <v>61</v>
      </c>
      <c r="C43" s="1">
        <v>39204</v>
      </c>
      <c r="D43" s="1">
        <v>33607</v>
      </c>
      <c r="E43" s="1">
        <v>32236</v>
      </c>
      <c r="F43" s="1">
        <v>32866</v>
      </c>
      <c r="G43" s="1">
        <v>21933</v>
      </c>
      <c r="H43" s="1">
        <v>21154</v>
      </c>
      <c r="I43" s="1">
        <v>18333</v>
      </c>
      <c r="J43" s="1">
        <v>18624</v>
      </c>
      <c r="K43" s="1">
        <v>20715</v>
      </c>
      <c r="L43" s="1">
        <v>21612</v>
      </c>
      <c r="M43" s="1">
        <v>23553</v>
      </c>
      <c r="N43" s="1">
        <v>40568</v>
      </c>
      <c r="O43" s="1">
        <v>38171</v>
      </c>
      <c r="P43" s="1">
        <v>34228</v>
      </c>
      <c r="Q43" s="1">
        <v>29337</v>
      </c>
    </row>
    <row r="44" spans="1:20" ht="12" customHeight="1">
      <c r="A44" s="1" t="s">
        <v>140</v>
      </c>
      <c r="B44" s="1" t="s">
        <v>141</v>
      </c>
      <c r="R44" s="1">
        <v>23042</v>
      </c>
      <c r="T44" s="1">
        <v>7233</v>
      </c>
    </row>
    <row r="45" spans="1:20" ht="12" customHeight="1">
      <c r="A45" s="1" t="s">
        <v>163</v>
      </c>
      <c r="B45" s="1" t="s">
        <v>162</v>
      </c>
      <c r="R45" s="1">
        <v>15744</v>
      </c>
      <c r="T45" s="1">
        <v>15328</v>
      </c>
    </row>
    <row r="46" spans="1:20" ht="12" customHeight="1">
      <c r="A46" s="1" t="s">
        <v>143</v>
      </c>
      <c r="B46" s="1" t="s">
        <v>142</v>
      </c>
      <c r="R46" s="1">
        <v>11259</v>
      </c>
      <c r="T46" s="1">
        <v>14153</v>
      </c>
    </row>
    <row r="47" spans="1:20" ht="12" customHeight="1">
      <c r="A47" s="1" t="s">
        <v>160</v>
      </c>
      <c r="B47" s="1" t="s">
        <v>161</v>
      </c>
      <c r="T47" s="1">
        <v>8071</v>
      </c>
    </row>
    <row r="48" spans="1:3" ht="12" customHeight="1">
      <c r="A48" s="1" t="s">
        <v>144</v>
      </c>
      <c r="B48" s="1" t="s">
        <v>145</v>
      </c>
      <c r="C48" s="1">
        <v>108475</v>
      </c>
    </row>
    <row r="49" spans="1:3" ht="12" customHeight="1">
      <c r="A49" s="1" t="s">
        <v>147</v>
      </c>
      <c r="B49" s="1" t="s">
        <v>146</v>
      </c>
      <c r="C49" s="1">
        <v>114657</v>
      </c>
    </row>
    <row r="50" spans="1:3" ht="12" customHeight="1">
      <c r="A50" s="1" t="s">
        <v>148</v>
      </c>
      <c r="B50" s="1" t="s">
        <v>149</v>
      </c>
      <c r="C50" s="1">
        <v>78560</v>
      </c>
    </row>
    <row r="51" spans="1:20" ht="12" customHeight="1">
      <c r="A51" s="2" t="s">
        <v>150</v>
      </c>
      <c r="B51" s="2" t="s">
        <v>151</v>
      </c>
      <c r="C51" s="2">
        <v>60042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" customHeight="1">
      <c r="A52" s="2" t="s">
        <v>153</v>
      </c>
      <c r="B52" s="2" t="s">
        <v>152</v>
      </c>
      <c r="C52" s="2">
        <v>32999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" customHeight="1">
      <c r="A53" s="2" t="s">
        <v>154</v>
      </c>
      <c r="B53" s="2" t="s">
        <v>155</v>
      </c>
      <c r="C53" s="2">
        <v>58451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" customHeight="1">
      <c r="A54" s="2" t="s">
        <v>157</v>
      </c>
      <c r="B54" s="2" t="s">
        <v>156</v>
      </c>
      <c r="C54" s="2">
        <v>54947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" customHeight="1">
      <c r="A55" s="2" t="s">
        <v>158</v>
      </c>
      <c r="B55" s="2" t="s">
        <v>159</v>
      </c>
      <c r="C55" s="2">
        <v>60359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" customHeight="1">
      <c r="A56" s="34" t="s">
        <v>164</v>
      </c>
      <c r="B56" s="34" t="s">
        <v>165</v>
      </c>
      <c r="C56" s="34"/>
      <c r="D56" s="34">
        <v>69288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T58"/>
  <sheetViews>
    <sheetView showGridLines="0" view="pageLayout" workbookViewId="0" topLeftCell="H1">
      <selection activeCell="W9" sqref="W9"/>
    </sheetView>
  </sheetViews>
  <sheetFormatPr defaultColWidth="9.140625" defaultRowHeight="15"/>
  <cols>
    <col min="1" max="1" width="6.421875" style="1" customWidth="1"/>
    <col min="2" max="2" width="7.421875" style="1" customWidth="1"/>
    <col min="3" max="3" width="7.00390625" style="1" bestFit="1" customWidth="1"/>
    <col min="4" max="5" width="6.00390625" style="1" bestFit="1" customWidth="1"/>
    <col min="6" max="6" width="7.00390625" style="1" bestFit="1" customWidth="1"/>
    <col min="7" max="7" width="6.00390625" style="1" bestFit="1" customWidth="1"/>
    <col min="8" max="20" width="7.00390625" style="1" bestFit="1" customWidth="1"/>
    <col min="21" max="16384" width="9.140625" style="1" customWidth="1"/>
  </cols>
  <sheetData>
    <row r="2" spans="1:20" ht="15" customHeight="1">
      <c r="A2" s="76" t="s">
        <v>137</v>
      </c>
      <c r="B2" s="77"/>
      <c r="C2" s="82" t="s">
        <v>104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">
      <c r="A3" s="78"/>
      <c r="B3" s="79"/>
      <c r="C3" s="82" t="s">
        <v>103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s="18" customFormat="1" ht="16.5" customHeight="1">
      <c r="A4" s="80"/>
      <c r="B4" s="81"/>
      <c r="C4" s="21">
        <v>1941</v>
      </c>
      <c r="D4" s="21">
        <v>1942</v>
      </c>
      <c r="E4" s="21">
        <v>1943</v>
      </c>
      <c r="F4" s="21">
        <v>1944</v>
      </c>
      <c r="G4" s="21">
        <v>1945</v>
      </c>
      <c r="H4" s="21">
        <v>1946</v>
      </c>
      <c r="I4" s="21">
        <v>1947</v>
      </c>
      <c r="J4" s="21">
        <v>1948</v>
      </c>
      <c r="K4" s="21">
        <v>1949</v>
      </c>
      <c r="L4" s="21">
        <v>1950</v>
      </c>
      <c r="M4" s="21">
        <v>1951</v>
      </c>
      <c r="N4" s="21">
        <v>1952</v>
      </c>
      <c r="O4" s="21">
        <v>1953</v>
      </c>
      <c r="P4" s="21">
        <v>1954</v>
      </c>
      <c r="Q4" s="21">
        <v>1955</v>
      </c>
      <c r="R4" s="21">
        <v>1956</v>
      </c>
      <c r="S4" s="21">
        <v>1957</v>
      </c>
      <c r="T4" s="21">
        <v>1958</v>
      </c>
    </row>
    <row r="5" spans="1:20" s="9" customFormat="1" ht="12" customHeight="1">
      <c r="A5" s="10" t="s">
        <v>53</v>
      </c>
      <c r="B5" s="10" t="s">
        <v>53</v>
      </c>
      <c r="C5" s="7">
        <v>219684</v>
      </c>
      <c r="D5" s="7">
        <v>89276</v>
      </c>
      <c r="E5" s="7">
        <v>90516</v>
      </c>
      <c r="F5" s="7">
        <v>119503</v>
      </c>
      <c r="G5" s="7">
        <v>98854</v>
      </c>
      <c r="H5" s="7">
        <v>124003</v>
      </c>
      <c r="I5" s="7">
        <v>145266</v>
      </c>
      <c r="J5" s="7">
        <v>179735</v>
      </c>
      <c r="K5" s="7">
        <v>216442</v>
      </c>
      <c r="L5" s="7">
        <v>246467</v>
      </c>
      <c r="M5" s="7">
        <v>236882</v>
      </c>
      <c r="N5" s="7">
        <v>260370</v>
      </c>
      <c r="O5" s="7">
        <v>247974</v>
      </c>
      <c r="P5" s="7">
        <v>322313</v>
      </c>
      <c r="Q5" s="7">
        <v>249320</v>
      </c>
      <c r="R5" s="7">
        <v>260930</v>
      </c>
      <c r="S5" s="7">
        <v>221242</v>
      </c>
      <c r="T5" s="7">
        <v>157859</v>
      </c>
    </row>
    <row r="6" spans="1:20" s="9" customFormat="1" ht="12" customHeight="1">
      <c r="A6" s="10" t="s">
        <v>52</v>
      </c>
      <c r="B6" s="10" t="s">
        <v>51</v>
      </c>
      <c r="C6" s="7">
        <v>3794</v>
      </c>
      <c r="D6" s="7">
        <v>3133</v>
      </c>
      <c r="E6" s="7">
        <v>3616</v>
      </c>
      <c r="F6" s="7">
        <v>4683</v>
      </c>
      <c r="G6" s="7">
        <v>3965</v>
      </c>
      <c r="H6" s="7">
        <v>4842</v>
      </c>
      <c r="I6" s="7">
        <v>5891</v>
      </c>
      <c r="J6" s="7">
        <v>8499</v>
      </c>
      <c r="K6" s="7">
        <v>10422</v>
      </c>
      <c r="L6" s="7">
        <v>12287</v>
      </c>
      <c r="M6" s="7">
        <v>12168</v>
      </c>
      <c r="N6" s="7">
        <v>13794</v>
      </c>
      <c r="O6" s="7">
        <v>13571</v>
      </c>
      <c r="P6" s="7">
        <v>13830</v>
      </c>
      <c r="Q6" s="7">
        <v>13480</v>
      </c>
      <c r="R6" s="7" t="s">
        <v>0</v>
      </c>
      <c r="S6" s="7" t="s">
        <v>0</v>
      </c>
      <c r="T6" s="7" t="s">
        <v>0</v>
      </c>
    </row>
    <row r="7" spans="1:20" s="9" customFormat="1" ht="12" customHeight="1">
      <c r="A7" s="10" t="s">
        <v>50</v>
      </c>
      <c r="B7" s="10" t="s">
        <v>49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</row>
    <row r="8" spans="1:20" s="9" customFormat="1" ht="12" customHeight="1">
      <c r="A8" s="10" t="s">
        <v>48</v>
      </c>
      <c r="B8" s="10" t="s">
        <v>47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</row>
    <row r="9" spans="1:20" s="9" customFormat="1" ht="12" customHeight="1">
      <c r="A9" s="10" t="s">
        <v>46</v>
      </c>
      <c r="B9" s="10" t="s">
        <v>45</v>
      </c>
      <c r="C9" s="7">
        <v>1889</v>
      </c>
      <c r="D9" s="7">
        <v>2241</v>
      </c>
      <c r="E9" s="7">
        <v>2700</v>
      </c>
      <c r="F9" s="7">
        <v>4292</v>
      </c>
      <c r="G9" s="7">
        <v>5065</v>
      </c>
      <c r="H9" s="7">
        <v>5662</v>
      </c>
      <c r="I9" s="7">
        <v>6334</v>
      </c>
      <c r="J9" s="7">
        <v>7986</v>
      </c>
      <c r="K9" s="7">
        <v>9265</v>
      </c>
      <c r="L9" s="7">
        <v>9946</v>
      </c>
      <c r="M9" s="7">
        <v>3015</v>
      </c>
      <c r="N9" s="7">
        <v>3318</v>
      </c>
      <c r="O9" s="7">
        <v>2461</v>
      </c>
      <c r="P9" s="7">
        <v>3808</v>
      </c>
      <c r="Q9" s="7">
        <v>4589</v>
      </c>
      <c r="R9" s="7" t="s">
        <v>0</v>
      </c>
      <c r="S9" s="7" t="s">
        <v>0</v>
      </c>
      <c r="T9" s="7" t="s">
        <v>0</v>
      </c>
    </row>
    <row r="10" spans="1:20" s="9" customFormat="1" ht="12" customHeight="1">
      <c r="A10" s="10" t="s">
        <v>44</v>
      </c>
      <c r="B10" s="10" t="s">
        <v>43</v>
      </c>
      <c r="C10" s="7">
        <v>2918</v>
      </c>
      <c r="D10" s="7">
        <v>2765</v>
      </c>
      <c r="E10" s="7">
        <v>2633</v>
      </c>
      <c r="F10" s="7">
        <v>3049</v>
      </c>
      <c r="G10" s="7">
        <v>2598</v>
      </c>
      <c r="H10" s="7">
        <v>3163</v>
      </c>
      <c r="I10" s="7">
        <v>3654</v>
      </c>
      <c r="J10" s="7">
        <v>4223</v>
      </c>
      <c r="K10" s="7">
        <v>5069</v>
      </c>
      <c r="L10" s="7">
        <v>5397</v>
      </c>
      <c r="M10" s="7">
        <v>9533</v>
      </c>
      <c r="N10" s="7">
        <v>6190</v>
      </c>
      <c r="O10" s="7">
        <v>5931</v>
      </c>
      <c r="P10" s="7">
        <v>6002</v>
      </c>
      <c r="Q10" s="7">
        <v>5849</v>
      </c>
      <c r="R10" s="7">
        <v>18918</v>
      </c>
      <c r="S10" s="7">
        <v>22095</v>
      </c>
      <c r="T10" s="7">
        <v>16045</v>
      </c>
    </row>
    <row r="11" spans="1:20" s="9" customFormat="1" ht="12" customHeight="1">
      <c r="A11" s="10" t="s">
        <v>42</v>
      </c>
      <c r="B11" s="10" t="s">
        <v>41</v>
      </c>
      <c r="C11" s="7">
        <v>7221</v>
      </c>
      <c r="D11" s="7">
        <v>5977</v>
      </c>
      <c r="E11" s="7">
        <v>5598</v>
      </c>
      <c r="F11" s="7">
        <v>6279</v>
      </c>
      <c r="G11" s="7">
        <v>5907</v>
      </c>
      <c r="H11" s="7">
        <v>6373</v>
      </c>
      <c r="I11" s="7">
        <v>6961</v>
      </c>
      <c r="J11" s="7">
        <v>7927</v>
      </c>
      <c r="K11" s="7">
        <v>9327</v>
      </c>
      <c r="L11" s="7">
        <v>11104</v>
      </c>
      <c r="M11" s="7">
        <v>8842</v>
      </c>
      <c r="N11" s="7">
        <v>9339</v>
      </c>
      <c r="O11" s="7">
        <v>8571</v>
      </c>
      <c r="P11" s="7">
        <v>8718</v>
      </c>
      <c r="Q11" s="7" t="s">
        <v>0</v>
      </c>
      <c r="R11" s="7" t="s">
        <v>0</v>
      </c>
      <c r="S11" s="7" t="s">
        <v>0</v>
      </c>
      <c r="T11" s="7" t="s">
        <v>0</v>
      </c>
    </row>
    <row r="12" spans="1:20" s="9" customFormat="1" ht="12" customHeight="1">
      <c r="A12" s="10" t="s">
        <v>40</v>
      </c>
      <c r="B12" s="10" t="s">
        <v>39</v>
      </c>
      <c r="C12" s="7">
        <v>4062</v>
      </c>
      <c r="D12" s="7">
        <v>4828</v>
      </c>
      <c r="E12" s="7">
        <v>4661</v>
      </c>
      <c r="F12" s="7">
        <v>4967</v>
      </c>
      <c r="G12" s="7" t="s">
        <v>0</v>
      </c>
      <c r="H12" s="7">
        <v>5268</v>
      </c>
      <c r="I12" s="7">
        <v>5825</v>
      </c>
      <c r="J12" s="7">
        <v>7372</v>
      </c>
      <c r="K12" s="7">
        <v>9061</v>
      </c>
      <c r="L12" s="7">
        <v>9785</v>
      </c>
      <c r="M12" s="7">
        <v>10646</v>
      </c>
      <c r="N12" s="7">
        <v>11830</v>
      </c>
      <c r="O12" s="7">
        <v>10651</v>
      </c>
      <c r="P12" s="7">
        <v>10553</v>
      </c>
      <c r="Q12" s="7">
        <v>10188</v>
      </c>
      <c r="R12" s="7" t="s">
        <v>0</v>
      </c>
      <c r="S12" s="7" t="s">
        <v>0</v>
      </c>
      <c r="T12" s="7" t="s">
        <v>0</v>
      </c>
    </row>
    <row r="13" spans="1:20" s="9" customFormat="1" ht="12" customHeight="1">
      <c r="A13" s="10" t="s">
        <v>38</v>
      </c>
      <c r="B13" s="10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2" customHeight="1">
      <c r="A14" s="10" t="s">
        <v>37</v>
      </c>
      <c r="B14" s="10" t="s">
        <v>36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</row>
    <row r="15" spans="1:20" s="9" customFormat="1" ht="12" customHeight="1">
      <c r="A15" s="10" t="s">
        <v>35</v>
      </c>
      <c r="B15" s="10" t="s">
        <v>34</v>
      </c>
      <c r="C15" s="7">
        <v>10814</v>
      </c>
      <c r="D15" s="7">
        <v>8935</v>
      </c>
      <c r="E15" s="7">
        <v>7989</v>
      </c>
      <c r="F15" s="7">
        <v>8434</v>
      </c>
      <c r="G15" s="7">
        <v>4574</v>
      </c>
      <c r="H15" s="7">
        <v>5344</v>
      </c>
      <c r="I15" s="7">
        <v>6193</v>
      </c>
      <c r="J15" s="7">
        <v>7946</v>
      </c>
      <c r="K15" s="7">
        <v>10034</v>
      </c>
      <c r="L15" s="7">
        <v>11461</v>
      </c>
      <c r="M15" s="7">
        <v>12837</v>
      </c>
      <c r="N15" s="7">
        <v>14419</v>
      </c>
      <c r="O15" s="7">
        <v>13575</v>
      </c>
      <c r="P15" s="7">
        <v>14133</v>
      </c>
      <c r="Q15" s="7">
        <v>13395</v>
      </c>
      <c r="R15" s="7">
        <v>28297</v>
      </c>
      <c r="S15" s="7">
        <v>21399</v>
      </c>
      <c r="T15" s="7">
        <v>11070</v>
      </c>
    </row>
    <row r="16" spans="1:20" s="9" customFormat="1" ht="12" customHeight="1">
      <c r="A16" s="10" t="s">
        <v>33</v>
      </c>
      <c r="B16" s="10" t="s">
        <v>32</v>
      </c>
      <c r="C16" s="7">
        <v>2300</v>
      </c>
      <c r="D16" s="7">
        <v>2101</v>
      </c>
      <c r="E16" s="7">
        <v>2153</v>
      </c>
      <c r="F16" s="7">
        <v>3917</v>
      </c>
      <c r="G16" s="7">
        <v>3947</v>
      </c>
      <c r="H16" s="7">
        <v>4526</v>
      </c>
      <c r="I16" s="7">
        <v>5460</v>
      </c>
      <c r="J16" s="7">
        <v>7148</v>
      </c>
      <c r="K16" s="7">
        <v>8637</v>
      </c>
      <c r="L16" s="7">
        <v>10040</v>
      </c>
      <c r="M16" s="7">
        <v>9683</v>
      </c>
      <c r="N16" s="7">
        <v>12496</v>
      </c>
      <c r="O16" s="7">
        <v>11634</v>
      </c>
      <c r="P16" s="7">
        <v>12758</v>
      </c>
      <c r="Q16" s="7">
        <v>13159</v>
      </c>
      <c r="R16" s="7" t="s">
        <v>0</v>
      </c>
      <c r="S16" s="7" t="s">
        <v>0</v>
      </c>
      <c r="T16" s="7">
        <v>10283</v>
      </c>
    </row>
    <row r="17" spans="1:20" s="9" customFormat="1" ht="12" customHeight="1">
      <c r="A17" s="10" t="s">
        <v>31</v>
      </c>
      <c r="B17" s="10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>
        <v>5657</v>
      </c>
      <c r="N17" s="7">
        <v>5396</v>
      </c>
      <c r="O17" s="7">
        <v>5389</v>
      </c>
      <c r="P17" s="7">
        <v>5402</v>
      </c>
      <c r="Q17" s="7">
        <v>10933</v>
      </c>
      <c r="R17" s="7">
        <v>26120</v>
      </c>
      <c r="S17" s="7">
        <v>26928</v>
      </c>
      <c r="T17" s="7">
        <v>7834</v>
      </c>
    </row>
    <row r="18" spans="1:20" s="9" customFormat="1" ht="12" customHeight="1">
      <c r="A18" s="10" t="s">
        <v>29</v>
      </c>
      <c r="B18" s="10" t="s">
        <v>28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</row>
    <row r="19" spans="1:20" s="9" customFormat="1" ht="12" customHeight="1">
      <c r="A19" s="10" t="s">
        <v>27</v>
      </c>
      <c r="B19" s="10" t="s">
        <v>26</v>
      </c>
      <c r="C19" s="7">
        <v>1672</v>
      </c>
      <c r="D19" s="7">
        <v>2080</v>
      </c>
      <c r="E19" s="7">
        <v>2657</v>
      </c>
      <c r="F19" s="7">
        <v>3400</v>
      </c>
      <c r="G19" s="7">
        <v>3253</v>
      </c>
      <c r="H19" s="7">
        <v>4078</v>
      </c>
      <c r="I19" s="7">
        <v>5855</v>
      </c>
      <c r="J19" s="7">
        <v>8149</v>
      </c>
      <c r="K19" s="7">
        <v>9345</v>
      </c>
      <c r="L19" s="7">
        <v>10891</v>
      </c>
      <c r="M19" s="7">
        <v>10068</v>
      </c>
      <c r="N19" s="7">
        <v>12635</v>
      </c>
      <c r="O19" s="7">
        <v>11556</v>
      </c>
      <c r="P19" s="7">
        <v>12444</v>
      </c>
      <c r="Q19" s="7">
        <v>12446</v>
      </c>
      <c r="R19" s="7" t="s">
        <v>0</v>
      </c>
      <c r="S19" s="7">
        <v>7627</v>
      </c>
      <c r="T19" s="7">
        <v>6540</v>
      </c>
    </row>
    <row r="20" spans="1:20" s="9" customFormat="1" ht="12" customHeight="1">
      <c r="A20" s="10" t="s">
        <v>25</v>
      </c>
      <c r="B20" s="10" t="s">
        <v>24</v>
      </c>
      <c r="C20" s="7">
        <v>7437</v>
      </c>
      <c r="D20" s="7" t="s">
        <v>0</v>
      </c>
      <c r="E20" s="7" t="s">
        <v>0</v>
      </c>
      <c r="F20" s="7">
        <v>7368</v>
      </c>
      <c r="G20" s="7">
        <v>5775</v>
      </c>
      <c r="H20" s="7">
        <v>7413</v>
      </c>
      <c r="I20" s="7">
        <v>9838</v>
      </c>
      <c r="J20" s="7">
        <v>12544</v>
      </c>
      <c r="K20" s="7">
        <v>14329</v>
      </c>
      <c r="L20" s="7">
        <v>15161</v>
      </c>
      <c r="M20" s="7">
        <v>14912</v>
      </c>
      <c r="N20" s="7">
        <v>16064</v>
      </c>
      <c r="O20" s="7">
        <v>14829</v>
      </c>
      <c r="P20" s="7">
        <v>15966</v>
      </c>
      <c r="Q20" s="7">
        <v>16242</v>
      </c>
      <c r="R20" s="7">
        <v>19407</v>
      </c>
      <c r="S20" s="7">
        <v>10917</v>
      </c>
      <c r="T20" s="7">
        <v>7444</v>
      </c>
    </row>
    <row r="21" spans="1:20" s="9" customFormat="1" ht="12" customHeight="1">
      <c r="A21" s="10" t="s">
        <v>23</v>
      </c>
      <c r="B21" s="10" t="s">
        <v>22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>
        <v>2007</v>
      </c>
      <c r="Q21" s="7">
        <v>1744</v>
      </c>
      <c r="R21" s="7" t="s">
        <v>0</v>
      </c>
      <c r="S21" s="7">
        <v>2234</v>
      </c>
      <c r="T21" s="7">
        <v>742</v>
      </c>
    </row>
    <row r="22" spans="1:20" s="9" customFormat="1" ht="12" customHeight="1">
      <c r="A22" s="10" t="s">
        <v>21</v>
      </c>
      <c r="B22" s="10" t="s">
        <v>20</v>
      </c>
      <c r="C22" s="7">
        <v>8574</v>
      </c>
      <c r="D22" s="7">
        <v>8023</v>
      </c>
      <c r="E22" s="7">
        <v>6695</v>
      </c>
      <c r="F22" s="7">
        <v>7143</v>
      </c>
      <c r="G22" s="7">
        <v>6249</v>
      </c>
      <c r="H22" s="7">
        <v>7327</v>
      </c>
      <c r="I22" s="7">
        <v>7722</v>
      </c>
      <c r="J22" s="7">
        <v>7590</v>
      </c>
      <c r="K22" s="7">
        <v>8613</v>
      </c>
      <c r="L22" s="7">
        <v>9946</v>
      </c>
      <c r="M22" s="7">
        <v>9620</v>
      </c>
      <c r="N22" s="7">
        <v>11311</v>
      </c>
      <c r="O22" s="7">
        <v>11626</v>
      </c>
      <c r="P22" s="7">
        <v>11765</v>
      </c>
      <c r="Q22" s="7">
        <v>11024</v>
      </c>
      <c r="R22" s="7" t="s">
        <v>0</v>
      </c>
      <c r="S22" s="7" t="s">
        <v>0</v>
      </c>
      <c r="T22" s="7" t="s">
        <v>0</v>
      </c>
    </row>
    <row r="23" spans="1:20" s="9" customFormat="1" ht="12" customHeight="1">
      <c r="A23" s="10" t="s">
        <v>19</v>
      </c>
      <c r="B23" s="10" t="s">
        <v>18</v>
      </c>
      <c r="C23" s="7">
        <v>7636</v>
      </c>
      <c r="D23" s="7">
        <v>5861</v>
      </c>
      <c r="E23" s="7">
        <v>6030</v>
      </c>
      <c r="F23" s="7">
        <v>7414</v>
      </c>
      <c r="G23" s="7">
        <v>6908</v>
      </c>
      <c r="H23" s="7">
        <v>8104</v>
      </c>
      <c r="I23" s="7">
        <v>10057</v>
      </c>
      <c r="J23" s="7">
        <v>13073</v>
      </c>
      <c r="K23" s="7">
        <v>16215</v>
      </c>
      <c r="L23" s="7">
        <v>18821</v>
      </c>
      <c r="M23" s="7">
        <v>19735</v>
      </c>
      <c r="N23" s="7">
        <v>20710</v>
      </c>
      <c r="O23" s="7">
        <v>20721</v>
      </c>
      <c r="P23" s="7">
        <v>85372</v>
      </c>
      <c r="Q23" s="7">
        <v>23671</v>
      </c>
      <c r="R23" s="7">
        <v>35487</v>
      </c>
      <c r="S23" s="7">
        <v>27869</v>
      </c>
      <c r="T23" s="7">
        <v>15176</v>
      </c>
    </row>
    <row r="24" spans="1:20" s="9" customFormat="1" ht="12" customHeight="1">
      <c r="A24" s="10" t="s">
        <v>17</v>
      </c>
      <c r="B24" s="10" t="s">
        <v>17</v>
      </c>
      <c r="C24" s="7">
        <v>3798</v>
      </c>
      <c r="D24" s="7">
        <v>3482</v>
      </c>
      <c r="E24" s="7">
        <v>3210</v>
      </c>
      <c r="F24" s="7">
        <v>3032</v>
      </c>
      <c r="G24" s="7">
        <v>2752</v>
      </c>
      <c r="H24" s="7">
        <v>2726</v>
      </c>
      <c r="I24" s="7">
        <v>2613</v>
      </c>
      <c r="J24" s="7">
        <v>2560</v>
      </c>
      <c r="K24" s="7">
        <v>3203</v>
      </c>
      <c r="L24" s="7">
        <v>3732</v>
      </c>
      <c r="M24" s="7">
        <v>3331</v>
      </c>
      <c r="N24" s="7">
        <v>3439</v>
      </c>
      <c r="O24" s="7">
        <v>3247</v>
      </c>
      <c r="P24" s="7">
        <v>3274</v>
      </c>
      <c r="Q24" s="7">
        <v>2370</v>
      </c>
      <c r="R24" s="7" t="s">
        <v>0</v>
      </c>
      <c r="S24" s="7" t="s">
        <v>0</v>
      </c>
      <c r="T24" s="7">
        <v>6897</v>
      </c>
    </row>
    <row r="25" spans="1:20" s="9" customFormat="1" ht="12" customHeight="1">
      <c r="A25" s="10" t="s">
        <v>16</v>
      </c>
      <c r="B25" s="10" t="s">
        <v>15</v>
      </c>
      <c r="C25" s="7">
        <v>2426</v>
      </c>
      <c r="D25" s="7">
        <v>3739</v>
      </c>
      <c r="E25" s="7">
        <v>3266</v>
      </c>
      <c r="F25" s="7">
        <v>4985</v>
      </c>
      <c r="G25" s="7">
        <v>4346</v>
      </c>
      <c r="H25" s="7">
        <v>5232</v>
      </c>
      <c r="I25" s="7">
        <v>6684</v>
      </c>
      <c r="J25" s="7">
        <v>8048</v>
      </c>
      <c r="K25" s="7">
        <v>9855</v>
      </c>
      <c r="L25" s="7">
        <v>11736</v>
      </c>
      <c r="M25" s="7">
        <v>12864</v>
      </c>
      <c r="N25" s="7">
        <v>11842</v>
      </c>
      <c r="O25" s="7">
        <v>11606</v>
      </c>
      <c r="P25" s="7">
        <v>11564</v>
      </c>
      <c r="Q25" s="7">
        <v>11103</v>
      </c>
      <c r="R25" s="7" t="s">
        <v>0</v>
      </c>
      <c r="S25" s="7" t="s">
        <v>0</v>
      </c>
      <c r="T25" s="7" t="s">
        <v>0</v>
      </c>
    </row>
    <row r="26" spans="1:20" s="9" customFormat="1" ht="12" customHeight="1">
      <c r="A26" s="10" t="s">
        <v>14</v>
      </c>
      <c r="B26" s="10" t="s">
        <v>13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</row>
    <row r="27" spans="1:20" s="9" customFormat="1" ht="12" customHeight="1">
      <c r="A27" s="10" t="s">
        <v>12</v>
      </c>
      <c r="B27" s="10" t="s">
        <v>11</v>
      </c>
      <c r="C27" s="7">
        <v>3140</v>
      </c>
      <c r="D27" s="7">
        <v>2176</v>
      </c>
      <c r="E27" s="7">
        <v>2368</v>
      </c>
      <c r="F27" s="7">
        <v>3735</v>
      </c>
      <c r="G27" s="7">
        <v>3182</v>
      </c>
      <c r="H27" s="7">
        <v>4468</v>
      </c>
      <c r="I27" s="7">
        <v>5393</v>
      </c>
      <c r="J27" s="7">
        <v>8566</v>
      </c>
      <c r="K27" s="7">
        <v>10258</v>
      </c>
      <c r="L27" s="7">
        <v>11702</v>
      </c>
      <c r="M27" s="7">
        <v>9643</v>
      </c>
      <c r="N27" s="7">
        <v>12080</v>
      </c>
      <c r="O27" s="7">
        <v>11632</v>
      </c>
      <c r="P27" s="7">
        <v>13791</v>
      </c>
      <c r="Q27" s="7">
        <v>12846</v>
      </c>
      <c r="R27" s="7">
        <v>20547</v>
      </c>
      <c r="S27" s="7">
        <v>20807</v>
      </c>
      <c r="T27" s="7">
        <v>16745</v>
      </c>
    </row>
    <row r="28" spans="1:20" s="9" customFormat="1" ht="12" customHeight="1">
      <c r="A28" s="10" t="s">
        <v>10</v>
      </c>
      <c r="B28" s="10" t="s">
        <v>9</v>
      </c>
      <c r="C28" s="7">
        <v>6672</v>
      </c>
      <c r="D28" s="7">
        <v>6413</v>
      </c>
      <c r="E28" s="7">
        <v>6906</v>
      </c>
      <c r="F28" s="7">
        <v>7765</v>
      </c>
      <c r="G28" s="7">
        <v>7756</v>
      </c>
      <c r="H28" s="7">
        <v>8338</v>
      </c>
      <c r="I28" s="7">
        <v>8405</v>
      </c>
      <c r="J28" s="7">
        <v>7175</v>
      </c>
      <c r="K28" s="7">
        <v>8148</v>
      </c>
      <c r="L28" s="7">
        <v>9146</v>
      </c>
      <c r="M28" s="7">
        <v>7648</v>
      </c>
      <c r="N28" s="7">
        <v>5538</v>
      </c>
      <c r="O28" s="7">
        <v>5588</v>
      </c>
      <c r="P28" s="7">
        <v>6534</v>
      </c>
      <c r="Q28" s="7">
        <v>6121</v>
      </c>
      <c r="R28" s="7">
        <v>20179</v>
      </c>
      <c r="S28" s="7">
        <v>18626</v>
      </c>
      <c r="T28" s="7">
        <v>7205</v>
      </c>
    </row>
    <row r="29" spans="1:20" s="9" customFormat="1" ht="12" customHeight="1">
      <c r="A29" s="10" t="s">
        <v>8</v>
      </c>
      <c r="B29" s="10" t="s">
        <v>7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s="9" customFormat="1" ht="12" customHeight="1">
      <c r="A30" s="10" t="s">
        <v>6</v>
      </c>
      <c r="B30" s="10" t="s">
        <v>5</v>
      </c>
      <c r="C30" s="7">
        <v>4062</v>
      </c>
      <c r="D30" s="7">
        <v>3800</v>
      </c>
      <c r="E30" s="7">
        <v>4362</v>
      </c>
      <c r="F30" s="7">
        <v>4583</v>
      </c>
      <c r="G30" s="7">
        <v>4531</v>
      </c>
      <c r="H30" s="7">
        <v>4788</v>
      </c>
      <c r="I30" s="7">
        <v>4532</v>
      </c>
      <c r="J30" s="7">
        <v>4359</v>
      </c>
      <c r="K30" s="7">
        <v>5185</v>
      </c>
      <c r="L30" s="7">
        <v>5923</v>
      </c>
      <c r="M30" s="7" t="s">
        <v>0</v>
      </c>
      <c r="N30" s="7">
        <v>5241</v>
      </c>
      <c r="O30" s="7">
        <v>4600</v>
      </c>
      <c r="P30" s="7">
        <v>4277</v>
      </c>
      <c r="Q30" s="7">
        <v>5267</v>
      </c>
      <c r="R30" s="7">
        <v>21058</v>
      </c>
      <c r="S30" s="7">
        <v>25184</v>
      </c>
      <c r="T30" s="7">
        <v>8275</v>
      </c>
    </row>
    <row r="31" spans="1:20" s="9" customFormat="1" ht="12" customHeight="1">
      <c r="A31" s="10" t="s">
        <v>4</v>
      </c>
      <c r="B31" s="10" t="s">
        <v>3</v>
      </c>
      <c r="C31" s="7">
        <v>3425</v>
      </c>
      <c r="D31" s="7">
        <v>3363</v>
      </c>
      <c r="E31" s="7">
        <v>4027</v>
      </c>
      <c r="F31" s="7">
        <v>7607</v>
      </c>
      <c r="G31" s="7">
        <v>7202</v>
      </c>
      <c r="H31" s="7">
        <v>9032</v>
      </c>
      <c r="I31" s="7">
        <v>10803</v>
      </c>
      <c r="J31" s="7">
        <v>13470</v>
      </c>
      <c r="K31" s="7">
        <v>16424</v>
      </c>
      <c r="L31" s="7">
        <v>17534</v>
      </c>
      <c r="M31" s="7">
        <v>16077</v>
      </c>
      <c r="N31" s="7">
        <v>8184</v>
      </c>
      <c r="O31" s="7">
        <v>7551</v>
      </c>
      <c r="P31" s="7">
        <v>6811</v>
      </c>
      <c r="Q31" s="7">
        <v>6564</v>
      </c>
      <c r="R31" s="7">
        <v>18896</v>
      </c>
      <c r="S31" s="7">
        <v>18717</v>
      </c>
      <c r="T31" s="7">
        <v>11531</v>
      </c>
    </row>
    <row r="32" spans="1:20" s="9" customFormat="1" ht="12" customHeight="1">
      <c r="A32" s="10" t="s">
        <v>2</v>
      </c>
      <c r="B32" s="10" t="s">
        <v>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s="9" customFormat="1" ht="12" customHeight="1">
      <c r="A33" s="10" t="s">
        <v>60</v>
      </c>
      <c r="B33" s="10" t="s">
        <v>59</v>
      </c>
      <c r="C33" s="7">
        <v>1717</v>
      </c>
      <c r="D33" s="7">
        <v>1543</v>
      </c>
      <c r="E33" s="7">
        <v>1971</v>
      </c>
      <c r="F33" s="7">
        <v>3390</v>
      </c>
      <c r="G33" s="7">
        <v>3310</v>
      </c>
      <c r="H33" s="7">
        <v>3985</v>
      </c>
      <c r="I33" s="7">
        <v>4845</v>
      </c>
      <c r="J33" s="7">
        <v>6670</v>
      </c>
      <c r="K33" s="7">
        <v>8313</v>
      </c>
      <c r="L33" s="7">
        <v>9942</v>
      </c>
      <c r="M33" s="7">
        <v>9460</v>
      </c>
      <c r="N33" s="7">
        <v>9990</v>
      </c>
      <c r="O33" s="7">
        <v>8679</v>
      </c>
      <c r="P33" s="7">
        <v>9130</v>
      </c>
      <c r="Q33" s="7">
        <v>9951</v>
      </c>
      <c r="R33" s="7" t="s">
        <v>0</v>
      </c>
      <c r="S33" s="7" t="s">
        <v>0</v>
      </c>
      <c r="T33" s="7" t="s">
        <v>0</v>
      </c>
    </row>
    <row r="34" spans="1:20" s="9" customFormat="1" ht="12" customHeight="1">
      <c r="A34" s="10" t="s">
        <v>58</v>
      </c>
      <c r="B34" s="10" t="s">
        <v>55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</row>
    <row r="35" spans="1:20" s="9" customFormat="1" ht="12" customHeight="1">
      <c r="A35" s="10" t="s">
        <v>74</v>
      </c>
      <c r="B35" s="10" t="s">
        <v>69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</row>
    <row r="36" spans="1:20" s="9" customFormat="1" ht="12" customHeight="1">
      <c r="A36" s="10" t="s">
        <v>56</v>
      </c>
      <c r="B36" s="10" t="s">
        <v>55</v>
      </c>
      <c r="C36" s="7">
        <v>7770</v>
      </c>
      <c r="D36" s="7" t="s">
        <v>0</v>
      </c>
      <c r="E36" s="7">
        <v>7448</v>
      </c>
      <c r="F36" s="7">
        <v>8688</v>
      </c>
      <c r="G36" s="7">
        <v>6572</v>
      </c>
      <c r="H36" s="7">
        <v>9008</v>
      </c>
      <c r="I36" s="7">
        <v>11387</v>
      </c>
      <c r="J36" s="7">
        <v>15478</v>
      </c>
      <c r="K36" s="7">
        <v>18745</v>
      </c>
      <c r="L36" s="7">
        <v>21979</v>
      </c>
      <c r="M36" s="7">
        <v>21724</v>
      </c>
      <c r="N36" s="7">
        <v>19186</v>
      </c>
      <c r="O36" s="7">
        <v>17519</v>
      </c>
      <c r="P36" s="7">
        <v>18696</v>
      </c>
      <c r="Q36" s="7">
        <v>16469</v>
      </c>
      <c r="R36" s="7">
        <v>32885</v>
      </c>
      <c r="S36" s="7">
        <v>18839</v>
      </c>
      <c r="T36" s="7">
        <v>12004</v>
      </c>
    </row>
    <row r="37" spans="1:20" s="9" customFormat="1" ht="12" customHeight="1">
      <c r="A37" s="10" t="s">
        <v>73</v>
      </c>
      <c r="B37" s="10" t="s">
        <v>72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/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</row>
    <row r="38" spans="1:20" s="9" customFormat="1" ht="12" customHeight="1">
      <c r="A38" s="10" t="s">
        <v>71</v>
      </c>
      <c r="B38" s="10" t="s">
        <v>69</v>
      </c>
      <c r="C38" s="7">
        <v>128357</v>
      </c>
      <c r="D38" s="7">
        <v>18816</v>
      </c>
      <c r="E38" s="7">
        <v>12226</v>
      </c>
      <c r="F38" s="7">
        <v>14772</v>
      </c>
      <c r="G38" s="7">
        <v>10962</v>
      </c>
      <c r="H38" s="7">
        <v>14326</v>
      </c>
      <c r="I38" s="7">
        <v>16814</v>
      </c>
      <c r="J38" s="7">
        <v>20952</v>
      </c>
      <c r="K38" s="7">
        <v>25994</v>
      </c>
      <c r="L38" s="7">
        <v>29934</v>
      </c>
      <c r="M38" s="7">
        <v>29419</v>
      </c>
      <c r="N38" s="7">
        <v>47368</v>
      </c>
      <c r="O38" s="7">
        <v>47037</v>
      </c>
      <c r="P38" s="7">
        <v>45478</v>
      </c>
      <c r="Q38" s="7">
        <v>41909</v>
      </c>
      <c r="R38" s="7">
        <v>19136</v>
      </c>
      <c r="S38" s="7" t="s">
        <v>0</v>
      </c>
      <c r="T38" s="7">
        <v>20068</v>
      </c>
    </row>
    <row r="39" spans="1:17" s="15" customFormat="1" ht="12" customHeight="1">
      <c r="A39" s="15" t="s">
        <v>70</v>
      </c>
      <c r="B39" s="15" t="s">
        <v>67</v>
      </c>
      <c r="C39" s="15">
        <v>3596</v>
      </c>
      <c r="D39" s="15">
        <v>2494</v>
      </c>
      <c r="E39" s="15">
        <v>2643</v>
      </c>
      <c r="F39" s="15">
        <v>3212</v>
      </c>
      <c r="G39" s="15">
        <v>1654</v>
      </c>
      <c r="H39" s="15">
        <v>2213</v>
      </c>
      <c r="J39" s="15">
        <v>3690</v>
      </c>
      <c r="K39" s="15">
        <v>4719</v>
      </c>
      <c r="L39" s="15">
        <v>5311</v>
      </c>
      <c r="M39" s="15">
        <v>5845</v>
      </c>
      <c r="N39" s="15">
        <v>6531</v>
      </c>
      <c r="O39" s="15">
        <v>7030</v>
      </c>
      <c r="P39" s="15">
        <v>6762</v>
      </c>
      <c r="Q39" s="15">
        <v>6729</v>
      </c>
    </row>
    <row r="40" spans="1:20" ht="12" customHeight="1">
      <c r="A40" s="1" t="s">
        <v>66</v>
      </c>
      <c r="B40" s="1" t="s">
        <v>65</v>
      </c>
      <c r="C40" s="1">
        <v>4899</v>
      </c>
      <c r="D40" s="1">
        <v>4797</v>
      </c>
      <c r="E40" s="1">
        <v>5364</v>
      </c>
      <c r="F40" s="1">
        <v>6429</v>
      </c>
      <c r="G40" s="1">
        <v>4365</v>
      </c>
      <c r="H40" s="1">
        <v>5895</v>
      </c>
      <c r="I40" s="1">
        <v>6978</v>
      </c>
      <c r="J40" s="1">
        <v>9453</v>
      </c>
      <c r="K40" s="1">
        <v>11481</v>
      </c>
      <c r="L40" s="1">
        <v>13152</v>
      </c>
      <c r="M40" s="1">
        <v>13437</v>
      </c>
      <c r="N40" s="1">
        <v>16125</v>
      </c>
      <c r="O40" s="1">
        <v>16399</v>
      </c>
      <c r="P40" s="1">
        <v>17114</v>
      </c>
      <c r="Q40" s="1">
        <v>15300</v>
      </c>
      <c r="T40" s="1">
        <v>7480</v>
      </c>
    </row>
    <row r="41" spans="1:17" ht="12" customHeight="1">
      <c r="A41" s="1" t="s">
        <v>138</v>
      </c>
      <c r="B41" s="1" t="s">
        <v>139</v>
      </c>
      <c r="N41" s="1">
        <v>4799</v>
      </c>
      <c r="O41" s="1">
        <v>5342</v>
      </c>
      <c r="P41" s="1">
        <v>2880</v>
      </c>
      <c r="Q41" s="1">
        <v>3083</v>
      </c>
    </row>
    <row r="42" spans="1:17" ht="12" customHeight="1">
      <c r="A42" s="1" t="s">
        <v>64</v>
      </c>
      <c r="B42" s="1" t="s">
        <v>63</v>
      </c>
      <c r="C42" s="1">
        <v>2603</v>
      </c>
      <c r="D42" s="1">
        <v>2131</v>
      </c>
      <c r="E42" s="1">
        <v>2177</v>
      </c>
      <c r="F42" s="1">
        <v>2806</v>
      </c>
      <c r="G42" s="1">
        <v>3016</v>
      </c>
      <c r="H42" s="1">
        <v>3949</v>
      </c>
      <c r="I42" s="1">
        <v>4401</v>
      </c>
      <c r="J42" s="1">
        <v>4390</v>
      </c>
      <c r="K42" s="1">
        <v>5513</v>
      </c>
      <c r="L42" s="1">
        <v>6505</v>
      </c>
      <c r="M42" s="1">
        <v>4406</v>
      </c>
      <c r="N42" s="1">
        <v>9179</v>
      </c>
      <c r="O42" s="1">
        <v>8652</v>
      </c>
      <c r="P42" s="1">
        <v>10033</v>
      </c>
      <c r="Q42" s="1">
        <v>9472</v>
      </c>
    </row>
    <row r="43" spans="1:17" ht="12" customHeight="1">
      <c r="A43" s="1" t="s">
        <v>62</v>
      </c>
      <c r="B43" s="1" t="s">
        <v>61</v>
      </c>
      <c r="C43" s="1">
        <v>2541</v>
      </c>
      <c r="D43" s="1">
        <v>2257</v>
      </c>
      <c r="E43" s="1">
        <v>2042</v>
      </c>
      <c r="F43" s="1">
        <v>2325</v>
      </c>
      <c r="G43" s="1">
        <v>1927</v>
      </c>
      <c r="H43" s="1">
        <v>2269</v>
      </c>
      <c r="I43" s="1">
        <v>2682</v>
      </c>
      <c r="J43" s="1">
        <v>3419</v>
      </c>
      <c r="K43" s="1">
        <v>4281</v>
      </c>
      <c r="L43" s="1">
        <v>4966</v>
      </c>
      <c r="M43" s="1">
        <v>5731</v>
      </c>
      <c r="N43" s="1">
        <v>10734</v>
      </c>
      <c r="O43" s="1">
        <v>9614</v>
      </c>
      <c r="P43" s="1">
        <v>8689</v>
      </c>
      <c r="Q43" s="1">
        <v>7325</v>
      </c>
    </row>
    <row r="44" spans="1:20" ht="12" customHeight="1">
      <c r="A44" s="1" t="s">
        <v>140</v>
      </c>
      <c r="B44" s="1" t="s">
        <v>141</v>
      </c>
      <c r="R44" s="1">
        <v>10381</v>
      </c>
      <c r="T44" s="1">
        <v>2363</v>
      </c>
    </row>
    <row r="45" spans="1:20" ht="12" customHeight="1">
      <c r="A45" s="1" t="s">
        <v>163</v>
      </c>
      <c r="B45" s="1" t="s">
        <v>162</v>
      </c>
      <c r="R45" s="1">
        <v>4248</v>
      </c>
      <c r="T45" s="1">
        <v>3889</v>
      </c>
    </row>
    <row r="46" spans="1:20" ht="12" customHeight="1">
      <c r="A46" s="1" t="s">
        <v>143</v>
      </c>
      <c r="B46" s="1" t="s">
        <v>142</v>
      </c>
      <c r="R46" s="1">
        <v>4507</v>
      </c>
      <c r="T46" s="1">
        <v>4180</v>
      </c>
    </row>
    <row r="47" spans="1:20" ht="12" customHeight="1">
      <c r="A47" s="1" t="s">
        <v>160</v>
      </c>
      <c r="B47" s="1" t="s">
        <v>161</v>
      </c>
      <c r="T47" s="1">
        <v>2156</v>
      </c>
    </row>
    <row r="48" spans="1:3" ht="12" customHeight="1">
      <c r="A48" s="1" t="s">
        <v>144</v>
      </c>
      <c r="B48" s="1" t="s">
        <v>145</v>
      </c>
      <c r="C48" s="1">
        <v>9322</v>
      </c>
    </row>
    <row r="49" spans="1:3" ht="12" customHeight="1">
      <c r="A49" s="1" t="s">
        <v>147</v>
      </c>
      <c r="B49" s="1" t="s">
        <v>146</v>
      </c>
      <c r="C49" s="1">
        <v>15908</v>
      </c>
    </row>
    <row r="50" spans="1:3" ht="12" customHeight="1">
      <c r="A50" s="1" t="s">
        <v>148</v>
      </c>
      <c r="B50" s="1" t="s">
        <v>149</v>
      </c>
      <c r="C50" s="1">
        <v>16963</v>
      </c>
    </row>
    <row r="51" spans="1:3" ht="12" customHeight="1">
      <c r="A51" s="2" t="s">
        <v>150</v>
      </c>
      <c r="B51" s="2" t="s">
        <v>151</v>
      </c>
      <c r="C51" s="1">
        <v>12285</v>
      </c>
    </row>
    <row r="52" spans="1:3" ht="12" customHeight="1">
      <c r="A52" s="2" t="s">
        <v>153</v>
      </c>
      <c r="B52" s="2" t="s">
        <v>152</v>
      </c>
      <c r="C52" s="1">
        <v>10742</v>
      </c>
    </row>
    <row r="53" spans="1:3" ht="12" customHeight="1">
      <c r="A53" s="2" t="s">
        <v>154</v>
      </c>
      <c r="B53" s="2" t="s">
        <v>155</v>
      </c>
      <c r="C53" s="1">
        <v>13918</v>
      </c>
    </row>
    <row r="54" spans="1:20" ht="12" customHeight="1">
      <c r="A54" s="2" t="s">
        <v>157</v>
      </c>
      <c r="B54" s="2" t="s">
        <v>156</v>
      </c>
      <c r="C54" s="2">
        <v>23206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" customHeight="1">
      <c r="A55" s="2" t="s">
        <v>158</v>
      </c>
      <c r="B55" s="2" t="s">
        <v>159</v>
      </c>
      <c r="C55" s="2">
        <v>12374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" customHeight="1">
      <c r="A56" s="34" t="s">
        <v>164</v>
      </c>
      <c r="B56" s="34" t="s">
        <v>165</v>
      </c>
      <c r="C56" s="34"/>
      <c r="D56" s="34">
        <v>7137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8" spans="3:20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6"/>
  <sheetViews>
    <sheetView showGridLines="0" showZeros="0" view="pageLayout" workbookViewId="0" topLeftCell="A1">
      <selection activeCell="W9" sqref="W9"/>
    </sheetView>
  </sheetViews>
  <sheetFormatPr defaultColWidth="9.140625" defaultRowHeight="15"/>
  <cols>
    <col min="1" max="1" width="6.57421875" style="15" customWidth="1"/>
    <col min="2" max="2" width="5.421875" style="15" customWidth="1"/>
    <col min="3" max="3" width="8.8515625" style="15" bestFit="1" customWidth="1"/>
    <col min="4" max="4" width="9.8515625" style="15" bestFit="1" customWidth="1"/>
    <col min="5" max="20" width="7.421875" style="15" bestFit="1" customWidth="1"/>
    <col min="21" max="16384" width="9.140625" style="15" customWidth="1"/>
  </cols>
  <sheetData>
    <row r="1" spans="1:20" s="3" customFormat="1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3" customFormat="1" ht="15" customHeight="1">
      <c r="A2" s="76" t="s">
        <v>137</v>
      </c>
      <c r="B2" s="77"/>
      <c r="C2" s="85" t="s">
        <v>106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">
      <c r="A3" s="78"/>
      <c r="B3" s="79"/>
      <c r="C3" s="86" t="s">
        <v>130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3" customFormat="1" ht="12">
      <c r="A4" s="80"/>
      <c r="B4" s="81"/>
      <c r="C4" s="11">
        <v>1941</v>
      </c>
      <c r="D4" s="11">
        <v>1942</v>
      </c>
      <c r="E4" s="11">
        <v>1943</v>
      </c>
      <c r="F4" s="11">
        <v>1944</v>
      </c>
      <c r="G4" s="11">
        <v>1945</v>
      </c>
      <c r="H4" s="11">
        <v>1946</v>
      </c>
      <c r="I4" s="11">
        <v>1947</v>
      </c>
      <c r="J4" s="11">
        <v>1948</v>
      </c>
      <c r="K4" s="11">
        <v>1949</v>
      </c>
      <c r="L4" s="11">
        <v>1950</v>
      </c>
      <c r="M4" s="11">
        <v>1951</v>
      </c>
      <c r="N4" s="11">
        <v>1952</v>
      </c>
      <c r="O4" s="11">
        <v>1953</v>
      </c>
      <c r="P4" s="11">
        <v>1954</v>
      </c>
      <c r="Q4" s="11">
        <v>1955</v>
      </c>
      <c r="R4" s="11">
        <v>1956</v>
      </c>
      <c r="S4" s="11">
        <v>1957</v>
      </c>
      <c r="T4" s="11">
        <v>1958</v>
      </c>
    </row>
    <row r="5" spans="1:20" s="3" customFormat="1" ht="13.5" customHeight="1">
      <c r="A5" s="10" t="s">
        <v>53</v>
      </c>
      <c r="B5" s="10" t="s">
        <v>53</v>
      </c>
      <c r="C5" s="33">
        <v>1580336</v>
      </c>
      <c r="D5" s="36">
        <v>752995</v>
      </c>
      <c r="E5" s="33">
        <v>728285</v>
      </c>
      <c r="F5" s="33">
        <v>832907</v>
      </c>
      <c r="G5" s="33">
        <v>678590</v>
      </c>
      <c r="H5" s="33">
        <v>701949</v>
      </c>
      <c r="I5" s="33">
        <v>686612</v>
      </c>
      <c r="J5" s="33">
        <v>714385</v>
      </c>
      <c r="K5" s="33">
        <f>inge!K5+guu!K5+unee!K5+'em honi'!K5+'[1]em yamaa'!K5</f>
        <v>757927</v>
      </c>
      <c r="L5" s="33">
        <v>815529</v>
      </c>
      <c r="M5" s="33">
        <v>768914</v>
      </c>
      <c r="N5" s="33">
        <v>769308</v>
      </c>
      <c r="O5" s="33">
        <v>736783</v>
      </c>
      <c r="P5" s="33">
        <v>698785</v>
      </c>
      <c r="Q5" s="33">
        <v>678286</v>
      </c>
      <c r="R5" s="33">
        <v>644917</v>
      </c>
      <c r="S5" s="33">
        <v>701914</v>
      </c>
      <c r="T5" s="33">
        <v>445561</v>
      </c>
    </row>
    <row r="6" spans="1:20" s="3" customFormat="1" ht="13.5" customHeight="1">
      <c r="A6" s="10" t="s">
        <v>52</v>
      </c>
      <c r="B6" s="10" t="s">
        <v>51</v>
      </c>
      <c r="C6" s="33">
        <v>58773</v>
      </c>
      <c r="D6" s="33">
        <v>35995</v>
      </c>
      <c r="E6" s="33">
        <v>31182</v>
      </c>
      <c r="F6" s="33">
        <v>32565</v>
      </c>
      <c r="G6" s="33">
        <v>28388</v>
      </c>
      <c r="H6" s="33">
        <v>27114</v>
      </c>
      <c r="I6" s="33">
        <v>26959</v>
      </c>
      <c r="J6" s="33">
        <v>29724</v>
      </c>
      <c r="K6" s="33">
        <f>inge!K6+guu!K6+unee!K6+'em honi'!K6+'[1]em yamaa'!K6</f>
        <v>32220</v>
      </c>
      <c r="L6" s="33">
        <v>35746</v>
      </c>
      <c r="M6" s="33">
        <v>36408</v>
      </c>
      <c r="N6" s="33">
        <v>41334</v>
      </c>
      <c r="O6" s="33">
        <v>41529</v>
      </c>
      <c r="P6" s="33">
        <v>40978</v>
      </c>
      <c r="Q6" s="33">
        <v>39405</v>
      </c>
      <c r="R6" s="5"/>
      <c r="S6" s="5" t="s">
        <v>0</v>
      </c>
      <c r="T6" s="5" t="s">
        <v>0</v>
      </c>
    </row>
    <row r="7" spans="1:20" s="3" customFormat="1" ht="13.5" customHeight="1">
      <c r="A7" s="10" t="s">
        <v>50</v>
      </c>
      <c r="B7" s="10" t="s">
        <v>49</v>
      </c>
      <c r="C7" s="5"/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33"/>
      <c r="L7" s="5" t="s">
        <v>0</v>
      </c>
      <c r="M7" s="5"/>
      <c r="N7" s="5" t="s">
        <v>0</v>
      </c>
      <c r="O7" s="5" t="s">
        <v>0</v>
      </c>
      <c r="P7" s="5" t="s">
        <v>0</v>
      </c>
      <c r="Q7" s="5" t="s">
        <v>0</v>
      </c>
      <c r="R7" s="5"/>
      <c r="S7" s="5" t="s">
        <v>0</v>
      </c>
      <c r="T7" s="5" t="s">
        <v>0</v>
      </c>
    </row>
    <row r="8" spans="1:20" s="3" customFormat="1" ht="13.5" customHeight="1">
      <c r="A8" s="10" t="s">
        <v>48</v>
      </c>
      <c r="B8" s="10" t="s">
        <v>47</v>
      </c>
      <c r="C8" s="5"/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33"/>
      <c r="L8" s="5" t="s">
        <v>0</v>
      </c>
      <c r="M8" s="5"/>
      <c r="N8" s="5" t="s">
        <v>0</v>
      </c>
      <c r="O8" s="5" t="s">
        <v>0</v>
      </c>
      <c r="P8" s="5" t="s">
        <v>0</v>
      </c>
      <c r="Q8" s="5" t="s">
        <v>0</v>
      </c>
      <c r="R8" s="5"/>
      <c r="S8" s="5" t="s">
        <v>0</v>
      </c>
      <c r="T8" s="5" t="s">
        <v>0</v>
      </c>
    </row>
    <row r="9" spans="1:20" s="3" customFormat="1" ht="13.5" customHeight="1">
      <c r="A9" s="10" t="s">
        <v>46</v>
      </c>
      <c r="B9" s="10" t="s">
        <v>45</v>
      </c>
      <c r="C9" s="33">
        <v>19175</v>
      </c>
      <c r="D9" s="33">
        <v>18080</v>
      </c>
      <c r="E9" s="33">
        <v>20210</v>
      </c>
      <c r="F9" s="33">
        <v>27186</v>
      </c>
      <c r="G9" s="33">
        <v>26474</v>
      </c>
      <c r="H9" s="33">
        <v>27293</v>
      </c>
      <c r="I9" s="33">
        <v>26691</v>
      </c>
      <c r="J9" s="33">
        <v>31928</v>
      </c>
      <c r="K9" s="33">
        <f>inge!K9+guu!K9+unee!K9+'em honi'!K9+'[1]em yamaa'!K9</f>
        <v>31273</v>
      </c>
      <c r="L9" s="33">
        <v>32910</v>
      </c>
      <c r="M9" s="33">
        <v>12071</v>
      </c>
      <c r="N9" s="33">
        <v>10920</v>
      </c>
      <c r="O9" s="33">
        <v>8811</v>
      </c>
      <c r="P9" s="33">
        <v>9754</v>
      </c>
      <c r="Q9" s="33">
        <v>10379</v>
      </c>
      <c r="R9" s="5"/>
      <c r="S9" s="5" t="s">
        <v>0</v>
      </c>
      <c r="T9" s="5" t="s">
        <v>0</v>
      </c>
    </row>
    <row r="10" spans="1:20" s="3" customFormat="1" ht="13.5" customHeight="1">
      <c r="A10" s="10" t="s">
        <v>44</v>
      </c>
      <c r="B10" s="10" t="s">
        <v>43</v>
      </c>
      <c r="C10" s="33">
        <v>38774</v>
      </c>
      <c r="D10" s="33">
        <v>31492</v>
      </c>
      <c r="E10" s="33">
        <v>31846</v>
      </c>
      <c r="F10" s="33">
        <v>33590</v>
      </c>
      <c r="G10" s="33">
        <v>28350</v>
      </c>
      <c r="H10" s="33">
        <v>28136</v>
      </c>
      <c r="I10" s="33">
        <v>26034</v>
      </c>
      <c r="J10" s="33">
        <v>26119</v>
      </c>
      <c r="K10" s="33">
        <f>inge!K10+guu!K10+unee!K10+'em honi'!K10+'[1]em yamaa'!K10</f>
        <v>27090</v>
      </c>
      <c r="L10" s="33">
        <v>28098</v>
      </c>
      <c r="M10" s="33">
        <v>30087</v>
      </c>
      <c r="N10" s="33">
        <v>26576</v>
      </c>
      <c r="O10" s="33">
        <v>25534</v>
      </c>
      <c r="P10" s="33">
        <v>13949</v>
      </c>
      <c r="Q10" s="33">
        <v>24478</v>
      </c>
      <c r="R10" s="33">
        <v>59600</v>
      </c>
      <c r="S10" s="33">
        <v>70964</v>
      </c>
      <c r="T10" s="33">
        <v>50097</v>
      </c>
    </row>
    <row r="11" spans="1:20" s="3" customFormat="1" ht="13.5" customHeight="1">
      <c r="A11" s="10" t="s">
        <v>42</v>
      </c>
      <c r="B11" s="10" t="s">
        <v>41</v>
      </c>
      <c r="C11" s="33">
        <v>45912</v>
      </c>
      <c r="D11" s="33">
        <v>34143</v>
      </c>
      <c r="E11" s="33">
        <v>31842</v>
      </c>
      <c r="F11" s="33">
        <v>31892</v>
      </c>
      <c r="G11" s="33">
        <v>28284</v>
      </c>
      <c r="H11" s="33">
        <v>27382</v>
      </c>
      <c r="I11" s="33">
        <v>27374</v>
      </c>
      <c r="J11" s="33">
        <v>28026</v>
      </c>
      <c r="K11" s="33">
        <f>inge!K11+guu!K11+unee!K11+'em honi'!K11+'[1]em yamaa'!K11</f>
        <v>29795</v>
      </c>
      <c r="L11" s="33">
        <v>31773</v>
      </c>
      <c r="M11" s="33">
        <v>29004</v>
      </c>
      <c r="N11" s="33">
        <v>26352</v>
      </c>
      <c r="O11" s="33">
        <v>24654</v>
      </c>
      <c r="P11" s="33">
        <v>23756</v>
      </c>
      <c r="Q11" s="5" t="s">
        <v>0</v>
      </c>
      <c r="R11" s="5"/>
      <c r="S11" s="5" t="s">
        <v>0</v>
      </c>
      <c r="T11" s="5" t="s">
        <v>0</v>
      </c>
    </row>
    <row r="12" spans="1:20" s="3" customFormat="1" ht="13.5" customHeight="1">
      <c r="A12" s="10" t="s">
        <v>40</v>
      </c>
      <c r="B12" s="10" t="s">
        <v>39</v>
      </c>
      <c r="C12" s="33">
        <v>42790</v>
      </c>
      <c r="D12" s="33">
        <v>40496</v>
      </c>
      <c r="E12" s="33">
        <v>37620</v>
      </c>
      <c r="F12" s="33">
        <v>37144</v>
      </c>
      <c r="G12" s="5" t="s">
        <v>0</v>
      </c>
      <c r="H12" s="33">
        <v>29522</v>
      </c>
      <c r="I12" s="33">
        <v>27663</v>
      </c>
      <c r="J12" s="33">
        <v>27253</v>
      </c>
      <c r="K12" s="33">
        <f>inge!K12+guu!K12+unee!K12+'em honi'!K12+'[1]em yamaa'!K12</f>
        <v>29172</v>
      </c>
      <c r="L12" s="33">
        <v>29711</v>
      </c>
      <c r="M12" s="33">
        <v>32184</v>
      </c>
      <c r="N12" s="33">
        <v>32919</v>
      </c>
      <c r="O12" s="33">
        <v>31078</v>
      </c>
      <c r="P12" s="33">
        <v>29779</v>
      </c>
      <c r="Q12" s="33">
        <v>28809</v>
      </c>
      <c r="R12" s="5"/>
      <c r="S12" s="5" t="s">
        <v>0</v>
      </c>
      <c r="T12" s="5" t="s">
        <v>0</v>
      </c>
    </row>
    <row r="13" spans="1:20" s="3" customFormat="1" ht="13.5" customHeight="1">
      <c r="A13" s="10" t="s">
        <v>38</v>
      </c>
      <c r="B13" s="10" t="s">
        <v>26</v>
      </c>
      <c r="C13" s="5"/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33"/>
      <c r="L13" s="5" t="s">
        <v>0</v>
      </c>
      <c r="M13" s="5"/>
      <c r="N13" s="5" t="s">
        <v>0</v>
      </c>
      <c r="O13" s="5" t="s">
        <v>0</v>
      </c>
      <c r="P13" s="5" t="s">
        <v>0</v>
      </c>
      <c r="Q13" s="5" t="s">
        <v>0</v>
      </c>
      <c r="R13" s="5"/>
      <c r="S13" s="5" t="s">
        <v>0</v>
      </c>
      <c r="T13" s="5" t="s">
        <v>0</v>
      </c>
    </row>
    <row r="14" spans="1:20" s="3" customFormat="1" ht="13.5" customHeight="1">
      <c r="A14" s="10" t="s">
        <v>37</v>
      </c>
      <c r="B14" s="10" t="s">
        <v>36</v>
      </c>
      <c r="C14" s="5"/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33"/>
      <c r="L14" s="5" t="s">
        <v>0</v>
      </c>
      <c r="M14" s="5"/>
      <c r="N14" s="5" t="s">
        <v>0</v>
      </c>
      <c r="O14" s="5" t="s">
        <v>0</v>
      </c>
      <c r="P14" s="5" t="s">
        <v>0</v>
      </c>
      <c r="Q14" s="5" t="s">
        <v>0</v>
      </c>
      <c r="R14" s="5"/>
      <c r="S14" s="5" t="s">
        <v>0</v>
      </c>
      <c r="T14" s="5" t="s">
        <v>0</v>
      </c>
    </row>
    <row r="15" spans="1:20" s="3" customFormat="1" ht="13.5" customHeight="1">
      <c r="A15" s="10" t="s">
        <v>35</v>
      </c>
      <c r="B15" s="10" t="s">
        <v>34</v>
      </c>
      <c r="C15" s="33">
        <v>75118</v>
      </c>
      <c r="D15" s="33">
        <v>57503</v>
      </c>
      <c r="E15" s="33">
        <v>51580</v>
      </c>
      <c r="F15" s="33">
        <v>51834</v>
      </c>
      <c r="G15" s="33">
        <v>36597</v>
      </c>
      <c r="H15" s="33">
        <v>33694</v>
      </c>
      <c r="I15" s="33">
        <v>32336</v>
      </c>
      <c r="J15" s="33">
        <v>32488</v>
      </c>
      <c r="K15" s="33">
        <f>inge!K15+guu!K15+unee!K15+'em honi'!K15+'[1]em yamaa'!K15</f>
        <v>37034</v>
      </c>
      <c r="L15" s="33">
        <v>41415</v>
      </c>
      <c r="M15" s="33">
        <v>44617</v>
      </c>
      <c r="N15" s="33">
        <v>48372</v>
      </c>
      <c r="O15" s="33">
        <v>47087</v>
      </c>
      <c r="P15" s="33">
        <v>47317</v>
      </c>
      <c r="Q15" s="33">
        <v>45899</v>
      </c>
      <c r="R15" s="33">
        <v>74015</v>
      </c>
      <c r="S15" s="33">
        <v>62924</v>
      </c>
      <c r="T15" s="33">
        <v>31879</v>
      </c>
    </row>
    <row r="16" spans="1:20" s="3" customFormat="1" ht="13.5" customHeight="1">
      <c r="A16" s="10" t="s">
        <v>33</v>
      </c>
      <c r="B16" s="10" t="s">
        <v>32</v>
      </c>
      <c r="C16" s="33">
        <v>46705</v>
      </c>
      <c r="D16" s="33">
        <v>33787</v>
      </c>
      <c r="E16" s="33">
        <v>33000</v>
      </c>
      <c r="F16" s="33">
        <v>40278</v>
      </c>
      <c r="G16" s="33">
        <v>36668</v>
      </c>
      <c r="H16" s="33">
        <v>36417</v>
      </c>
      <c r="I16" s="33">
        <v>33743</v>
      </c>
      <c r="J16" s="33">
        <v>34761</v>
      </c>
      <c r="K16" s="33">
        <f>inge!K16+guu!K16+unee!K16+'em honi'!K16+'[1]em yamaa'!K16</f>
        <v>34744</v>
      </c>
      <c r="L16" s="33">
        <v>36808</v>
      </c>
      <c r="M16" s="33">
        <v>32183</v>
      </c>
      <c r="N16" s="33">
        <v>35153</v>
      </c>
      <c r="O16" s="33">
        <v>32734</v>
      </c>
      <c r="P16" s="33">
        <v>31881</v>
      </c>
      <c r="Q16" s="33">
        <v>30479</v>
      </c>
      <c r="R16" s="5"/>
      <c r="S16" s="5" t="s">
        <v>0</v>
      </c>
      <c r="T16" s="33">
        <v>27580</v>
      </c>
    </row>
    <row r="17" spans="1:20" s="3" customFormat="1" ht="13.5" customHeight="1">
      <c r="A17" s="10" t="s">
        <v>31</v>
      </c>
      <c r="B17" s="10" t="s">
        <v>30</v>
      </c>
      <c r="C17" s="5"/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33"/>
      <c r="L17" s="33"/>
      <c r="M17" s="33">
        <v>19807</v>
      </c>
      <c r="N17" s="33">
        <v>16503</v>
      </c>
      <c r="O17" s="33">
        <v>15260</v>
      </c>
      <c r="P17" s="33">
        <v>27537</v>
      </c>
      <c r="Q17" s="33">
        <v>35763</v>
      </c>
      <c r="R17" s="33">
        <v>59748</v>
      </c>
      <c r="S17" s="33">
        <v>87835</v>
      </c>
      <c r="T17" s="33">
        <v>23403</v>
      </c>
    </row>
    <row r="18" spans="1:20" s="3" customFormat="1" ht="13.5" customHeight="1">
      <c r="A18" s="10" t="s">
        <v>29</v>
      </c>
      <c r="B18" s="10" t="s">
        <v>28</v>
      </c>
      <c r="C18" s="5"/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33"/>
      <c r="L18" s="5" t="s">
        <v>0</v>
      </c>
      <c r="M18" s="5"/>
      <c r="N18" s="5" t="s">
        <v>0</v>
      </c>
      <c r="O18" s="5" t="s">
        <v>0</v>
      </c>
      <c r="P18" s="5" t="s">
        <v>0</v>
      </c>
      <c r="Q18" s="5" t="s">
        <v>0</v>
      </c>
      <c r="R18" s="5"/>
      <c r="S18" s="5" t="s">
        <v>0</v>
      </c>
      <c r="T18" s="5" t="s">
        <v>0</v>
      </c>
    </row>
    <row r="19" spans="1:20" s="3" customFormat="1" ht="13.5" customHeight="1">
      <c r="A19" s="10" t="s">
        <v>27</v>
      </c>
      <c r="B19" s="10" t="s">
        <v>26</v>
      </c>
      <c r="C19" s="33">
        <v>39092</v>
      </c>
      <c r="D19" s="33">
        <v>30408</v>
      </c>
      <c r="E19" s="33">
        <v>29300</v>
      </c>
      <c r="F19" s="33">
        <v>30686</v>
      </c>
      <c r="G19" s="33">
        <v>24440</v>
      </c>
      <c r="H19" s="33">
        <v>22394</v>
      </c>
      <c r="I19" s="33">
        <v>23049</v>
      </c>
      <c r="J19" s="33">
        <v>24813</v>
      </c>
      <c r="K19" s="33">
        <f>inge!K19+guu!K19+unee!K19+'em honi'!K19+'[1]em yamaa'!K19</f>
        <v>26937</v>
      </c>
      <c r="L19" s="33">
        <v>29291</v>
      </c>
      <c r="M19" s="33">
        <v>27963</v>
      </c>
      <c r="N19" s="33">
        <v>30419</v>
      </c>
      <c r="O19" s="33">
        <v>28275</v>
      </c>
      <c r="P19" s="33">
        <v>27397</v>
      </c>
      <c r="Q19" s="33">
        <v>28163</v>
      </c>
      <c r="R19" s="33"/>
      <c r="S19" s="33">
        <v>21211</v>
      </c>
      <c r="T19" s="33">
        <v>15110</v>
      </c>
    </row>
    <row r="20" spans="1:20" s="3" customFormat="1" ht="13.5" customHeight="1">
      <c r="A20" s="10" t="s">
        <v>25</v>
      </c>
      <c r="B20" s="10" t="s">
        <v>24</v>
      </c>
      <c r="C20" s="33">
        <v>53959</v>
      </c>
      <c r="D20" s="5" t="s">
        <v>0</v>
      </c>
      <c r="E20" s="5" t="s">
        <v>0</v>
      </c>
      <c r="F20" s="33">
        <v>39273</v>
      </c>
      <c r="G20" s="33">
        <v>29985</v>
      </c>
      <c r="H20" s="33">
        <v>30044</v>
      </c>
      <c r="I20" s="33">
        <v>32039</v>
      </c>
      <c r="J20" s="33">
        <v>34356</v>
      </c>
      <c r="K20" s="33">
        <f>inge!K20+guu!K20+unee!K20+'em honi'!K20+'[1]em yamaa'!K20</f>
        <v>35679</v>
      </c>
      <c r="L20" s="33">
        <v>35992</v>
      </c>
      <c r="M20" s="33">
        <v>34183</v>
      </c>
      <c r="N20" s="33">
        <v>33858</v>
      </c>
      <c r="O20" s="33">
        <v>32029</v>
      </c>
      <c r="P20" s="33">
        <v>31705</v>
      </c>
      <c r="Q20" s="33">
        <v>32998</v>
      </c>
      <c r="R20" s="33">
        <v>37958</v>
      </c>
      <c r="S20" s="33">
        <v>25797</v>
      </c>
      <c r="T20" s="33">
        <v>15840</v>
      </c>
    </row>
    <row r="21" spans="1:20" s="3" customFormat="1" ht="13.5" customHeight="1">
      <c r="A21" s="10" t="s">
        <v>23</v>
      </c>
      <c r="B21" s="10" t="s">
        <v>22</v>
      </c>
      <c r="C21" s="5"/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33"/>
      <c r="L21" s="5" t="s">
        <v>0</v>
      </c>
      <c r="M21" s="5"/>
      <c r="N21" s="5" t="s">
        <v>0</v>
      </c>
      <c r="O21" s="5" t="s">
        <v>0</v>
      </c>
      <c r="P21" s="33">
        <v>3425</v>
      </c>
      <c r="Q21" s="33">
        <v>2896</v>
      </c>
      <c r="R21" s="33"/>
      <c r="S21" s="33">
        <v>8724</v>
      </c>
      <c r="T21" s="33">
        <v>1843</v>
      </c>
    </row>
    <row r="22" spans="1:20" s="3" customFormat="1" ht="13.5" customHeight="1">
      <c r="A22" s="10" t="s">
        <v>21</v>
      </c>
      <c r="B22" s="10" t="s">
        <v>20</v>
      </c>
      <c r="C22" s="33">
        <v>55068</v>
      </c>
      <c r="D22" s="33">
        <v>42442</v>
      </c>
      <c r="E22" s="33">
        <v>38640</v>
      </c>
      <c r="F22" s="33">
        <v>39193</v>
      </c>
      <c r="G22" s="33">
        <v>35800</v>
      </c>
      <c r="H22" s="33">
        <v>36671</v>
      </c>
      <c r="I22" s="33">
        <v>34963</v>
      </c>
      <c r="J22" s="33">
        <v>34006</v>
      </c>
      <c r="K22" s="33">
        <f>inge!K22+guu!K22+unee!K22+'em honi'!K22+'[1]em yamaa'!K22</f>
        <v>34767</v>
      </c>
      <c r="L22" s="33">
        <v>36745</v>
      </c>
      <c r="M22" s="33">
        <v>33956</v>
      </c>
      <c r="N22" s="33">
        <v>34506</v>
      </c>
      <c r="O22" s="33">
        <v>32803</v>
      </c>
      <c r="P22" s="33">
        <v>17389</v>
      </c>
      <c r="Q22" s="33">
        <v>25671</v>
      </c>
      <c r="R22" s="5"/>
      <c r="S22" s="5" t="s">
        <v>0</v>
      </c>
      <c r="T22" s="5" t="s">
        <v>0</v>
      </c>
    </row>
    <row r="23" spans="1:20" s="3" customFormat="1" ht="13.5" customHeight="1">
      <c r="A23" s="10" t="s">
        <v>19</v>
      </c>
      <c r="B23" s="10" t="s">
        <v>18</v>
      </c>
      <c r="C23" s="33">
        <v>94953</v>
      </c>
      <c r="D23" s="33">
        <v>57724</v>
      </c>
      <c r="E23" s="33">
        <v>55719</v>
      </c>
      <c r="F23" s="33">
        <v>58184</v>
      </c>
      <c r="G23" s="33">
        <v>53512</v>
      </c>
      <c r="H23" s="33">
        <v>49133</v>
      </c>
      <c r="I23" s="33">
        <v>47646</v>
      </c>
      <c r="J23" s="33">
        <v>51541</v>
      </c>
      <c r="K23" s="33">
        <f>inge!K23+guu!K23+unee!K23+'em honi'!K23+'[1]em yamaa'!K23</f>
        <v>54258</v>
      </c>
      <c r="L23" s="33">
        <v>58121</v>
      </c>
      <c r="M23" s="33">
        <v>60061</v>
      </c>
      <c r="N23" s="33">
        <v>59518</v>
      </c>
      <c r="O23" s="33">
        <v>60441</v>
      </c>
      <c r="P23" s="33">
        <v>57021</v>
      </c>
      <c r="Q23" s="33">
        <v>59471</v>
      </c>
      <c r="R23" s="33">
        <v>84888</v>
      </c>
      <c r="S23" s="33">
        <v>77437</v>
      </c>
      <c r="T23" s="33">
        <v>48404</v>
      </c>
    </row>
    <row r="24" spans="1:20" s="3" customFormat="1" ht="13.5" customHeight="1">
      <c r="A24" s="10" t="s">
        <v>17</v>
      </c>
      <c r="B24" s="10" t="s">
        <v>17</v>
      </c>
      <c r="C24" s="33">
        <v>18049</v>
      </c>
      <c r="D24" s="33">
        <v>14990</v>
      </c>
      <c r="E24" s="33">
        <v>16681</v>
      </c>
      <c r="F24" s="33">
        <v>16750</v>
      </c>
      <c r="G24" s="33">
        <v>15604</v>
      </c>
      <c r="H24" s="33">
        <v>15957</v>
      </c>
      <c r="I24" s="33">
        <v>15730</v>
      </c>
      <c r="J24" s="33">
        <v>15771</v>
      </c>
      <c r="K24" s="33">
        <f>inge!K24+guu!K24+unee!K24+'em honi'!K24+'[1]em yamaa'!K24</f>
        <v>17060</v>
      </c>
      <c r="L24" s="33">
        <v>18971</v>
      </c>
      <c r="M24" s="33">
        <v>17479</v>
      </c>
      <c r="N24" s="33">
        <v>16620</v>
      </c>
      <c r="O24" s="33">
        <v>16033</v>
      </c>
      <c r="P24" s="33">
        <v>15104</v>
      </c>
      <c r="Q24" s="33">
        <v>9321</v>
      </c>
      <c r="R24" s="5"/>
      <c r="S24" s="5" t="s">
        <v>0</v>
      </c>
      <c r="T24" s="33">
        <v>20487</v>
      </c>
    </row>
    <row r="25" spans="1:20" s="3" customFormat="1" ht="13.5" customHeight="1">
      <c r="A25" s="10" t="s">
        <v>16</v>
      </c>
      <c r="B25" s="10" t="s">
        <v>15</v>
      </c>
      <c r="C25" s="33">
        <v>33293</v>
      </c>
      <c r="D25" s="33">
        <v>40204</v>
      </c>
      <c r="E25" s="33">
        <v>37260</v>
      </c>
      <c r="F25" s="33">
        <v>44424</v>
      </c>
      <c r="G25" s="33">
        <v>41052</v>
      </c>
      <c r="H25" s="33">
        <v>39411</v>
      </c>
      <c r="I25" s="33">
        <v>38558</v>
      </c>
      <c r="J25" s="33">
        <v>39529</v>
      </c>
      <c r="K25" s="33">
        <f>inge!K25+guu!K25+unee!K25+'em honi'!K25+'[1]em yamaa'!K25</f>
        <v>42508</v>
      </c>
      <c r="L25" s="33">
        <v>53150</v>
      </c>
      <c r="M25" s="33">
        <v>46319</v>
      </c>
      <c r="N25" s="33">
        <v>39968</v>
      </c>
      <c r="O25" s="33">
        <v>38701</v>
      </c>
      <c r="P25" s="33">
        <v>36642</v>
      </c>
      <c r="Q25" s="33">
        <v>34418</v>
      </c>
      <c r="R25" s="5"/>
      <c r="S25" s="5" t="s">
        <v>0</v>
      </c>
      <c r="T25" s="5" t="s">
        <v>0</v>
      </c>
    </row>
    <row r="26" spans="1:20" s="3" customFormat="1" ht="13.5" customHeight="1">
      <c r="A26" s="10" t="s">
        <v>14</v>
      </c>
      <c r="B26" s="10" t="s">
        <v>13</v>
      </c>
      <c r="C26" s="5"/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33"/>
      <c r="L26" s="5" t="s">
        <v>0</v>
      </c>
      <c r="M26" s="5"/>
      <c r="N26" s="5" t="s">
        <v>0</v>
      </c>
      <c r="O26" s="5" t="s">
        <v>0</v>
      </c>
      <c r="P26" s="5" t="s">
        <v>0</v>
      </c>
      <c r="Q26" s="5" t="s">
        <v>0</v>
      </c>
      <c r="R26" s="5"/>
      <c r="S26" s="5" t="s">
        <v>0</v>
      </c>
      <c r="T26" s="5" t="s">
        <v>0</v>
      </c>
    </row>
    <row r="27" spans="1:20" s="3" customFormat="1" ht="13.5" customHeight="1">
      <c r="A27" s="10" t="s">
        <v>12</v>
      </c>
      <c r="B27" s="10" t="s">
        <v>11</v>
      </c>
      <c r="C27" s="33">
        <v>48954</v>
      </c>
      <c r="D27" s="33">
        <v>27017</v>
      </c>
      <c r="E27" s="33">
        <v>25679</v>
      </c>
      <c r="F27" s="33">
        <v>29385</v>
      </c>
      <c r="G27" s="33">
        <v>24884</v>
      </c>
      <c r="H27" s="33">
        <v>27550</v>
      </c>
      <c r="I27" s="33">
        <v>27512</v>
      </c>
      <c r="J27" s="33">
        <v>33950</v>
      </c>
      <c r="K27" s="33">
        <f>inge!K27+guu!K27+unee!K27+'em honi'!K27+'[1]em yamaa'!K27</f>
        <v>37040</v>
      </c>
      <c r="L27" s="33">
        <v>39741</v>
      </c>
      <c r="M27" s="33">
        <v>36778</v>
      </c>
      <c r="N27" s="33">
        <v>34892</v>
      </c>
      <c r="O27" s="33">
        <v>33454</v>
      </c>
      <c r="P27" s="33">
        <v>36059</v>
      </c>
      <c r="Q27" s="33">
        <v>33166</v>
      </c>
      <c r="R27" s="33">
        <v>51683</v>
      </c>
      <c r="S27" s="33">
        <v>61577</v>
      </c>
      <c r="T27" s="33">
        <v>44372</v>
      </c>
    </row>
    <row r="28" spans="1:20" s="3" customFormat="1" ht="13.5" customHeight="1">
      <c r="A28" s="10" t="s">
        <v>10</v>
      </c>
      <c r="B28" s="10" t="s">
        <v>9</v>
      </c>
      <c r="C28" s="33">
        <v>65334</v>
      </c>
      <c r="D28" s="33">
        <v>49568</v>
      </c>
      <c r="E28" s="33">
        <v>52190</v>
      </c>
      <c r="F28" s="33">
        <v>51553</v>
      </c>
      <c r="G28" s="33">
        <v>50342</v>
      </c>
      <c r="H28" s="33">
        <v>51473</v>
      </c>
      <c r="I28" s="33">
        <v>48368</v>
      </c>
      <c r="J28" s="33">
        <v>41417</v>
      </c>
      <c r="K28" s="33">
        <f>inge!K28+guu!K28+unee!K28+'em honi'!K28+'[1]em yamaa'!K28</f>
        <v>39432</v>
      </c>
      <c r="L28" s="33">
        <v>40675</v>
      </c>
      <c r="M28" s="33">
        <v>33458</v>
      </c>
      <c r="N28" s="33">
        <v>24056</v>
      </c>
      <c r="O28" s="33">
        <v>22461</v>
      </c>
      <c r="P28" s="33">
        <v>24030</v>
      </c>
      <c r="Q28" s="33">
        <v>20108</v>
      </c>
      <c r="R28" s="33">
        <v>52432</v>
      </c>
      <c r="S28" s="33">
        <v>76903</v>
      </c>
      <c r="T28" s="33">
        <v>20638</v>
      </c>
    </row>
    <row r="29" spans="1:20" s="3" customFormat="1" ht="13.5" customHeight="1">
      <c r="A29" s="10" t="s">
        <v>8</v>
      </c>
      <c r="B29" s="10" t="s">
        <v>7</v>
      </c>
      <c r="C29" s="5"/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33"/>
      <c r="L29" s="5" t="s">
        <v>0</v>
      </c>
      <c r="M29" s="5"/>
      <c r="N29" s="5" t="s">
        <v>0</v>
      </c>
      <c r="O29" s="5" t="s">
        <v>0</v>
      </c>
      <c r="P29" s="5" t="s">
        <v>0</v>
      </c>
      <c r="Q29" s="5" t="s">
        <v>0</v>
      </c>
      <c r="R29" s="5"/>
      <c r="S29" s="5" t="s">
        <v>0</v>
      </c>
      <c r="T29" s="5" t="s">
        <v>0</v>
      </c>
    </row>
    <row r="30" spans="1:20" s="3" customFormat="1" ht="13.5" customHeight="1">
      <c r="A30" s="10" t="s">
        <v>6</v>
      </c>
      <c r="B30" s="10" t="s">
        <v>5</v>
      </c>
      <c r="C30" s="33">
        <v>28340</v>
      </c>
      <c r="D30" s="33">
        <v>20979</v>
      </c>
      <c r="E30" s="33">
        <v>25016</v>
      </c>
      <c r="F30" s="33">
        <v>24382</v>
      </c>
      <c r="G30" s="33">
        <v>21650</v>
      </c>
      <c r="H30" s="33">
        <v>21462</v>
      </c>
      <c r="I30" s="33">
        <v>19683</v>
      </c>
      <c r="J30" s="33">
        <v>18239</v>
      </c>
      <c r="K30" s="33">
        <f>inge!K30+guu!K30+unee!K30+'em honi'!K30+'[1]em yamaa'!K30</f>
        <v>19085</v>
      </c>
      <c r="L30" s="33">
        <v>20137</v>
      </c>
      <c r="M30" s="5"/>
      <c r="N30" s="33">
        <v>16413</v>
      </c>
      <c r="O30" s="33">
        <v>15549</v>
      </c>
      <c r="P30" s="33">
        <v>12812</v>
      </c>
      <c r="Q30" s="33">
        <v>14965</v>
      </c>
      <c r="R30" s="33">
        <v>57523</v>
      </c>
      <c r="S30" s="33">
        <v>96795</v>
      </c>
      <c r="T30" s="33">
        <v>24036</v>
      </c>
    </row>
    <row r="31" spans="1:20" s="3" customFormat="1" ht="13.5" customHeight="1">
      <c r="A31" s="10" t="s">
        <v>4</v>
      </c>
      <c r="B31" s="10" t="s">
        <v>3</v>
      </c>
      <c r="C31" s="33">
        <v>47093</v>
      </c>
      <c r="D31" s="33">
        <v>36178</v>
      </c>
      <c r="E31" s="33">
        <v>36112</v>
      </c>
      <c r="F31" s="33">
        <v>56216</v>
      </c>
      <c r="G31" s="33">
        <v>52878</v>
      </c>
      <c r="H31" s="33">
        <v>52836</v>
      </c>
      <c r="I31" s="33">
        <v>52457</v>
      </c>
      <c r="J31" s="33">
        <v>55047</v>
      </c>
      <c r="K31" s="33">
        <f>inge!K31+guu!K31+unee!K31+'em honi'!K31+'[1]em yamaa'!K31</f>
        <v>60275</v>
      </c>
      <c r="L31" s="33">
        <v>63640</v>
      </c>
      <c r="M31" s="33">
        <v>57348</v>
      </c>
      <c r="N31" s="33">
        <v>23604</v>
      </c>
      <c r="O31" s="33">
        <v>21433</v>
      </c>
      <c r="P31" s="33">
        <v>15341</v>
      </c>
      <c r="Q31" s="33">
        <v>14712</v>
      </c>
      <c r="R31" s="33">
        <v>44902</v>
      </c>
      <c r="S31" s="33">
        <v>53356</v>
      </c>
      <c r="T31" s="33">
        <v>32279</v>
      </c>
    </row>
    <row r="32" spans="1:20" s="3" customFormat="1" ht="13.5" customHeight="1">
      <c r="A32" s="10" t="s">
        <v>2</v>
      </c>
      <c r="B32" s="10" t="s">
        <v>1</v>
      </c>
      <c r="C32" s="5"/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33"/>
      <c r="L32" s="5" t="s">
        <v>0</v>
      </c>
      <c r="M32" s="5"/>
      <c r="N32" s="5" t="s">
        <v>0</v>
      </c>
      <c r="O32" s="5" t="s">
        <v>0</v>
      </c>
      <c r="P32" s="5" t="s">
        <v>0</v>
      </c>
      <c r="Q32" s="5" t="s">
        <v>0</v>
      </c>
      <c r="R32" s="5"/>
      <c r="S32" s="5" t="s">
        <v>0</v>
      </c>
      <c r="T32" s="5" t="s">
        <v>0</v>
      </c>
    </row>
    <row r="33" spans="1:20" s="3" customFormat="1" ht="13.5" customHeight="1">
      <c r="A33" s="10" t="s">
        <v>60</v>
      </c>
      <c r="B33" s="10" t="s">
        <v>59</v>
      </c>
      <c r="C33" s="33">
        <v>27390</v>
      </c>
      <c r="D33" s="33">
        <v>18072</v>
      </c>
      <c r="E33" s="33">
        <v>20378</v>
      </c>
      <c r="F33" s="33">
        <v>24897</v>
      </c>
      <c r="G33" s="33">
        <v>21845</v>
      </c>
      <c r="H33" s="33">
        <v>23062</v>
      </c>
      <c r="I33" s="33">
        <v>24365</v>
      </c>
      <c r="J33" s="33">
        <v>28502</v>
      </c>
      <c r="K33" s="33">
        <f>inge!K33+guu!K33+unee!K33+'em honi'!K33+'[1]em yamaa'!K33</f>
        <v>30615</v>
      </c>
      <c r="L33" s="33">
        <v>33601</v>
      </c>
      <c r="M33" s="33">
        <v>32849</v>
      </c>
      <c r="N33" s="33">
        <v>31433</v>
      </c>
      <c r="O33" s="33">
        <v>27801</v>
      </c>
      <c r="P33" s="33">
        <v>26818</v>
      </c>
      <c r="Q33" s="33">
        <v>27483</v>
      </c>
      <c r="R33" s="5"/>
      <c r="S33" s="5" t="s">
        <v>0</v>
      </c>
      <c r="T33" s="5" t="s">
        <v>0</v>
      </c>
    </row>
    <row r="34" spans="1:20" s="3" customFormat="1" ht="13.5" customHeight="1">
      <c r="A34" s="10" t="s">
        <v>58</v>
      </c>
      <c r="B34" s="10" t="s">
        <v>55</v>
      </c>
      <c r="C34" s="5"/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33"/>
      <c r="L34" s="5" t="s">
        <v>0</v>
      </c>
      <c r="M34" s="5"/>
      <c r="N34" s="5" t="s">
        <v>0</v>
      </c>
      <c r="O34" s="5" t="s">
        <v>0</v>
      </c>
      <c r="P34" s="5" t="s">
        <v>0</v>
      </c>
      <c r="Q34" s="5" t="s">
        <v>0</v>
      </c>
      <c r="R34" s="5"/>
      <c r="S34" s="5" t="s">
        <v>0</v>
      </c>
      <c r="T34" s="5" t="s">
        <v>0</v>
      </c>
    </row>
    <row r="35" spans="1:20" s="3" customFormat="1" ht="13.5" customHeight="1">
      <c r="A35" s="10" t="s">
        <v>74</v>
      </c>
      <c r="B35" s="10" t="s">
        <v>69</v>
      </c>
      <c r="C35" s="5"/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33"/>
      <c r="L35" s="5" t="s">
        <v>0</v>
      </c>
      <c r="M35" s="5"/>
      <c r="N35" s="5" t="s">
        <v>0</v>
      </c>
      <c r="O35" s="5" t="s">
        <v>0</v>
      </c>
      <c r="P35" s="5" t="s">
        <v>0</v>
      </c>
      <c r="Q35" s="5" t="s">
        <v>0</v>
      </c>
      <c r="R35" s="5"/>
      <c r="S35" s="5" t="s">
        <v>0</v>
      </c>
      <c r="T35" s="5" t="s">
        <v>0</v>
      </c>
    </row>
    <row r="36" spans="1:20" s="3" customFormat="1" ht="13.5" customHeight="1">
      <c r="A36" s="10" t="s">
        <v>56</v>
      </c>
      <c r="B36" s="10" t="s">
        <v>55</v>
      </c>
      <c r="C36" s="33">
        <v>74504</v>
      </c>
      <c r="D36" s="5" t="s">
        <v>0</v>
      </c>
      <c r="E36" s="33">
        <v>49659</v>
      </c>
      <c r="F36" s="33">
        <v>52483</v>
      </c>
      <c r="G36" s="33">
        <v>38098</v>
      </c>
      <c r="H36" s="33">
        <v>37643</v>
      </c>
      <c r="I36" s="33">
        <v>39257</v>
      </c>
      <c r="J36" s="33">
        <v>43490</v>
      </c>
      <c r="K36" s="33">
        <f>inge!K36+guu!K36+unee!K36+'em honi'!K36+'[1]em yamaa'!K36</f>
        <v>49625</v>
      </c>
      <c r="L36" s="33">
        <v>55353</v>
      </c>
      <c r="M36" s="33">
        <v>56811</v>
      </c>
      <c r="N36" s="33">
        <v>43770</v>
      </c>
      <c r="O36" s="33">
        <v>41825</v>
      </c>
      <c r="P36" s="33">
        <v>42608</v>
      </c>
      <c r="Q36" s="33">
        <v>41543</v>
      </c>
      <c r="R36" s="33">
        <v>78817</v>
      </c>
      <c r="S36" s="33">
        <v>58391</v>
      </c>
      <c r="T36" s="33">
        <v>33470</v>
      </c>
    </row>
    <row r="37" spans="1:20" s="3" customFormat="1" ht="13.5" customHeight="1">
      <c r="A37" s="9" t="s">
        <v>37</v>
      </c>
      <c r="B37" s="20" t="s">
        <v>105</v>
      </c>
      <c r="C37" s="5"/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/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</row>
    <row r="38" spans="1:20" s="3" customFormat="1" ht="13.5" customHeight="1">
      <c r="A38" s="15" t="s">
        <v>54</v>
      </c>
      <c r="B38" s="15" t="s">
        <v>69</v>
      </c>
      <c r="C38" s="33">
        <v>667060</v>
      </c>
      <c r="D38" s="33">
        <v>163917</v>
      </c>
      <c r="E38" s="33">
        <v>104371</v>
      </c>
      <c r="F38" s="33">
        <v>110992</v>
      </c>
      <c r="G38" s="33">
        <v>83739</v>
      </c>
      <c r="H38" s="33">
        <v>84755</v>
      </c>
      <c r="I38" s="33">
        <v>82185</v>
      </c>
      <c r="J38" s="33">
        <v>83425</v>
      </c>
      <c r="K38" s="5" t="s">
        <v>0</v>
      </c>
      <c r="L38" s="33">
        <v>93651</v>
      </c>
      <c r="M38" s="33">
        <v>95348</v>
      </c>
      <c r="N38" s="33">
        <v>142122</v>
      </c>
      <c r="O38" s="33">
        <v>139291</v>
      </c>
      <c r="P38" s="33">
        <v>127483</v>
      </c>
      <c r="Q38" s="33">
        <v>118159</v>
      </c>
      <c r="R38" s="33">
        <v>43351</v>
      </c>
      <c r="S38" s="5" t="s">
        <v>0</v>
      </c>
      <c r="T38" s="33">
        <v>56123</v>
      </c>
    </row>
    <row r="39" spans="1:20" ht="13.5" customHeight="1">
      <c r="A39" s="15" t="s">
        <v>68</v>
      </c>
      <c r="B39" s="15" t="s">
        <v>67</v>
      </c>
      <c r="C39" s="15">
        <v>47489</v>
      </c>
      <c r="D39" s="15">
        <v>34516</v>
      </c>
      <c r="E39" s="15">
        <v>32062</v>
      </c>
      <c r="F39" s="15">
        <v>33787</v>
      </c>
      <c r="G39" s="15">
        <v>23800</v>
      </c>
      <c r="H39" s="15">
        <v>24662</v>
      </c>
      <c r="J39" s="15">
        <v>24190</v>
      </c>
      <c r="K39" s="15">
        <v>26801</v>
      </c>
      <c r="L39" s="15">
        <v>29229</v>
      </c>
      <c r="M39" s="15">
        <v>29186</v>
      </c>
      <c r="N39" s="15">
        <v>29505</v>
      </c>
      <c r="O39" s="15">
        <v>30906</v>
      </c>
      <c r="P39" s="15">
        <v>30166</v>
      </c>
      <c r="Q39" s="15">
        <v>29368</v>
      </c>
      <c r="R39" s="15">
        <v>0</v>
      </c>
      <c r="S39" s="15">
        <v>0</v>
      </c>
      <c r="T39" s="15">
        <v>0</v>
      </c>
    </row>
    <row r="40" spans="1:20" ht="13.5" customHeight="1">
      <c r="A40" s="15" t="s">
        <v>66</v>
      </c>
      <c r="B40" s="15" t="s">
        <v>65</v>
      </c>
      <c r="C40" s="15">
        <v>47775</v>
      </c>
      <c r="D40" s="15">
        <v>35389</v>
      </c>
      <c r="E40" s="15">
        <v>32692</v>
      </c>
      <c r="F40" s="15">
        <v>35269</v>
      </c>
      <c r="G40" s="15">
        <v>26103</v>
      </c>
      <c r="H40" s="15">
        <v>26588</v>
      </c>
      <c r="I40" s="15">
        <v>26602</v>
      </c>
      <c r="J40" s="15">
        <v>28703</v>
      </c>
      <c r="K40" s="15">
        <v>32240</v>
      </c>
      <c r="L40" s="15">
        <v>35089</v>
      </c>
      <c r="M40" s="15">
        <v>35272</v>
      </c>
      <c r="N40" s="15">
        <v>40129</v>
      </c>
      <c r="O40" s="15">
        <v>38710</v>
      </c>
      <c r="P40" s="15">
        <v>37643</v>
      </c>
      <c r="Q40" s="15">
        <v>34650</v>
      </c>
      <c r="R40" s="15">
        <v>0</v>
      </c>
      <c r="S40" s="15">
        <v>0</v>
      </c>
      <c r="T40" s="15">
        <v>17572</v>
      </c>
    </row>
    <row r="41" spans="1:20" ht="13.5" customHeight="1">
      <c r="A41" s="15" t="s">
        <v>64</v>
      </c>
      <c r="B41" s="15" t="s">
        <v>63</v>
      </c>
      <c r="C41" s="15">
        <v>23532</v>
      </c>
      <c r="D41" s="15">
        <v>17325</v>
      </c>
      <c r="E41" s="15">
        <v>17546</v>
      </c>
      <c r="F41" s="15">
        <v>20442</v>
      </c>
      <c r="G41" s="15">
        <v>19512</v>
      </c>
      <c r="H41" s="15">
        <v>20920</v>
      </c>
      <c r="I41" s="15">
        <v>20134</v>
      </c>
      <c r="J41" s="15">
        <v>18937</v>
      </c>
      <c r="K41" s="15">
        <v>18478</v>
      </c>
      <c r="L41" s="15">
        <v>14607</v>
      </c>
      <c r="M41" s="15">
        <v>14936</v>
      </c>
      <c r="N41" s="15">
        <v>13449</v>
      </c>
      <c r="O41" s="15">
        <v>13030</v>
      </c>
      <c r="P41" s="15">
        <v>7242</v>
      </c>
      <c r="Q41" s="15">
        <v>7170</v>
      </c>
      <c r="R41" s="15">
        <v>0</v>
      </c>
      <c r="S41" s="15">
        <v>0</v>
      </c>
      <c r="T41" s="15">
        <v>0</v>
      </c>
    </row>
    <row r="42" spans="1:20" ht="13.5" customHeight="1">
      <c r="A42" s="9" t="s">
        <v>138</v>
      </c>
      <c r="B42" s="9" t="s">
        <v>139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31767</v>
      </c>
      <c r="O42" s="15">
        <v>30260</v>
      </c>
      <c r="P42" s="15">
        <v>28469</v>
      </c>
      <c r="Q42" s="15">
        <v>26709</v>
      </c>
      <c r="R42" s="15">
        <v>0</v>
      </c>
      <c r="S42" s="15">
        <v>0</v>
      </c>
      <c r="T42" s="15">
        <v>0</v>
      </c>
    </row>
    <row r="43" spans="1:20" ht="13.5" customHeight="1">
      <c r="A43" s="9" t="s">
        <v>62</v>
      </c>
      <c r="B43" s="9" t="s">
        <v>61</v>
      </c>
      <c r="C43" s="15">
        <v>31992</v>
      </c>
      <c r="D43" s="15">
        <v>23009</v>
      </c>
      <c r="E43" s="15">
        <v>22071</v>
      </c>
      <c r="F43" s="15">
        <v>21494</v>
      </c>
      <c r="G43" s="15">
        <v>14324</v>
      </c>
      <c r="H43" s="15">
        <v>12585</v>
      </c>
      <c r="I43" s="15">
        <v>11611</v>
      </c>
      <c r="J43" s="15">
        <v>11595</v>
      </c>
      <c r="K43" s="15">
        <v>12790</v>
      </c>
      <c r="L43" s="15">
        <v>14726</v>
      </c>
      <c r="M43" s="15">
        <v>15954</v>
      </c>
      <c r="N43" s="15">
        <v>27272</v>
      </c>
      <c r="O43" s="15">
        <v>26385</v>
      </c>
      <c r="P43" s="15">
        <v>23963</v>
      </c>
      <c r="Q43" s="15">
        <v>20262</v>
      </c>
      <c r="R43" s="15">
        <v>0</v>
      </c>
      <c r="S43" s="15">
        <v>0</v>
      </c>
      <c r="T43" s="15">
        <v>0</v>
      </c>
    </row>
    <row r="44" spans="1:20" ht="13.5" customHeight="1">
      <c r="A44" s="30" t="s">
        <v>140</v>
      </c>
      <c r="B44" s="30" t="s">
        <v>141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19688</v>
      </c>
      <c r="S44" s="15">
        <v>0</v>
      </c>
      <c r="T44" s="15">
        <v>6042</v>
      </c>
    </row>
    <row r="45" spans="1:20" ht="13.5" customHeight="1">
      <c r="A45" s="30" t="s">
        <v>163</v>
      </c>
      <c r="B45" s="30" t="s">
        <v>162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13685</v>
      </c>
      <c r="S45" s="15">
        <v>0</v>
      </c>
      <c r="T45" s="15">
        <v>13127</v>
      </c>
    </row>
    <row r="46" spans="1:20" ht="13.5" customHeight="1">
      <c r="A46" s="30" t="s">
        <v>143</v>
      </c>
      <c r="B46" s="30" t="s">
        <v>142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9978</v>
      </c>
      <c r="S46" s="15">
        <v>0</v>
      </c>
      <c r="T46" s="15">
        <v>11859</v>
      </c>
    </row>
    <row r="47" spans="1:20" ht="13.5" customHeight="1">
      <c r="A47" s="30" t="s">
        <v>160</v>
      </c>
      <c r="B47" s="30" t="s">
        <v>161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7523</v>
      </c>
    </row>
    <row r="48" spans="1:20" ht="13.5" customHeight="1">
      <c r="A48" s="2" t="s">
        <v>144</v>
      </c>
      <c r="B48" s="2" t="s">
        <v>155</v>
      </c>
      <c r="C48" s="15">
        <v>86955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3.5" customHeight="1">
      <c r="A49" s="2" t="s">
        <v>147</v>
      </c>
      <c r="B49" s="2" t="s">
        <v>146</v>
      </c>
      <c r="C49" s="15">
        <v>92335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3.5" customHeight="1">
      <c r="A50" s="2" t="s">
        <v>148</v>
      </c>
      <c r="B50" s="2" t="s">
        <v>149</v>
      </c>
      <c r="C50" s="15">
        <v>73867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ht="13.5" customHeight="1">
      <c r="A51" s="2" t="s">
        <v>150</v>
      </c>
      <c r="B51" s="2" t="s">
        <v>151</v>
      </c>
      <c r="C51" s="15">
        <v>55413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13.5" customHeight="1">
      <c r="A52" s="2" t="s">
        <v>153</v>
      </c>
      <c r="B52" s="2" t="s">
        <v>152</v>
      </c>
      <c r="C52" s="15">
        <v>34626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3.5" customHeight="1">
      <c r="A53" s="2" t="s">
        <v>154</v>
      </c>
      <c r="B53" s="2" t="s">
        <v>155</v>
      </c>
      <c r="C53" s="15">
        <v>57866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</row>
    <row r="54" spans="1:20" ht="13.5" customHeight="1">
      <c r="A54" s="2" t="s">
        <v>157</v>
      </c>
      <c r="B54" s="2" t="s">
        <v>156</v>
      </c>
      <c r="C54" s="15">
        <v>61579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</row>
    <row r="55" spans="1:20" ht="13.5" customHeight="1">
      <c r="A55" s="2" t="s">
        <v>158</v>
      </c>
      <c r="B55" s="2" t="s">
        <v>159</v>
      </c>
      <c r="C55" s="15">
        <v>53631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</row>
    <row r="56" spans="1:20" ht="13.5" customHeight="1">
      <c r="A56" s="34" t="s">
        <v>164</v>
      </c>
      <c r="B56" s="34" t="s">
        <v>165</v>
      </c>
      <c r="C56" s="39">
        <v>0</v>
      </c>
      <c r="D56" s="39">
        <v>53678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4"/>
  <sheetViews>
    <sheetView showGridLines="0" view="pageLayout" workbookViewId="0" topLeftCell="E1">
      <selection activeCell="W9" sqref="W9"/>
    </sheetView>
  </sheetViews>
  <sheetFormatPr defaultColWidth="9.140625" defaultRowHeight="15"/>
  <cols>
    <col min="1" max="2" width="6.140625" style="1" customWidth="1"/>
    <col min="3" max="3" width="6.421875" style="1" bestFit="1" customWidth="1"/>
    <col min="4" max="10" width="5.421875" style="1" bestFit="1" customWidth="1"/>
    <col min="11" max="11" width="5.421875" style="15" bestFit="1" customWidth="1"/>
    <col min="12" max="12" width="5.421875" style="1" bestFit="1" customWidth="1"/>
    <col min="13" max="16" width="6.421875" style="1" bestFit="1" customWidth="1"/>
    <col min="17" max="20" width="5.421875" style="1" bestFit="1" customWidth="1"/>
    <col min="21" max="16384" width="9.140625" style="1" customWidth="1"/>
  </cols>
  <sheetData>
    <row r="1" spans="1:20" s="2" customFormat="1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31"/>
      <c r="L1" s="12"/>
      <c r="M1" s="12"/>
      <c r="N1" s="12"/>
      <c r="O1" s="12"/>
      <c r="P1" s="12"/>
      <c r="Q1" s="12"/>
      <c r="R1" s="12"/>
      <c r="S1" s="12"/>
      <c r="T1" s="12"/>
    </row>
    <row r="2" spans="1:20" s="2" customFormat="1" ht="15" customHeight="1">
      <c r="A2" s="76" t="s">
        <v>137</v>
      </c>
      <c r="B2" s="77"/>
      <c r="C2" s="87" t="s">
        <v>107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2">
      <c r="A3" s="78"/>
      <c r="B3" s="79"/>
      <c r="C3" s="83" t="s">
        <v>131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3" customFormat="1" ht="12">
      <c r="A4" s="80"/>
      <c r="B4" s="81"/>
      <c r="C4" s="11">
        <v>1941</v>
      </c>
      <c r="D4" s="11">
        <v>1942</v>
      </c>
      <c r="E4" s="11">
        <v>1943</v>
      </c>
      <c r="F4" s="11">
        <v>1944</v>
      </c>
      <c r="G4" s="11">
        <v>1945</v>
      </c>
      <c r="H4" s="11">
        <v>1946</v>
      </c>
      <c r="I4" s="11">
        <v>1947</v>
      </c>
      <c r="J4" s="11">
        <v>1948</v>
      </c>
      <c r="K4" s="11">
        <v>1949</v>
      </c>
      <c r="L4" s="11">
        <v>1950</v>
      </c>
      <c r="M4" s="11">
        <v>1951</v>
      </c>
      <c r="N4" s="11">
        <v>1952</v>
      </c>
      <c r="O4" s="11">
        <v>1953</v>
      </c>
      <c r="P4" s="11">
        <v>1954</v>
      </c>
      <c r="Q4" s="11">
        <v>1955</v>
      </c>
      <c r="R4" s="11">
        <v>1956</v>
      </c>
      <c r="S4" s="11">
        <v>1957</v>
      </c>
      <c r="T4" s="11">
        <v>1958</v>
      </c>
    </row>
    <row r="5" spans="1:20" s="3" customFormat="1" ht="14.25" customHeight="1">
      <c r="A5" s="10" t="s">
        <v>53</v>
      </c>
      <c r="B5" s="10" t="s">
        <v>53</v>
      </c>
      <c r="C5" s="33">
        <v>19404</v>
      </c>
      <c r="D5" s="33">
        <v>6660</v>
      </c>
      <c r="E5" s="33">
        <v>7425</v>
      </c>
      <c r="F5" s="33">
        <v>9155</v>
      </c>
      <c r="G5" s="33">
        <v>6376</v>
      </c>
      <c r="H5" s="33">
        <v>7405</v>
      </c>
      <c r="I5" s="33">
        <v>8176</v>
      </c>
      <c r="J5" s="33">
        <v>8832</v>
      </c>
      <c r="K5" s="33">
        <f>SUM(K6:K36)</f>
        <v>9436</v>
      </c>
      <c r="L5" s="33">
        <v>9888</v>
      </c>
      <c r="M5" s="33">
        <v>10064</v>
      </c>
      <c r="N5" s="33">
        <v>10652</v>
      </c>
      <c r="O5" s="33">
        <v>10775</v>
      </c>
      <c r="P5" s="33">
        <v>10416</v>
      </c>
      <c r="Q5" s="33">
        <v>9387</v>
      </c>
      <c r="R5" s="33">
        <v>7653</v>
      </c>
      <c r="S5" s="33">
        <v>7938</v>
      </c>
      <c r="T5" s="33">
        <v>5176</v>
      </c>
    </row>
    <row r="6" spans="1:20" s="3" customFormat="1" ht="14.25" customHeight="1">
      <c r="A6" s="10" t="s">
        <v>52</v>
      </c>
      <c r="B6" s="10" t="s">
        <v>51</v>
      </c>
      <c r="C6" s="4">
        <v>168</v>
      </c>
      <c r="D6" s="4">
        <v>170</v>
      </c>
      <c r="E6" s="4">
        <v>226</v>
      </c>
      <c r="F6" s="4">
        <v>249</v>
      </c>
      <c r="G6" s="4">
        <v>221</v>
      </c>
      <c r="H6" s="4">
        <v>222</v>
      </c>
      <c r="I6" s="4">
        <v>265</v>
      </c>
      <c r="J6" s="4">
        <v>313</v>
      </c>
      <c r="K6" s="33">
        <v>354</v>
      </c>
      <c r="L6" s="4">
        <v>387</v>
      </c>
      <c r="M6" s="4">
        <v>399</v>
      </c>
      <c r="N6" s="4">
        <v>471</v>
      </c>
      <c r="O6" s="4">
        <v>491</v>
      </c>
      <c r="P6" s="4">
        <v>475</v>
      </c>
      <c r="Q6" s="4">
        <v>435</v>
      </c>
      <c r="R6" s="5" t="s">
        <v>0</v>
      </c>
      <c r="S6" s="5" t="s">
        <v>0</v>
      </c>
      <c r="T6" s="5" t="s">
        <v>0</v>
      </c>
    </row>
    <row r="7" spans="1:20" s="3" customFormat="1" ht="14.25" customHeight="1">
      <c r="A7" s="10" t="s">
        <v>50</v>
      </c>
      <c r="B7" s="10" t="s">
        <v>49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/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</row>
    <row r="8" spans="1:20" s="3" customFormat="1" ht="14.25" customHeight="1">
      <c r="A8" s="10" t="s">
        <v>48</v>
      </c>
      <c r="B8" s="10" t="s">
        <v>47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/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</row>
    <row r="9" spans="1:20" s="3" customFormat="1" ht="14.25" customHeight="1">
      <c r="A9" s="10" t="s">
        <v>46</v>
      </c>
      <c r="B9" s="10" t="s">
        <v>45</v>
      </c>
      <c r="C9" s="4">
        <v>2</v>
      </c>
      <c r="D9" s="4">
        <v>7</v>
      </c>
      <c r="E9" s="4">
        <v>7</v>
      </c>
      <c r="F9" s="4">
        <v>79</v>
      </c>
      <c r="G9" s="4">
        <v>53</v>
      </c>
      <c r="H9" s="4">
        <v>31</v>
      </c>
      <c r="I9" s="4">
        <v>39</v>
      </c>
      <c r="J9" s="4">
        <v>90</v>
      </c>
      <c r="K9" s="4">
        <v>86</v>
      </c>
      <c r="L9" s="4">
        <v>69</v>
      </c>
      <c r="M9" s="4">
        <v>10</v>
      </c>
      <c r="N9" s="4">
        <v>9</v>
      </c>
      <c r="O9" s="4">
        <v>5</v>
      </c>
      <c r="P9" s="4">
        <v>6</v>
      </c>
      <c r="Q9" s="4">
        <v>12</v>
      </c>
      <c r="R9" s="5" t="s">
        <v>0</v>
      </c>
      <c r="S9" s="5" t="s">
        <v>0</v>
      </c>
      <c r="T9" s="5" t="s">
        <v>0</v>
      </c>
    </row>
    <row r="10" spans="1:20" s="3" customFormat="1" ht="14.25" customHeight="1">
      <c r="A10" s="10" t="s">
        <v>44</v>
      </c>
      <c r="B10" s="10" t="s">
        <v>43</v>
      </c>
      <c r="C10" s="4">
        <v>440</v>
      </c>
      <c r="D10" s="4">
        <v>425</v>
      </c>
      <c r="E10" s="4">
        <v>475</v>
      </c>
      <c r="F10" s="4">
        <v>547</v>
      </c>
      <c r="G10" s="4">
        <v>448</v>
      </c>
      <c r="H10" s="4">
        <v>480</v>
      </c>
      <c r="I10" s="4">
        <v>502</v>
      </c>
      <c r="J10" s="4">
        <v>544</v>
      </c>
      <c r="K10" s="4">
        <v>592</v>
      </c>
      <c r="L10" s="4">
        <v>625</v>
      </c>
      <c r="M10" s="4">
        <v>637</v>
      </c>
      <c r="N10" s="4">
        <v>596</v>
      </c>
      <c r="O10" s="4">
        <v>605</v>
      </c>
      <c r="P10" s="4">
        <v>578</v>
      </c>
      <c r="Q10" s="4">
        <v>524</v>
      </c>
      <c r="R10" s="33">
        <v>1421</v>
      </c>
      <c r="S10" s="33">
        <v>1604</v>
      </c>
      <c r="T10" s="33">
        <v>1175</v>
      </c>
    </row>
    <row r="11" spans="1:20" s="3" customFormat="1" ht="14.25" customHeight="1">
      <c r="A11" s="10" t="s">
        <v>42</v>
      </c>
      <c r="B11" s="10" t="s">
        <v>41</v>
      </c>
      <c r="C11" s="4">
        <v>167</v>
      </c>
      <c r="D11" s="4">
        <v>165</v>
      </c>
      <c r="E11" s="4">
        <v>198</v>
      </c>
      <c r="F11" s="4">
        <v>213</v>
      </c>
      <c r="G11" s="4">
        <v>207</v>
      </c>
      <c r="H11" s="4">
        <v>208</v>
      </c>
      <c r="I11" s="4">
        <v>240</v>
      </c>
      <c r="J11" s="4">
        <v>274</v>
      </c>
      <c r="K11" s="4">
        <v>290</v>
      </c>
      <c r="L11" s="4">
        <v>308</v>
      </c>
      <c r="M11" s="4">
        <v>268</v>
      </c>
      <c r="N11" s="4">
        <v>258</v>
      </c>
      <c r="O11" s="4">
        <v>253</v>
      </c>
      <c r="P11" s="4">
        <v>253</v>
      </c>
      <c r="Q11" s="5" t="s">
        <v>0</v>
      </c>
      <c r="R11" s="5" t="s">
        <v>0</v>
      </c>
      <c r="S11" s="5" t="s">
        <v>0</v>
      </c>
      <c r="T11" s="5" t="s">
        <v>0</v>
      </c>
    </row>
    <row r="12" spans="1:20" s="3" customFormat="1" ht="14.25" customHeight="1">
      <c r="A12" s="10" t="s">
        <v>40</v>
      </c>
      <c r="B12" s="10" t="s">
        <v>39</v>
      </c>
      <c r="C12" s="4">
        <v>662</v>
      </c>
      <c r="D12" s="4">
        <v>838</v>
      </c>
      <c r="E12" s="4">
        <v>858</v>
      </c>
      <c r="F12" s="4">
        <v>918</v>
      </c>
      <c r="G12" s="5" t="s">
        <v>0</v>
      </c>
      <c r="H12" s="4">
        <v>807</v>
      </c>
      <c r="I12" s="4">
        <v>889</v>
      </c>
      <c r="J12" s="4">
        <v>960</v>
      </c>
      <c r="K12" s="4">
        <v>999</v>
      </c>
      <c r="L12" s="33">
        <v>1077</v>
      </c>
      <c r="M12" s="33">
        <v>1166</v>
      </c>
      <c r="N12" s="33">
        <v>1136</v>
      </c>
      <c r="O12" s="33">
        <v>1080</v>
      </c>
      <c r="P12" s="33">
        <v>1005</v>
      </c>
      <c r="Q12" s="4">
        <v>897</v>
      </c>
      <c r="R12" s="5" t="s">
        <v>0</v>
      </c>
      <c r="S12" s="5" t="s">
        <v>0</v>
      </c>
      <c r="T12" s="5" t="s">
        <v>0</v>
      </c>
    </row>
    <row r="13" spans="1:20" s="3" customFormat="1" ht="14.25" customHeight="1">
      <c r="A13" s="10" t="s">
        <v>38</v>
      </c>
      <c r="B13" s="10" t="s">
        <v>26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/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</row>
    <row r="14" spans="1:20" s="3" customFormat="1" ht="14.25" customHeight="1">
      <c r="A14" s="10" t="s">
        <v>37</v>
      </c>
      <c r="B14" s="10" t="s">
        <v>36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/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</row>
    <row r="15" spans="1:20" s="3" customFormat="1" ht="14.25" customHeight="1">
      <c r="A15" s="10" t="s">
        <v>35</v>
      </c>
      <c r="B15" s="10" t="s">
        <v>34</v>
      </c>
      <c r="C15" s="33">
        <v>1358</v>
      </c>
      <c r="D15" s="33">
        <v>1242</v>
      </c>
      <c r="E15" s="33">
        <v>1236</v>
      </c>
      <c r="F15" s="33">
        <v>1300</v>
      </c>
      <c r="G15" s="33">
        <v>1022</v>
      </c>
      <c r="H15" s="33">
        <v>1025</v>
      </c>
      <c r="I15" s="33">
        <v>1089</v>
      </c>
      <c r="J15" s="33">
        <v>1150</v>
      </c>
      <c r="K15" s="4">
        <v>1265</v>
      </c>
      <c r="L15" s="33">
        <v>1326</v>
      </c>
      <c r="M15" s="33">
        <v>1413</v>
      </c>
      <c r="N15" s="33">
        <v>1461</v>
      </c>
      <c r="O15" s="33">
        <v>1406</v>
      </c>
      <c r="P15" s="33">
        <v>1250</v>
      </c>
      <c r="Q15" s="33">
        <v>1115</v>
      </c>
      <c r="R15" s="33">
        <v>1753</v>
      </c>
      <c r="S15" s="33">
        <v>1489</v>
      </c>
      <c r="T15" s="4">
        <v>773</v>
      </c>
    </row>
    <row r="16" spans="1:20" s="3" customFormat="1" ht="14.25" customHeight="1">
      <c r="A16" s="10" t="s">
        <v>33</v>
      </c>
      <c r="B16" s="10" t="s">
        <v>32</v>
      </c>
      <c r="C16" s="4">
        <v>77</v>
      </c>
      <c r="D16" s="4">
        <v>39</v>
      </c>
      <c r="E16" s="4">
        <v>101</v>
      </c>
      <c r="F16" s="4">
        <v>231</v>
      </c>
      <c r="G16" s="4">
        <v>243</v>
      </c>
      <c r="H16" s="4">
        <v>196</v>
      </c>
      <c r="I16" s="4">
        <v>217</v>
      </c>
      <c r="J16" s="4">
        <v>199</v>
      </c>
      <c r="K16" s="33">
        <v>206</v>
      </c>
      <c r="L16" s="4">
        <v>201</v>
      </c>
      <c r="M16" s="4">
        <v>181</v>
      </c>
      <c r="N16" s="4">
        <v>189</v>
      </c>
      <c r="O16" s="4">
        <v>193</v>
      </c>
      <c r="P16" s="4">
        <v>160</v>
      </c>
      <c r="Q16" s="4">
        <v>167</v>
      </c>
      <c r="R16" s="5" t="s">
        <v>0</v>
      </c>
      <c r="S16" s="5" t="s">
        <v>0</v>
      </c>
      <c r="T16" s="4">
        <v>91</v>
      </c>
    </row>
    <row r="17" spans="1:20" s="3" customFormat="1" ht="14.25" customHeight="1">
      <c r="A17" s="10" t="s">
        <v>31</v>
      </c>
      <c r="B17" s="10" t="s">
        <v>30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/>
      <c r="L17" s="4"/>
      <c r="M17" s="4">
        <v>43</v>
      </c>
      <c r="N17" s="4">
        <v>53</v>
      </c>
      <c r="O17" s="4">
        <v>34</v>
      </c>
      <c r="P17" s="4">
        <v>112</v>
      </c>
      <c r="Q17" s="4">
        <v>119</v>
      </c>
      <c r="R17" s="4">
        <v>195</v>
      </c>
      <c r="S17" s="4">
        <v>363</v>
      </c>
      <c r="T17" s="4">
        <v>71</v>
      </c>
    </row>
    <row r="18" spans="1:20" s="3" customFormat="1" ht="14.25" customHeight="1">
      <c r="A18" s="10" t="s">
        <v>29</v>
      </c>
      <c r="B18" s="10" t="s">
        <v>28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/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</row>
    <row r="19" spans="1:20" s="3" customFormat="1" ht="14.25" customHeight="1">
      <c r="A19" s="10" t="s">
        <v>27</v>
      </c>
      <c r="B19" s="10" t="s">
        <v>26</v>
      </c>
      <c r="C19" s="4">
        <v>304</v>
      </c>
      <c r="D19" s="4">
        <v>315</v>
      </c>
      <c r="E19" s="4">
        <v>309</v>
      </c>
      <c r="F19" s="4">
        <v>341</v>
      </c>
      <c r="G19" s="4">
        <v>205</v>
      </c>
      <c r="H19" s="4">
        <v>204</v>
      </c>
      <c r="I19" s="4">
        <v>211</v>
      </c>
      <c r="J19" s="4">
        <v>233</v>
      </c>
      <c r="K19" s="4">
        <v>258</v>
      </c>
      <c r="L19" s="4">
        <v>277</v>
      </c>
      <c r="M19" s="4">
        <v>304</v>
      </c>
      <c r="N19" s="4">
        <v>383</v>
      </c>
      <c r="O19" s="4">
        <v>412</v>
      </c>
      <c r="P19" s="4">
        <v>394</v>
      </c>
      <c r="Q19" s="4">
        <v>398</v>
      </c>
      <c r="R19" s="4"/>
      <c r="S19" s="4">
        <v>274</v>
      </c>
      <c r="T19" s="4">
        <v>198</v>
      </c>
    </row>
    <row r="20" spans="1:20" s="3" customFormat="1" ht="14.25" customHeight="1">
      <c r="A20" s="10" t="s">
        <v>25</v>
      </c>
      <c r="B20" s="10" t="s">
        <v>24</v>
      </c>
      <c r="C20" s="4">
        <v>636</v>
      </c>
      <c r="D20" s="5" t="s">
        <v>0</v>
      </c>
      <c r="E20" s="5" t="s">
        <v>0</v>
      </c>
      <c r="F20" s="4">
        <v>623</v>
      </c>
      <c r="G20" s="4">
        <v>373</v>
      </c>
      <c r="H20" s="4">
        <v>366</v>
      </c>
      <c r="I20" s="4">
        <v>389</v>
      </c>
      <c r="J20" s="4">
        <v>385</v>
      </c>
      <c r="K20" s="4">
        <v>385</v>
      </c>
      <c r="L20" s="4">
        <v>409</v>
      </c>
      <c r="M20" s="4">
        <v>425</v>
      </c>
      <c r="N20" s="4">
        <v>421</v>
      </c>
      <c r="O20" s="4">
        <v>442</v>
      </c>
      <c r="P20" s="4">
        <v>464</v>
      </c>
      <c r="Q20" s="4">
        <v>475</v>
      </c>
      <c r="R20" s="4">
        <v>553</v>
      </c>
      <c r="S20" s="4">
        <v>435</v>
      </c>
      <c r="T20" s="4">
        <v>288</v>
      </c>
    </row>
    <row r="21" spans="1:20" s="3" customFormat="1" ht="14.25" customHeight="1">
      <c r="A21" s="10" t="s">
        <v>23</v>
      </c>
      <c r="B21" s="10" t="s">
        <v>22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/>
      <c r="L21" s="5" t="s">
        <v>0</v>
      </c>
      <c r="M21" s="5" t="s">
        <v>0</v>
      </c>
      <c r="N21" s="5" t="s">
        <v>0</v>
      </c>
      <c r="O21" s="5" t="s">
        <v>0</v>
      </c>
      <c r="P21" s="4">
        <v>20</v>
      </c>
      <c r="Q21" s="4">
        <v>15</v>
      </c>
      <c r="R21" s="4"/>
      <c r="S21" s="4">
        <v>13</v>
      </c>
      <c r="T21" s="4">
        <v>7</v>
      </c>
    </row>
    <row r="22" spans="1:20" s="3" customFormat="1" ht="14.25" customHeight="1">
      <c r="A22" s="10" t="s">
        <v>21</v>
      </c>
      <c r="B22" s="10" t="s">
        <v>20</v>
      </c>
      <c r="C22" s="4">
        <v>68</v>
      </c>
      <c r="D22" s="4">
        <v>76</v>
      </c>
      <c r="E22" s="4">
        <v>86</v>
      </c>
      <c r="F22" s="4">
        <v>113</v>
      </c>
      <c r="G22" s="4">
        <v>146</v>
      </c>
      <c r="H22" s="4">
        <v>169</v>
      </c>
      <c r="I22" s="4">
        <v>165</v>
      </c>
      <c r="J22" s="4">
        <v>183</v>
      </c>
      <c r="K22" s="4">
        <v>184</v>
      </c>
      <c r="L22" s="4">
        <v>173</v>
      </c>
      <c r="M22" s="4">
        <v>181</v>
      </c>
      <c r="N22" s="4">
        <v>231</v>
      </c>
      <c r="O22" s="4">
        <v>268</v>
      </c>
      <c r="P22" s="4">
        <v>275</v>
      </c>
      <c r="Q22" s="4">
        <v>243</v>
      </c>
      <c r="R22" s="5" t="s">
        <v>0</v>
      </c>
      <c r="S22" s="5" t="s">
        <v>0</v>
      </c>
      <c r="T22" s="5" t="s">
        <v>0</v>
      </c>
    </row>
    <row r="23" spans="1:20" s="3" customFormat="1" ht="14.25" customHeight="1">
      <c r="A23" s="10" t="s">
        <v>19</v>
      </c>
      <c r="B23" s="10" t="s">
        <v>18</v>
      </c>
      <c r="C23" s="4">
        <v>213</v>
      </c>
      <c r="D23" s="4">
        <v>140</v>
      </c>
      <c r="E23" s="4">
        <v>192</v>
      </c>
      <c r="F23" s="4">
        <v>253</v>
      </c>
      <c r="G23" s="4">
        <v>281</v>
      </c>
      <c r="H23" s="4">
        <v>221</v>
      </c>
      <c r="I23" s="4">
        <v>273</v>
      </c>
      <c r="J23" s="4">
        <v>315</v>
      </c>
      <c r="K23" s="4">
        <v>328</v>
      </c>
      <c r="L23" s="4">
        <v>326</v>
      </c>
      <c r="M23" s="4">
        <v>294</v>
      </c>
      <c r="N23" s="4">
        <v>272</v>
      </c>
      <c r="O23" s="4">
        <v>316</v>
      </c>
      <c r="P23" s="4">
        <v>239</v>
      </c>
      <c r="Q23" s="4">
        <v>246</v>
      </c>
      <c r="R23" s="4">
        <v>433</v>
      </c>
      <c r="S23" s="4">
        <v>341</v>
      </c>
      <c r="T23" s="4">
        <v>227</v>
      </c>
    </row>
    <row r="24" spans="1:20" s="3" customFormat="1" ht="14.25" customHeight="1">
      <c r="A24" s="10" t="s">
        <v>17</v>
      </c>
      <c r="B24" s="10" t="s">
        <v>17</v>
      </c>
      <c r="C24" s="4">
        <v>2</v>
      </c>
      <c r="D24" s="4">
        <v>10</v>
      </c>
      <c r="E24" s="4">
        <v>22</v>
      </c>
      <c r="F24" s="4">
        <v>35</v>
      </c>
      <c r="G24" s="4">
        <v>32</v>
      </c>
      <c r="H24" s="4">
        <v>44</v>
      </c>
      <c r="I24" s="4">
        <v>50</v>
      </c>
      <c r="J24" s="4">
        <v>62</v>
      </c>
      <c r="K24" s="4">
        <v>85</v>
      </c>
      <c r="L24" s="4">
        <v>84</v>
      </c>
      <c r="M24" s="4">
        <v>92</v>
      </c>
      <c r="N24" s="4">
        <v>92</v>
      </c>
      <c r="O24" s="4">
        <v>93</v>
      </c>
      <c r="P24" s="4">
        <v>92</v>
      </c>
      <c r="Q24" s="4">
        <v>39</v>
      </c>
      <c r="R24" s="5" t="s">
        <v>0</v>
      </c>
      <c r="S24" s="5" t="s">
        <v>0</v>
      </c>
      <c r="T24" s="4">
        <v>156</v>
      </c>
    </row>
    <row r="25" spans="1:20" s="3" customFormat="1" ht="14.25" customHeight="1">
      <c r="A25" s="10" t="s">
        <v>16</v>
      </c>
      <c r="B25" s="10" t="s">
        <v>15</v>
      </c>
      <c r="C25" s="4">
        <v>187</v>
      </c>
      <c r="D25" s="4">
        <v>249</v>
      </c>
      <c r="E25" s="4">
        <v>258</v>
      </c>
      <c r="F25" s="4">
        <v>274</v>
      </c>
      <c r="G25" s="4">
        <v>256</v>
      </c>
      <c r="H25" s="4">
        <v>264</v>
      </c>
      <c r="I25" s="4">
        <v>302</v>
      </c>
      <c r="J25" s="4">
        <v>307</v>
      </c>
      <c r="K25" s="4">
        <v>312</v>
      </c>
      <c r="L25" s="4">
        <v>314</v>
      </c>
      <c r="M25" s="4">
        <v>278</v>
      </c>
      <c r="N25" s="4">
        <v>248</v>
      </c>
      <c r="O25" s="4">
        <v>257</v>
      </c>
      <c r="P25" s="4">
        <v>250</v>
      </c>
      <c r="Q25" s="4">
        <v>261</v>
      </c>
      <c r="R25" s="5" t="s">
        <v>0</v>
      </c>
      <c r="S25" s="5" t="s">
        <v>0</v>
      </c>
      <c r="T25" s="5" t="s">
        <v>0</v>
      </c>
    </row>
    <row r="26" spans="1:20" s="3" customFormat="1" ht="14.25" customHeight="1">
      <c r="A26" s="10" t="s">
        <v>14</v>
      </c>
      <c r="B26" s="10" t="s">
        <v>13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/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</row>
    <row r="27" spans="1:20" s="3" customFormat="1" ht="14.25" customHeight="1">
      <c r="A27" s="10" t="s">
        <v>12</v>
      </c>
      <c r="B27" s="10" t="s">
        <v>11</v>
      </c>
      <c r="C27" s="4">
        <v>281</v>
      </c>
      <c r="D27" s="4">
        <v>109</v>
      </c>
      <c r="E27" s="4">
        <v>205</v>
      </c>
      <c r="F27" s="4">
        <v>261</v>
      </c>
      <c r="G27" s="4">
        <v>252</v>
      </c>
      <c r="H27" s="4">
        <v>292</v>
      </c>
      <c r="I27" s="4">
        <v>273</v>
      </c>
      <c r="J27" s="4">
        <v>270</v>
      </c>
      <c r="K27" s="4">
        <v>272</v>
      </c>
      <c r="L27" s="4">
        <v>270</v>
      </c>
      <c r="M27" s="4">
        <v>249</v>
      </c>
      <c r="N27" s="4">
        <v>219</v>
      </c>
      <c r="O27" s="4">
        <v>234</v>
      </c>
      <c r="P27" s="4">
        <v>341</v>
      </c>
      <c r="Q27" s="4">
        <v>292</v>
      </c>
      <c r="R27" s="4">
        <v>601</v>
      </c>
      <c r="S27" s="4">
        <v>646</v>
      </c>
      <c r="T27" s="4">
        <v>468</v>
      </c>
    </row>
    <row r="28" spans="1:20" s="3" customFormat="1" ht="14.25" customHeight="1">
      <c r="A28" s="10" t="s">
        <v>10</v>
      </c>
      <c r="B28" s="10" t="s">
        <v>9</v>
      </c>
      <c r="C28" s="4">
        <v>96</v>
      </c>
      <c r="D28" s="4">
        <v>92</v>
      </c>
      <c r="E28" s="4">
        <v>126</v>
      </c>
      <c r="F28" s="4">
        <v>153</v>
      </c>
      <c r="G28" s="4">
        <v>165</v>
      </c>
      <c r="H28" s="4">
        <v>142</v>
      </c>
      <c r="I28" s="4">
        <v>163</v>
      </c>
      <c r="J28" s="4">
        <v>155</v>
      </c>
      <c r="K28" s="4">
        <v>178</v>
      </c>
      <c r="L28" s="4">
        <v>163</v>
      </c>
      <c r="M28" s="4">
        <v>170</v>
      </c>
      <c r="N28" s="4">
        <v>141</v>
      </c>
      <c r="O28" s="4">
        <v>154</v>
      </c>
      <c r="P28" s="4">
        <v>190</v>
      </c>
      <c r="Q28" s="4">
        <v>204</v>
      </c>
      <c r="R28" s="4">
        <v>396</v>
      </c>
      <c r="S28" s="4">
        <v>477</v>
      </c>
      <c r="T28" s="4">
        <v>140</v>
      </c>
    </row>
    <row r="29" spans="1:20" s="3" customFormat="1" ht="14.25" customHeight="1">
      <c r="A29" s="10" t="s">
        <v>8</v>
      </c>
      <c r="B29" s="10" t="s">
        <v>7</v>
      </c>
      <c r="C29" s="5"/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/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</row>
    <row r="30" spans="1:20" s="3" customFormat="1" ht="14.25" customHeight="1">
      <c r="A30" s="10" t="s">
        <v>6</v>
      </c>
      <c r="B30" s="10" t="s">
        <v>5</v>
      </c>
      <c r="C30" s="4">
        <v>12</v>
      </c>
      <c r="D30" s="4">
        <v>14</v>
      </c>
      <c r="E30" s="4">
        <v>29</v>
      </c>
      <c r="F30" s="4">
        <v>53</v>
      </c>
      <c r="G30" s="4">
        <v>27</v>
      </c>
      <c r="H30" s="4">
        <v>42</v>
      </c>
      <c r="I30" s="4">
        <v>50</v>
      </c>
      <c r="J30" s="4">
        <v>60</v>
      </c>
      <c r="K30" s="4">
        <v>63</v>
      </c>
      <c r="L30" s="4">
        <v>59</v>
      </c>
      <c r="M30" s="5" t="s">
        <v>0</v>
      </c>
      <c r="N30" s="4">
        <v>57</v>
      </c>
      <c r="O30" s="4">
        <v>60</v>
      </c>
      <c r="P30" s="4">
        <v>61</v>
      </c>
      <c r="Q30" s="4">
        <v>84</v>
      </c>
      <c r="R30" s="4">
        <v>380</v>
      </c>
      <c r="S30" s="4">
        <v>561</v>
      </c>
      <c r="T30" s="4">
        <v>158</v>
      </c>
    </row>
    <row r="31" spans="1:20" s="3" customFormat="1" ht="14.25" customHeight="1">
      <c r="A31" s="10" t="s">
        <v>4</v>
      </c>
      <c r="B31" s="10" t="s">
        <v>3</v>
      </c>
      <c r="C31" s="4">
        <v>210</v>
      </c>
      <c r="D31" s="4">
        <v>199</v>
      </c>
      <c r="E31" s="4">
        <v>294</v>
      </c>
      <c r="F31" s="4">
        <v>440</v>
      </c>
      <c r="G31" s="4">
        <v>382</v>
      </c>
      <c r="H31" s="4">
        <v>364</v>
      </c>
      <c r="I31" s="4">
        <v>419</v>
      </c>
      <c r="J31" s="4">
        <v>475</v>
      </c>
      <c r="K31" s="4">
        <v>500</v>
      </c>
      <c r="L31" s="4">
        <v>491</v>
      </c>
      <c r="M31" s="4">
        <v>428</v>
      </c>
      <c r="N31" s="4">
        <v>289</v>
      </c>
      <c r="O31" s="4">
        <v>302</v>
      </c>
      <c r="P31" s="4">
        <v>204</v>
      </c>
      <c r="Q31" s="4">
        <v>198</v>
      </c>
      <c r="R31" s="4">
        <v>510</v>
      </c>
      <c r="S31" s="4">
        <v>513</v>
      </c>
      <c r="T31" s="4">
        <v>271</v>
      </c>
    </row>
    <row r="32" spans="1:20" s="3" customFormat="1" ht="14.25" customHeight="1">
      <c r="A32" s="10" t="s">
        <v>2</v>
      </c>
      <c r="B32" s="10" t="s">
        <v>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/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</row>
    <row r="33" spans="1:20" s="3" customFormat="1" ht="14.25" customHeight="1">
      <c r="A33" s="10" t="s">
        <v>60</v>
      </c>
      <c r="B33" s="10" t="s">
        <v>59</v>
      </c>
      <c r="C33" s="4">
        <v>35</v>
      </c>
      <c r="D33" s="4">
        <v>53</v>
      </c>
      <c r="E33" s="4">
        <v>132</v>
      </c>
      <c r="F33" s="4">
        <v>166</v>
      </c>
      <c r="G33" s="4">
        <v>119</v>
      </c>
      <c r="H33" s="4">
        <v>119</v>
      </c>
      <c r="I33" s="4">
        <v>137</v>
      </c>
      <c r="J33" s="4">
        <v>162</v>
      </c>
      <c r="K33" s="4">
        <v>204</v>
      </c>
      <c r="L33" s="4">
        <v>199</v>
      </c>
      <c r="M33" s="4">
        <v>234</v>
      </c>
      <c r="N33" s="4">
        <v>245</v>
      </c>
      <c r="O33" s="4">
        <v>247</v>
      </c>
      <c r="P33" s="4">
        <v>229</v>
      </c>
      <c r="Q33" s="4">
        <v>247</v>
      </c>
      <c r="R33" s="5" t="s">
        <v>0</v>
      </c>
      <c r="S33" s="5" t="s">
        <v>0</v>
      </c>
      <c r="T33" s="5" t="s">
        <v>0</v>
      </c>
    </row>
    <row r="34" spans="1:20" s="3" customFormat="1" ht="14.25" customHeight="1">
      <c r="A34" s="10" t="s">
        <v>58</v>
      </c>
      <c r="B34" s="10" t="s">
        <v>55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/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</row>
    <row r="35" spans="1:20" s="3" customFormat="1" ht="14.25" customHeight="1">
      <c r="A35" s="10" t="s">
        <v>56</v>
      </c>
      <c r="B35" s="10" t="s">
        <v>55</v>
      </c>
      <c r="C35" s="33">
        <v>1309</v>
      </c>
      <c r="D35" s="5" t="s">
        <v>0</v>
      </c>
      <c r="E35" s="33">
        <v>1260</v>
      </c>
      <c r="F35" s="33">
        <v>1300</v>
      </c>
      <c r="G35" s="4">
        <v>656</v>
      </c>
      <c r="H35" s="4">
        <v>735</v>
      </c>
      <c r="I35" s="4">
        <v>820</v>
      </c>
      <c r="J35" s="4">
        <v>894</v>
      </c>
      <c r="K35" s="4">
        <v>942</v>
      </c>
      <c r="L35" s="33">
        <v>1061</v>
      </c>
      <c r="M35" s="33">
        <v>1139</v>
      </c>
      <c r="N35" s="4">
        <v>990</v>
      </c>
      <c r="O35" s="33">
        <v>1044</v>
      </c>
      <c r="P35" s="33">
        <v>1088</v>
      </c>
      <c r="Q35" s="33">
        <v>1045</v>
      </c>
      <c r="R35" s="33">
        <v>1393</v>
      </c>
      <c r="S35" s="33">
        <v>1222</v>
      </c>
      <c r="T35" s="4">
        <v>722</v>
      </c>
    </row>
    <row r="36" spans="1:20" s="3" customFormat="1" ht="14.25" customHeight="1">
      <c r="A36" s="15" t="s">
        <v>54</v>
      </c>
      <c r="B36" s="15" t="s">
        <v>69</v>
      </c>
      <c r="C36" s="33">
        <v>13177</v>
      </c>
      <c r="D36" s="33">
        <v>2517</v>
      </c>
      <c r="E36" s="33">
        <v>1411</v>
      </c>
      <c r="F36" s="33">
        <v>1606</v>
      </c>
      <c r="G36" s="33">
        <v>1288</v>
      </c>
      <c r="H36" s="33">
        <v>1474</v>
      </c>
      <c r="I36" s="33">
        <v>1683</v>
      </c>
      <c r="J36" s="33">
        <v>1801</v>
      </c>
      <c r="K36" s="4">
        <v>1933</v>
      </c>
      <c r="L36" s="33">
        <v>2069</v>
      </c>
      <c r="M36" s="33">
        <v>2153</v>
      </c>
      <c r="N36" s="33">
        <v>2891</v>
      </c>
      <c r="O36" s="33">
        <v>2879</v>
      </c>
      <c r="P36" s="33">
        <v>2730</v>
      </c>
      <c r="Q36" s="33">
        <v>2371</v>
      </c>
      <c r="R36" s="4">
        <v>18</v>
      </c>
      <c r="S36" s="5" t="s">
        <v>0</v>
      </c>
      <c r="T36" s="4">
        <v>431</v>
      </c>
    </row>
    <row r="37" spans="1:17" s="3" customFormat="1" ht="14.25" customHeight="1">
      <c r="A37" s="1" t="s">
        <v>68</v>
      </c>
      <c r="B37" s="1" t="s">
        <v>67</v>
      </c>
      <c r="C37" s="3">
        <v>281</v>
      </c>
      <c r="D37" s="3">
        <v>292</v>
      </c>
      <c r="E37" s="3">
        <v>389</v>
      </c>
      <c r="F37" s="3">
        <v>488</v>
      </c>
      <c r="G37" s="3">
        <v>375</v>
      </c>
      <c r="H37" s="3">
        <v>512</v>
      </c>
      <c r="I37" s="3">
        <v>628</v>
      </c>
      <c r="J37" s="3">
        <v>683</v>
      </c>
      <c r="K37" s="3">
        <v>745</v>
      </c>
      <c r="L37" s="3">
        <v>791</v>
      </c>
      <c r="M37" s="3">
        <v>806</v>
      </c>
      <c r="O37" s="3">
        <v>857</v>
      </c>
      <c r="P37" s="3">
        <v>828</v>
      </c>
      <c r="Q37" s="3">
        <v>802</v>
      </c>
    </row>
    <row r="38" spans="1:20" s="3" customFormat="1" ht="14.25" customHeight="1">
      <c r="A38" s="1" t="s">
        <v>66</v>
      </c>
      <c r="B38" s="1" t="s">
        <v>65</v>
      </c>
      <c r="C38" s="3">
        <v>590</v>
      </c>
      <c r="D38" s="3">
        <v>557</v>
      </c>
      <c r="E38" s="3">
        <v>573</v>
      </c>
      <c r="F38" s="3">
        <v>643</v>
      </c>
      <c r="G38" s="3">
        <v>484</v>
      </c>
      <c r="H38" s="3">
        <v>530</v>
      </c>
      <c r="I38" s="3">
        <v>570</v>
      </c>
      <c r="J38" s="3">
        <v>608</v>
      </c>
      <c r="K38" s="3">
        <v>636</v>
      </c>
      <c r="L38" s="3">
        <v>684</v>
      </c>
      <c r="M38" s="3">
        <v>700</v>
      </c>
      <c r="N38" s="3">
        <v>761</v>
      </c>
      <c r="O38" s="3">
        <v>766</v>
      </c>
      <c r="P38" s="3">
        <v>761</v>
      </c>
      <c r="Q38" s="3">
        <v>718</v>
      </c>
      <c r="T38" s="3">
        <v>344</v>
      </c>
    </row>
    <row r="39" spans="1:17" ht="14.25" customHeight="1">
      <c r="A39" s="1" t="s">
        <v>64</v>
      </c>
      <c r="B39" s="1" t="s">
        <v>63</v>
      </c>
      <c r="E39" s="1">
        <v>22</v>
      </c>
      <c r="F39" s="1">
        <v>12</v>
      </c>
      <c r="G39" s="1">
        <v>20</v>
      </c>
      <c r="H39" s="1">
        <v>17</v>
      </c>
      <c r="J39" s="1">
        <v>26</v>
      </c>
      <c r="K39" s="15">
        <v>33</v>
      </c>
      <c r="L39" s="1">
        <v>34</v>
      </c>
      <c r="M39" s="1">
        <v>23</v>
      </c>
      <c r="N39" s="1">
        <v>35</v>
      </c>
      <c r="O39" s="1">
        <v>37</v>
      </c>
      <c r="P39" s="1">
        <v>16</v>
      </c>
      <c r="Q39" s="1">
        <v>17</v>
      </c>
    </row>
    <row r="40" spans="1:17" ht="14.25" customHeight="1">
      <c r="A40" s="9" t="s">
        <v>138</v>
      </c>
      <c r="B40" s="9" t="s">
        <v>139</v>
      </c>
      <c r="N40" s="1">
        <v>160</v>
      </c>
      <c r="O40" s="1">
        <v>165</v>
      </c>
      <c r="P40" s="1">
        <v>176</v>
      </c>
      <c r="Q40" s="1">
        <v>150</v>
      </c>
    </row>
    <row r="41" spans="1:17" ht="14.25" customHeight="1">
      <c r="A41" s="9" t="s">
        <v>62</v>
      </c>
      <c r="B41" s="9" t="s">
        <v>61</v>
      </c>
      <c r="C41" s="1">
        <v>487</v>
      </c>
      <c r="D41" s="1">
        <v>452</v>
      </c>
      <c r="E41" s="1">
        <v>427</v>
      </c>
      <c r="F41" s="1">
        <v>463</v>
      </c>
      <c r="G41" s="1">
        <v>409</v>
      </c>
      <c r="H41" s="1">
        <v>415</v>
      </c>
      <c r="I41" s="1">
        <v>462</v>
      </c>
      <c r="J41" s="1">
        <v>484</v>
      </c>
      <c r="K41" s="15">
        <v>519</v>
      </c>
      <c r="L41" s="1">
        <v>560</v>
      </c>
      <c r="M41" s="1">
        <v>624</v>
      </c>
      <c r="N41" s="1">
        <v>1102</v>
      </c>
      <c r="O41" s="1">
        <v>1054</v>
      </c>
      <c r="P41" s="1">
        <v>949</v>
      </c>
      <c r="Q41" s="1">
        <v>684</v>
      </c>
    </row>
    <row r="42" spans="1:20" ht="14.25" customHeight="1">
      <c r="A42" s="30" t="s">
        <v>140</v>
      </c>
      <c r="B42" s="30" t="s">
        <v>141</v>
      </c>
      <c r="R42" s="1">
        <v>0</v>
      </c>
      <c r="T42" s="1">
        <v>1</v>
      </c>
    </row>
    <row r="43" spans="1:20" ht="12">
      <c r="A43" s="30" t="s">
        <v>163</v>
      </c>
      <c r="B43" s="30" t="s">
        <v>162</v>
      </c>
      <c r="R43" s="1">
        <v>16</v>
      </c>
      <c r="T43" s="1">
        <v>26</v>
      </c>
    </row>
    <row r="44" spans="1:20" ht="12">
      <c r="A44" s="30" t="s">
        <v>143</v>
      </c>
      <c r="B44" s="30" t="s">
        <v>142</v>
      </c>
      <c r="R44" s="1">
        <v>2</v>
      </c>
      <c r="T44" s="1">
        <v>9</v>
      </c>
    </row>
    <row r="45" spans="1:20" ht="12">
      <c r="A45" s="30" t="s">
        <v>160</v>
      </c>
      <c r="B45" s="30" t="s">
        <v>161</v>
      </c>
      <c r="T45" s="1">
        <v>51</v>
      </c>
    </row>
    <row r="46" spans="1:3" ht="12">
      <c r="A46" s="2" t="s">
        <v>144</v>
      </c>
      <c r="B46" s="2" t="s">
        <v>155</v>
      </c>
      <c r="C46" s="1">
        <v>492</v>
      </c>
    </row>
    <row r="47" spans="1:20" ht="12">
      <c r="A47" s="2" t="s">
        <v>147</v>
      </c>
      <c r="B47" s="2" t="s">
        <v>146</v>
      </c>
      <c r="C47" s="2">
        <v>1596</v>
      </c>
      <c r="D47" s="2"/>
      <c r="E47" s="2"/>
      <c r="F47" s="2"/>
      <c r="G47" s="2"/>
      <c r="H47" s="2"/>
      <c r="I47" s="2"/>
      <c r="J47" s="2"/>
      <c r="K47" s="3"/>
      <c r="L47" s="2"/>
      <c r="M47" s="2"/>
      <c r="N47" s="2"/>
      <c r="O47" s="2"/>
      <c r="P47" s="2"/>
      <c r="Q47" s="2"/>
      <c r="R47" s="2"/>
      <c r="S47" s="2"/>
      <c r="T47" s="2"/>
    </row>
    <row r="48" spans="1:20" ht="12">
      <c r="A48" s="2" t="s">
        <v>148</v>
      </c>
      <c r="B48" s="2" t="s">
        <v>149</v>
      </c>
      <c r="C48" s="2">
        <v>1883</v>
      </c>
      <c r="D48" s="2"/>
      <c r="E48" s="2"/>
      <c r="F48" s="2"/>
      <c r="G48" s="2"/>
      <c r="H48" s="2"/>
      <c r="I48" s="2"/>
      <c r="J48" s="2"/>
      <c r="K48" s="3"/>
      <c r="L48" s="2"/>
      <c r="M48" s="2"/>
      <c r="N48" s="2"/>
      <c r="O48" s="2"/>
      <c r="P48" s="2"/>
      <c r="Q48" s="2"/>
      <c r="R48" s="2"/>
      <c r="S48" s="2"/>
      <c r="T48" s="2"/>
    </row>
    <row r="49" spans="1:20" ht="12">
      <c r="A49" s="2" t="s">
        <v>150</v>
      </c>
      <c r="B49" s="2" t="s">
        <v>151</v>
      </c>
      <c r="C49" s="2">
        <v>1782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">
      <c r="A50" s="2" t="s">
        <v>153</v>
      </c>
      <c r="B50" s="2" t="s">
        <v>152</v>
      </c>
      <c r="C50" s="2">
        <v>1200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">
      <c r="A51" s="2" t="s">
        <v>154</v>
      </c>
      <c r="B51" s="2" t="s">
        <v>155</v>
      </c>
      <c r="C51" s="2">
        <v>1603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">
      <c r="A52" s="2" t="s">
        <v>157</v>
      </c>
      <c r="B52" s="2" t="s">
        <v>156</v>
      </c>
      <c r="C52" s="2">
        <v>2088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">
      <c r="A53" s="2" t="s">
        <v>158</v>
      </c>
      <c r="B53" s="2" t="s">
        <v>159</v>
      </c>
      <c r="C53" s="2">
        <v>1175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">
      <c r="A54" s="34" t="s">
        <v>164</v>
      </c>
      <c r="B54" s="34" t="s">
        <v>165</v>
      </c>
      <c r="C54" s="34"/>
      <c r="D54" s="34">
        <v>1216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</sheetData>
  <sheetProtection/>
  <mergeCells count="3">
    <mergeCell ref="A2:B4"/>
    <mergeCell ref="C2:T2"/>
    <mergeCell ref="C3:T3"/>
  </mergeCells>
  <printOptions/>
  <pageMargins left="0.7" right="0.39" top="0.6" bottom="0.45" header="0.3" footer="0.3"/>
  <pageSetup firstPageNumber="353" useFirstPageNumber="1" horizontalDpi="600" verticalDpi="600" orientation="landscape" scale="80" r:id="rId1"/>
  <headerFooter differentFirst="1">
    <oddFooter>&amp;R&amp;P</oddFooter>
    <firstFooter>&amp;R&amp;N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2016-12-17T07:06:22Z</dcterms:modified>
  <cp:category/>
  <cp:version/>
  <cp:contentType/>
  <cp:contentStatus/>
</cp:coreProperties>
</file>