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2360"/>
  </bookViews>
  <sheets>
    <sheet name="6.1." sheetId="1" r:id="rId1"/>
    <sheet name="6.2" sheetId="2" r:id="rId2"/>
    <sheet name="6.3" sheetId="3" r:id="rId3"/>
    <sheet name="6.4" sheetId="4" r:id="rId4"/>
    <sheet name="6.5" sheetId="5" r:id="rId5"/>
    <sheet name="6.6" sheetId="9" r:id="rId6"/>
    <sheet name="6.7" sheetId="10" r:id="rId7"/>
    <sheet name="зураг 6.1" sheetId="6" r:id="rId8"/>
    <sheet name="зураг 6.3" sheetId="7" r:id="rId9"/>
    <sheet name="зураг 6.4" sheetId="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4" l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5" i="4"/>
  <c r="C10" i="7"/>
  <c r="D10" i="7"/>
  <c r="E10" i="7"/>
  <c r="F10" i="7"/>
  <c r="G10" i="7"/>
  <c r="H10" i="7"/>
  <c r="I10" i="7"/>
  <c r="J10" i="7"/>
  <c r="K10" i="7"/>
  <c r="B10" i="7"/>
  <c r="D5" i="5"/>
  <c r="E5" i="5"/>
  <c r="F5" i="5"/>
  <c r="G5" i="5"/>
  <c r="H5" i="5"/>
  <c r="I5" i="5"/>
  <c r="J5" i="5"/>
  <c r="K5" i="5"/>
  <c r="C5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6" i="5"/>
  <c r="I34" i="4"/>
  <c r="D4" i="4"/>
  <c r="E4" i="4"/>
  <c r="F4" i="4"/>
  <c r="C34" i="4" s="1"/>
  <c r="G4" i="4"/>
  <c r="H4" i="4"/>
  <c r="I4" i="4"/>
  <c r="J4" i="4"/>
  <c r="K4" i="4"/>
  <c r="C4" i="4"/>
  <c r="I7" i="2"/>
  <c r="F6" i="3"/>
  <c r="G6" i="3"/>
  <c r="E6" i="3"/>
  <c r="G5" i="3"/>
  <c r="F5" i="3"/>
  <c r="E5" i="3"/>
  <c r="J30" i="9" l="1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J26" i="9"/>
  <c r="I26" i="9"/>
  <c r="H26" i="9"/>
  <c r="G26" i="9"/>
  <c r="F26" i="9"/>
  <c r="E26" i="9"/>
  <c r="D26" i="9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Q4" i="9"/>
  <c r="O4" i="9"/>
  <c r="P4" i="9"/>
  <c r="J19" i="9"/>
  <c r="I19" i="9"/>
  <c r="H19" i="9"/>
  <c r="G19" i="9"/>
  <c r="F19" i="9"/>
  <c r="E19" i="9"/>
  <c r="D19" i="9"/>
  <c r="M5" i="9"/>
  <c r="M6" i="9"/>
  <c r="M7" i="9"/>
  <c r="M8" i="9"/>
  <c r="M9" i="9"/>
  <c r="M10" i="9"/>
  <c r="M11" i="9"/>
  <c r="M12" i="9"/>
  <c r="M13" i="9"/>
  <c r="M14" i="9"/>
  <c r="M15" i="9"/>
  <c r="M4" i="9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H8" i="1"/>
  <c r="G8" i="1"/>
  <c r="F8" i="1"/>
</calcChain>
</file>

<file path=xl/sharedStrings.xml><?xml version="1.0" encoding="utf-8"?>
<sst xmlns="http://schemas.openxmlformats.org/spreadsheetml/2006/main" count="345" uniqueCount="98">
  <si>
    <t/>
  </si>
  <si>
    <t>ХҮЙС</t>
  </si>
  <si>
    <t>Total</t>
  </si>
  <si>
    <t>Эрэгтэй</t>
  </si>
  <si>
    <t>Эмэгтэй</t>
  </si>
  <si>
    <t>Count</t>
  </si>
  <si>
    <t>Боловсролын түвшин</t>
  </si>
  <si>
    <t>Боловсролгүй</t>
  </si>
  <si>
    <t>Бага</t>
  </si>
  <si>
    <t>Суурь</t>
  </si>
  <si>
    <t>Бүрэн дунд</t>
  </si>
  <si>
    <t>Техникийн болон мэргэжлийн</t>
  </si>
  <si>
    <t>Тусгай мэргэжлийн дунд</t>
  </si>
  <si>
    <t>Дипломын дээд</t>
  </si>
  <si>
    <t>Бакалаврын дээд</t>
  </si>
  <si>
    <t>Магистр</t>
  </si>
  <si>
    <t>Доктор</t>
  </si>
  <si>
    <t>Хүснэгт 6.2. АРАВ БА, ТҮҮНЭЭС ДЭЭШ НАСНЫ ХҮН АМЫН БОЛОВСРОЛЫН ТӨВШИН, ХОТ, ХӨДӨӨ, ХҮЙС, ХУВИАР,  2020 ОН</t>
  </si>
  <si>
    <t>Хот</t>
  </si>
  <si>
    <t>Хөдөө</t>
  </si>
  <si>
    <t>Бүгд</t>
  </si>
  <si>
    <t>Хүснэгт 6.3 АРАВ ТАВ БА, ТҮҮНЭЭС ДЭЭШ НАСНЫ ХҮН АМЫН ТОО ЭЗЛЭХ ХУВЬ, НАСНЫ БҮЛЭГ, БОЛОВСРОЛЫН ТҮВШИН, 2020 ОН</t>
  </si>
  <si>
    <t>Бичиг үсэг мэдлэг</t>
  </si>
  <si>
    <t>Бичиг үсэг мэддэггүй</t>
  </si>
  <si>
    <t>Сургуульд сурдаг</t>
  </si>
  <si>
    <t>Сургуульд сурдаггүй</t>
  </si>
  <si>
    <t>6-29</t>
  </si>
  <si>
    <t>6</t>
  </si>
  <si>
    <t>7</t>
  </si>
  <si>
    <t>8</t>
  </si>
  <si>
    <t>9</t>
  </si>
  <si>
    <t>6-9</t>
  </si>
  <si>
    <t>10</t>
  </si>
  <si>
    <t>11</t>
  </si>
  <si>
    <t>12</t>
  </si>
  <si>
    <t>13</t>
  </si>
  <si>
    <t>14</t>
  </si>
  <si>
    <t>10-14</t>
  </si>
  <si>
    <t>15</t>
  </si>
  <si>
    <t>16</t>
  </si>
  <si>
    <t>17</t>
  </si>
  <si>
    <t>18</t>
  </si>
  <si>
    <t>19</t>
  </si>
  <si>
    <t>15-17</t>
  </si>
  <si>
    <t>20</t>
  </si>
  <si>
    <t>21</t>
  </si>
  <si>
    <t>22</t>
  </si>
  <si>
    <t>23</t>
  </si>
  <si>
    <t>24</t>
  </si>
  <si>
    <t>6-17</t>
  </si>
  <si>
    <t>25</t>
  </si>
  <si>
    <t>26</t>
  </si>
  <si>
    <t>27</t>
  </si>
  <si>
    <t>28</t>
  </si>
  <si>
    <t>29</t>
  </si>
  <si>
    <t>Хүснэгт 6.5. ЗУРГАА , БА  ГУЧИН ЁС ДЭЭШ НАСНЫ ХҮН СУРГУУЛЬД ХАМРАГДАЛТ, ХОТ ХӨДӨӨ, НАС, ХҮЙС, ХУВИАР, 2020 ОН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</si>
  <si>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</si>
  <si>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</si>
  <si>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</si>
  <si>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</si>
  <si>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</si>
  <si>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</si>
  <si>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</si>
  <si>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</si>
  <si>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60+</t>
  </si>
  <si>
    <t>15-19</t>
  </si>
  <si>
    <t>Техникын болон мэргэжлийн</t>
  </si>
  <si>
    <t>Баклаврын дээд</t>
  </si>
  <si>
    <t>ХҮСНЭГТ 6.7. СУРГУУЛИЙН ӨМНӨХ БОЛОВСРОЛД ХАМРАГДАЛТ, НАС, ХОТ, ХӨДӨӨ, ХУВИАР, 2020 ОН</t>
  </si>
  <si>
    <t>Хот, Хөдөө</t>
  </si>
  <si>
    <t>НАС</t>
  </si>
  <si>
    <t>бүгд</t>
  </si>
  <si>
    <t>2</t>
  </si>
  <si>
    <t>3</t>
  </si>
  <si>
    <t>4</t>
  </si>
  <si>
    <t>5</t>
  </si>
  <si>
    <t>Хүснэгт 6.1. АРАВ БА, ТҮҮНЭЭС ДЭЭШ НАСНЫ ХҮН АМЫН БОЛОВСРОЛЫН ТӨВШИН, ХҮЙС, ХУВИАР, 2010, 2020 ОН</t>
  </si>
  <si>
    <t>ЗУРАГ 6.1. ДЭЭД БОЛОВСРОЛТОЙ ХҮН АМ, НАСНЫ БҮЛЭГ, ХҮЙС, ХУВИАР,  2020 ОН</t>
  </si>
  <si>
    <t>Магистрын дээд</t>
  </si>
  <si>
    <t>ЗУРАГ 6.3. АРВАН ТАВ, ТҮҮНЭЭС ДЭЭШ НАСНЫ ХҮН АМД БИЧИГ ҮСЭГ МЭДДЭГГҮЙ ХҮН АМЫН ЭЗЛЭХ ХУВЬ, НАСНЫ БҮЛГЭЭР, 2020 ОН</t>
  </si>
  <si>
    <t>ЗУРАГ 6.4. СУРГУУЛЬД СУРАЛЦАГЧДЫН ХҮЙСИЙН ХАРЬЦАА, НАСНЫ БҮЛГЭЭР 2020 ОН</t>
  </si>
  <si>
    <t>Хүснэгт 6.3 АРАВ БА, ТҮҮНЭЭС ДЭЭШ НАСНЫ ХҮН АМЫН ЭЗЛЭХ ХУВЬ, НАСНЫ БҮЛЭГ, БОЛОВСРОЛЫН ТҮВШИН, 2020 ОН</t>
  </si>
  <si>
    <t>ДЭЭД</t>
  </si>
  <si>
    <t>Насны бүлэг</t>
  </si>
  <si>
    <t>Арав, түүнээс дээш насны хүн ам</t>
  </si>
  <si>
    <t>Дээд</t>
  </si>
  <si>
    <t xml:space="preserve"> 6-9</t>
  </si>
  <si>
    <t>Хүснэгт 6.4. ЗУРГААГААС ХОРИН ЕСӨН НАСНЫ ХҮН АМЫН СУРГУУЛЬД ХАМРАГДАЛТ, НАС, ХҮЙС, ХУВИАР, 2020 ОН</t>
  </si>
  <si>
    <t xml:space="preserve"> 6-29</t>
  </si>
  <si>
    <t>сургуульд суралцагчдын хүйсийн харьцаа</t>
  </si>
  <si>
    <t xml:space="preserve"> 10-14</t>
  </si>
  <si>
    <t xml:space="preserve"> 15-19</t>
  </si>
  <si>
    <t xml:space="preserve"> 20-24</t>
  </si>
  <si>
    <t xml:space="preserve"> 25-29</t>
  </si>
  <si>
    <t>БҮГД</t>
  </si>
  <si>
    <t xml:space="preserve"> 24-29</t>
  </si>
  <si>
    <t>увс</t>
  </si>
  <si>
    <t>улсын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</si>
</sst>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6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theme="0"/>
      <name val="Arial"/>
      <family val="2"/>
    </font>
    <font>
      <sz val="9"/>
      <name val="Arial"/>
      <family val="2"/>
    </font>
    <font>
      <sz val="9"/>
      <color rgb="FF6F3B55"/>
      <name val="Arial"/>
      <family val="2"/>
    </font>
    <font>
      <sz val="11"/>
      <color rgb="FF6F3B55"/>
      <name val="Calibri"/>
      <family val="2"/>
      <scheme val="minor"/>
    </font>
    <font>
      <sz val="9"/>
      <color indexed="62"/>
      <name val="Arial"/>
      <family val="2"/>
    </font>
    <font>
      <sz val="9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6F3B55"/>
        <bgColor indexed="64"/>
      </patternFill>
    </fill>
    <fill>
      <patternFill patternType="solid">
        <fgColor rgb="FFEBDAE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rgb="FF6F3B55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rgb="FF6F3B55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rgb="FF6F3B55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1" fillId="0" borderId="0" xfId="1"/>
    <xf numFmtId="0" fontId="1" fillId="0" borderId="0" xfId="2"/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2" borderId="7" xfId="2" applyFont="1" applyFill="1" applyBorder="1" applyAlignment="1">
      <alignment horizontal="left" vertical="top" wrapText="1"/>
    </xf>
    <xf numFmtId="164" fontId="2" fillId="0" borderId="8" xfId="2" applyNumberFormat="1" applyFont="1" applyBorder="1" applyAlignment="1">
      <alignment horizontal="right" vertical="top"/>
    </xf>
    <xf numFmtId="164" fontId="2" fillId="0" borderId="9" xfId="2" applyNumberFormat="1" applyFont="1" applyBorder="1" applyAlignment="1">
      <alignment horizontal="right" vertical="top"/>
    </xf>
    <xf numFmtId="164" fontId="2" fillId="0" borderId="10" xfId="2" applyNumberFormat="1" applyFont="1" applyBorder="1" applyAlignment="1">
      <alignment horizontal="right" vertical="top"/>
    </xf>
    <xf numFmtId="0" fontId="4" fillId="2" borderId="11" xfId="2" applyFont="1" applyFill="1" applyBorder="1" applyAlignment="1">
      <alignment horizontal="left" vertical="top" wrapText="1"/>
    </xf>
    <xf numFmtId="164" fontId="2" fillId="0" borderId="12" xfId="2" applyNumberFormat="1" applyFont="1" applyBorder="1" applyAlignment="1">
      <alignment horizontal="right" vertical="top"/>
    </xf>
    <xf numFmtId="164" fontId="2" fillId="0" borderId="13" xfId="2" applyNumberFormat="1" applyFont="1" applyBorder="1" applyAlignment="1">
      <alignment horizontal="right" vertical="top"/>
    </xf>
    <xf numFmtId="164" fontId="2" fillId="0" borderId="14" xfId="2" applyNumberFormat="1" applyFont="1" applyBorder="1" applyAlignment="1">
      <alignment horizontal="right" vertical="top"/>
    </xf>
    <xf numFmtId="0" fontId="4" fillId="2" borderId="15" xfId="2" applyFont="1" applyFill="1" applyBorder="1" applyAlignment="1">
      <alignment horizontal="left" vertical="top" wrapText="1"/>
    </xf>
    <xf numFmtId="164" fontId="2" fillId="0" borderId="16" xfId="2" applyNumberFormat="1" applyFont="1" applyBorder="1" applyAlignment="1">
      <alignment horizontal="right" vertical="top"/>
    </xf>
    <xf numFmtId="164" fontId="2" fillId="0" borderId="17" xfId="2" applyNumberFormat="1" applyFont="1" applyBorder="1" applyAlignment="1">
      <alignment horizontal="right" vertical="top"/>
    </xf>
    <xf numFmtId="164" fontId="2" fillId="0" borderId="18" xfId="2" applyNumberFormat="1" applyFont="1" applyBorder="1" applyAlignment="1">
      <alignment horizontal="right" vertical="top"/>
    </xf>
    <xf numFmtId="0" fontId="1" fillId="0" borderId="0" xfId="3"/>
    <xf numFmtId="0" fontId="4" fillId="0" borderId="4" xfId="3" applyFont="1" applyBorder="1" applyAlignment="1">
      <alignment horizontal="center" wrapText="1"/>
    </xf>
    <xf numFmtId="0" fontId="4" fillId="0" borderId="5" xfId="3" applyFont="1" applyBorder="1" applyAlignment="1">
      <alignment horizontal="center" wrapText="1"/>
    </xf>
    <xf numFmtId="0" fontId="4" fillId="0" borderId="6" xfId="3" applyFont="1" applyBorder="1" applyAlignment="1">
      <alignment horizontal="center" wrapText="1"/>
    </xf>
    <xf numFmtId="0" fontId="4" fillId="2" borderId="7" xfId="3" applyFont="1" applyFill="1" applyBorder="1" applyAlignment="1">
      <alignment horizontal="left" vertical="top" wrapText="1"/>
    </xf>
    <xf numFmtId="164" fontId="2" fillId="0" borderId="8" xfId="3" applyNumberFormat="1" applyFont="1" applyBorder="1" applyAlignment="1">
      <alignment horizontal="right" vertical="top"/>
    </xf>
    <xf numFmtId="164" fontId="2" fillId="0" borderId="9" xfId="3" applyNumberFormat="1" applyFont="1" applyBorder="1" applyAlignment="1">
      <alignment horizontal="right" vertical="top"/>
    </xf>
    <xf numFmtId="164" fontId="2" fillId="0" borderId="10" xfId="3" applyNumberFormat="1" applyFont="1" applyBorder="1" applyAlignment="1">
      <alignment horizontal="right" vertical="top"/>
    </xf>
    <xf numFmtId="0" fontId="4" fillId="2" borderId="11" xfId="3" applyFont="1" applyFill="1" applyBorder="1" applyAlignment="1">
      <alignment horizontal="left" vertical="top" wrapText="1"/>
    </xf>
    <xf numFmtId="164" fontId="2" fillId="0" borderId="12" xfId="3" applyNumberFormat="1" applyFont="1" applyBorder="1" applyAlignment="1">
      <alignment horizontal="right" vertical="top"/>
    </xf>
    <xf numFmtId="164" fontId="2" fillId="0" borderId="13" xfId="3" applyNumberFormat="1" applyFont="1" applyBorder="1" applyAlignment="1">
      <alignment horizontal="right" vertical="top"/>
    </xf>
    <xf numFmtId="164" fontId="2" fillId="0" borderId="14" xfId="3" applyNumberFormat="1" applyFont="1" applyBorder="1" applyAlignment="1">
      <alignment horizontal="right" vertical="top"/>
    </xf>
    <xf numFmtId="0" fontId="4" fillId="2" borderId="15" xfId="3" applyFont="1" applyFill="1" applyBorder="1" applyAlignment="1">
      <alignment horizontal="left" vertical="top" wrapText="1"/>
    </xf>
    <xf numFmtId="164" fontId="2" fillId="0" borderId="16" xfId="3" applyNumberFormat="1" applyFont="1" applyBorder="1" applyAlignment="1">
      <alignment horizontal="right" vertical="top"/>
    </xf>
    <xf numFmtId="164" fontId="2" fillId="0" borderId="17" xfId="3" applyNumberFormat="1" applyFont="1" applyBorder="1" applyAlignment="1">
      <alignment horizontal="right" vertical="top"/>
    </xf>
    <xf numFmtId="164" fontId="2" fillId="0" borderId="18" xfId="3" applyNumberFormat="1" applyFont="1" applyBorder="1" applyAlignment="1">
      <alignment horizontal="right" vertical="top"/>
    </xf>
    <xf numFmtId="0" fontId="1" fillId="0" borderId="0" xfId="4"/>
    <xf numFmtId="0" fontId="4" fillId="0" borderId="4" xfId="4" applyFont="1" applyBorder="1" applyAlignment="1">
      <alignment horizontal="center" wrapText="1"/>
    </xf>
    <xf numFmtId="0" fontId="4" fillId="0" borderId="5" xfId="4" applyFont="1" applyBorder="1" applyAlignment="1">
      <alignment horizontal="center" wrapText="1"/>
    </xf>
    <xf numFmtId="0" fontId="4" fillId="0" borderId="6" xfId="4" applyFont="1" applyBorder="1" applyAlignment="1">
      <alignment horizontal="center" wrapText="1"/>
    </xf>
    <xf numFmtId="164" fontId="2" fillId="0" borderId="8" xfId="4" applyNumberFormat="1" applyFont="1" applyBorder="1" applyAlignment="1">
      <alignment horizontal="right" vertical="top"/>
    </xf>
    <xf numFmtId="164" fontId="2" fillId="0" borderId="9" xfId="4" applyNumberFormat="1" applyFont="1" applyBorder="1" applyAlignment="1">
      <alignment horizontal="right" vertical="top"/>
    </xf>
    <xf numFmtId="164" fontId="2" fillId="0" borderId="10" xfId="4" applyNumberFormat="1" applyFont="1" applyBorder="1" applyAlignment="1">
      <alignment horizontal="right" vertical="top"/>
    </xf>
    <xf numFmtId="0" fontId="4" fillId="2" borderId="11" xfId="4" applyFont="1" applyFill="1" applyBorder="1" applyAlignment="1">
      <alignment horizontal="left" vertical="top"/>
    </xf>
    <xf numFmtId="164" fontId="2" fillId="0" borderId="12" xfId="4" applyNumberFormat="1" applyFont="1" applyBorder="1" applyAlignment="1">
      <alignment horizontal="right" vertical="top"/>
    </xf>
    <xf numFmtId="164" fontId="2" fillId="0" borderId="13" xfId="4" applyNumberFormat="1" applyFont="1" applyBorder="1" applyAlignment="1">
      <alignment horizontal="right" vertical="top"/>
    </xf>
    <xf numFmtId="164" fontId="2" fillId="0" borderId="14" xfId="4" applyNumberFormat="1" applyFont="1" applyBorder="1" applyAlignment="1">
      <alignment horizontal="right" vertical="top"/>
    </xf>
    <xf numFmtId="0" fontId="4" fillId="2" borderId="15" xfId="4" applyFont="1" applyFill="1" applyBorder="1" applyAlignment="1">
      <alignment horizontal="left" vertical="top"/>
    </xf>
    <xf numFmtId="164" fontId="2" fillId="0" borderId="16" xfId="4" applyNumberFormat="1" applyFont="1" applyBorder="1" applyAlignment="1">
      <alignment horizontal="right" vertical="top"/>
    </xf>
    <xf numFmtId="164" fontId="2" fillId="0" borderId="17" xfId="4" applyNumberFormat="1" applyFont="1" applyBorder="1" applyAlignment="1">
      <alignment horizontal="right" vertical="top"/>
    </xf>
    <xf numFmtId="164" fontId="2" fillId="0" borderId="18" xfId="4" applyNumberFormat="1" applyFont="1" applyBorder="1" applyAlignment="1">
      <alignment horizontal="right" vertical="top"/>
    </xf>
    <xf numFmtId="0" fontId="1" fillId="0" borderId="0" xfId="5"/>
    <xf numFmtId="0" fontId="4" fillId="0" borderId="4" xfId="5" applyFont="1" applyBorder="1" applyAlignment="1">
      <alignment horizontal="center" wrapText="1"/>
    </xf>
    <xf numFmtId="0" fontId="4" fillId="0" borderId="5" xfId="5" applyFont="1" applyBorder="1" applyAlignment="1">
      <alignment horizontal="center" wrapText="1"/>
    </xf>
    <xf numFmtId="0" fontId="4" fillId="0" borderId="6" xfId="5" applyFont="1" applyBorder="1" applyAlignment="1">
      <alignment horizontal="center" wrapText="1"/>
    </xf>
    <xf numFmtId="164" fontId="2" fillId="0" borderId="8" xfId="5" applyNumberFormat="1" applyFont="1" applyBorder="1" applyAlignment="1">
      <alignment horizontal="right" vertical="top"/>
    </xf>
    <xf numFmtId="164" fontId="2" fillId="0" borderId="9" xfId="5" applyNumberFormat="1" applyFont="1" applyBorder="1" applyAlignment="1">
      <alignment horizontal="right" vertical="top"/>
    </xf>
    <xf numFmtId="164" fontId="2" fillId="0" borderId="10" xfId="5" applyNumberFormat="1" applyFont="1" applyBorder="1" applyAlignment="1">
      <alignment horizontal="right" vertical="top"/>
    </xf>
    <xf numFmtId="0" fontId="4" fillId="2" borderId="11" xfId="5" applyFont="1" applyFill="1" applyBorder="1" applyAlignment="1">
      <alignment horizontal="left" vertical="top"/>
    </xf>
    <xf numFmtId="164" fontId="2" fillId="0" borderId="12" xfId="5" applyNumberFormat="1" applyFont="1" applyBorder="1" applyAlignment="1">
      <alignment horizontal="right" vertical="top"/>
    </xf>
    <xf numFmtId="164" fontId="2" fillId="0" borderId="13" xfId="5" applyNumberFormat="1" applyFont="1" applyBorder="1" applyAlignment="1">
      <alignment horizontal="right" vertical="top"/>
    </xf>
    <xf numFmtId="164" fontId="2" fillId="0" borderId="14" xfId="5" applyNumberFormat="1" applyFont="1" applyBorder="1" applyAlignment="1">
      <alignment horizontal="right" vertical="top"/>
    </xf>
    <xf numFmtId="0" fontId="4" fillId="2" borderId="15" xfId="5" applyFont="1" applyFill="1" applyBorder="1" applyAlignment="1">
      <alignment horizontal="left" vertical="top"/>
    </xf>
    <xf numFmtId="164" fontId="2" fillId="0" borderId="16" xfId="5" applyNumberFormat="1" applyFont="1" applyBorder="1" applyAlignment="1">
      <alignment horizontal="right" vertical="top"/>
    </xf>
    <xf numFmtId="164" fontId="2" fillId="0" borderId="17" xfId="5" applyNumberFormat="1" applyFont="1" applyBorder="1" applyAlignment="1">
      <alignment horizontal="right" vertical="top"/>
    </xf>
    <xf numFmtId="164" fontId="2" fillId="0" borderId="18" xfId="5" applyNumberFormat="1" applyFont="1" applyBorder="1" applyAlignment="1">
      <alignment horizontal="right" vertical="top"/>
    </xf>
    <xf numFmtId="0" fontId="1" fillId="0" borderId="0" xfId="6"/>
    <xf numFmtId="0" fontId="1" fillId="0" borderId="0" xfId="7"/>
    <xf numFmtId="0" fontId="1" fillId="0" borderId="0" xfId="8"/>
    <xf numFmtId="0" fontId="1" fillId="0" borderId="0" xfId="9"/>
    <xf numFmtId="0" fontId="1" fillId="0" borderId="0" xfId="10"/>
    <xf numFmtId="0" fontId="4" fillId="2" borderId="7" xfId="10" applyFont="1" applyFill="1" applyBorder="1" applyAlignment="1">
      <alignment horizontal="left" vertical="top" wrapText="1"/>
    </xf>
    <xf numFmtId="164" fontId="2" fillId="0" borderId="8" xfId="10" applyNumberFormat="1" applyFont="1" applyBorder="1" applyAlignment="1">
      <alignment horizontal="right" vertical="top"/>
    </xf>
    <xf numFmtId="164" fontId="2" fillId="0" borderId="9" xfId="10" applyNumberFormat="1" applyFont="1" applyBorder="1" applyAlignment="1">
      <alignment horizontal="right" vertical="top"/>
    </xf>
    <xf numFmtId="164" fontId="2" fillId="0" borderId="10" xfId="10" applyNumberFormat="1" applyFont="1" applyBorder="1" applyAlignment="1">
      <alignment horizontal="right" vertical="top"/>
    </xf>
    <xf numFmtId="0" fontId="4" fillId="2" borderId="11" xfId="10" applyFont="1" applyFill="1" applyBorder="1" applyAlignment="1">
      <alignment horizontal="left" vertical="top" wrapText="1"/>
    </xf>
    <xf numFmtId="164" fontId="2" fillId="0" borderId="12" xfId="10" applyNumberFormat="1" applyFont="1" applyBorder="1" applyAlignment="1">
      <alignment horizontal="right" vertical="top"/>
    </xf>
    <xf numFmtId="164" fontId="2" fillId="0" borderId="13" xfId="10" applyNumberFormat="1" applyFont="1" applyBorder="1" applyAlignment="1">
      <alignment horizontal="right" vertical="top"/>
    </xf>
    <xf numFmtId="164" fontId="2" fillId="0" borderId="14" xfId="10" applyNumberFormat="1" applyFont="1" applyBorder="1" applyAlignment="1">
      <alignment horizontal="right" vertical="top"/>
    </xf>
    <xf numFmtId="0" fontId="4" fillId="2" borderId="15" xfId="10" applyFont="1" applyFill="1" applyBorder="1" applyAlignment="1">
      <alignment horizontal="left" vertical="top" wrapText="1"/>
    </xf>
    <xf numFmtId="164" fontId="2" fillId="0" borderId="16" xfId="10" applyNumberFormat="1" applyFont="1" applyBorder="1" applyAlignment="1">
      <alignment horizontal="right" vertical="top"/>
    </xf>
    <xf numFmtId="164" fontId="2" fillId="0" borderId="17" xfId="10" applyNumberFormat="1" applyFont="1" applyBorder="1" applyAlignment="1">
      <alignment horizontal="right" vertical="top"/>
    </xf>
    <xf numFmtId="164" fontId="2" fillId="0" borderId="18" xfId="10" applyNumberFormat="1" applyFont="1" applyBorder="1" applyAlignment="1">
      <alignment horizontal="right" vertical="top"/>
    </xf>
    <xf numFmtId="0" fontId="1" fillId="0" borderId="0" xfId="11"/>
    <xf numFmtId="0" fontId="4" fillId="0" borderId="4" xfId="11" applyFont="1" applyBorder="1" applyAlignment="1">
      <alignment horizontal="center" wrapText="1"/>
    </xf>
    <xf numFmtId="0" fontId="4" fillId="0" borderId="5" xfId="11" applyFont="1" applyBorder="1" applyAlignment="1">
      <alignment horizontal="center" wrapText="1"/>
    </xf>
    <xf numFmtId="0" fontId="4" fillId="0" borderId="6" xfId="11" applyFont="1" applyBorder="1" applyAlignment="1">
      <alignment horizontal="center" wrapText="1"/>
    </xf>
    <xf numFmtId="164" fontId="2" fillId="0" borderId="8" xfId="11" applyNumberFormat="1" applyFont="1" applyBorder="1" applyAlignment="1">
      <alignment horizontal="right" vertical="top"/>
    </xf>
    <xf numFmtId="164" fontId="2" fillId="0" borderId="9" xfId="11" applyNumberFormat="1" applyFont="1" applyBorder="1" applyAlignment="1">
      <alignment horizontal="right" vertical="top"/>
    </xf>
    <xf numFmtId="164" fontId="2" fillId="0" borderId="10" xfId="11" applyNumberFormat="1" applyFont="1" applyBorder="1" applyAlignment="1">
      <alignment horizontal="right" vertical="top"/>
    </xf>
    <xf numFmtId="0" fontId="4" fillId="2" borderId="11" xfId="11" applyFont="1" applyFill="1" applyBorder="1" applyAlignment="1">
      <alignment horizontal="left" vertical="top"/>
    </xf>
    <xf numFmtId="164" fontId="2" fillId="0" borderId="12" xfId="11" applyNumberFormat="1" applyFont="1" applyBorder="1" applyAlignment="1">
      <alignment horizontal="right" vertical="top"/>
    </xf>
    <xf numFmtId="164" fontId="2" fillId="0" borderId="13" xfId="11" applyNumberFormat="1" applyFont="1" applyBorder="1" applyAlignment="1">
      <alignment horizontal="right" vertical="top"/>
    </xf>
    <xf numFmtId="164" fontId="2" fillId="0" borderId="14" xfId="11" applyNumberFormat="1" applyFont="1" applyBorder="1" applyAlignment="1">
      <alignment horizontal="right" vertical="top"/>
    </xf>
    <xf numFmtId="0" fontId="4" fillId="2" borderId="15" xfId="11" applyFont="1" applyFill="1" applyBorder="1" applyAlignment="1">
      <alignment horizontal="left" vertical="top"/>
    </xf>
    <xf numFmtId="164" fontId="2" fillId="0" borderId="16" xfId="11" applyNumberFormat="1" applyFont="1" applyBorder="1" applyAlignment="1">
      <alignment horizontal="right" vertical="top"/>
    </xf>
    <xf numFmtId="164" fontId="2" fillId="0" borderId="17" xfId="11" applyNumberFormat="1" applyFont="1" applyBorder="1" applyAlignment="1">
      <alignment horizontal="right" vertical="top"/>
    </xf>
    <xf numFmtId="164" fontId="2" fillId="0" borderId="18" xfId="11" applyNumberFormat="1" applyFont="1" applyBorder="1" applyAlignment="1">
      <alignment horizontal="right" vertical="top"/>
    </xf>
    <xf numFmtId="0" fontId="4" fillId="0" borderId="19" xfId="11" applyFont="1" applyBorder="1" applyAlignment="1">
      <alignment horizontal="center" wrapText="1"/>
    </xf>
    <xf numFmtId="0" fontId="4" fillId="0" borderId="2" xfId="11" applyFont="1" applyBorder="1" applyAlignment="1">
      <alignment horizontal="center" wrapText="1"/>
    </xf>
    <xf numFmtId="0" fontId="4" fillId="0" borderId="3" xfId="11" applyFont="1" applyBorder="1" applyAlignment="1">
      <alignment horizontal="center" wrapText="1"/>
    </xf>
    <xf numFmtId="0" fontId="4" fillId="2" borderId="7" xfId="11" applyFont="1" applyFill="1" applyBorder="1" applyAlignment="1">
      <alignment horizontal="left" vertical="top" wrapText="1"/>
    </xf>
    <xf numFmtId="0" fontId="4" fillId="0" borderId="19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2" borderId="7" xfId="1" applyFont="1" applyFill="1" applyBorder="1" applyAlignment="1">
      <alignment horizontal="left" vertical="top" wrapText="1"/>
    </xf>
    <xf numFmtId="164" fontId="2" fillId="0" borderId="8" xfId="1" applyNumberFormat="1" applyFont="1" applyBorder="1" applyAlignment="1">
      <alignment horizontal="right" vertical="top"/>
    </xf>
    <xf numFmtId="164" fontId="2" fillId="0" borderId="9" xfId="1" applyNumberFormat="1" applyFont="1" applyBorder="1" applyAlignment="1">
      <alignment horizontal="right" vertical="top"/>
    </xf>
    <xf numFmtId="164" fontId="2" fillId="0" borderId="10" xfId="1" applyNumberFormat="1" applyFont="1" applyBorder="1" applyAlignment="1">
      <alignment horizontal="right" vertical="top"/>
    </xf>
    <xf numFmtId="0" fontId="4" fillId="2" borderId="11" xfId="1" applyFont="1" applyFill="1" applyBorder="1" applyAlignment="1">
      <alignment horizontal="left" vertical="top" wrapText="1"/>
    </xf>
    <xf numFmtId="164" fontId="2" fillId="0" borderId="12" xfId="1" applyNumberFormat="1" applyFont="1" applyBorder="1" applyAlignment="1">
      <alignment horizontal="right" vertical="top"/>
    </xf>
    <xf numFmtId="164" fontId="2" fillId="0" borderId="13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/>
    </xf>
    <xf numFmtId="0" fontId="4" fillId="2" borderId="15" xfId="1" applyFont="1" applyFill="1" applyBorder="1" applyAlignment="1">
      <alignment horizontal="left" vertical="top" wrapText="1"/>
    </xf>
    <xf numFmtId="164" fontId="2" fillId="0" borderId="16" xfId="1" applyNumberFormat="1" applyFont="1" applyBorder="1" applyAlignment="1">
      <alignment horizontal="right" vertical="top"/>
    </xf>
    <xf numFmtId="164" fontId="2" fillId="0" borderId="17" xfId="1" applyNumberFormat="1" applyFont="1" applyBorder="1" applyAlignment="1">
      <alignment horizontal="right" vertical="top"/>
    </xf>
    <xf numFmtId="164" fontId="2" fillId="0" borderId="18" xfId="1" applyNumberFormat="1" applyFont="1" applyBorder="1" applyAlignment="1">
      <alignment horizontal="right" vertical="top"/>
    </xf>
    <xf numFmtId="0" fontId="1" fillId="0" borderId="0" xfId="12"/>
    <xf numFmtId="0" fontId="4" fillId="0" borderId="4" xfId="12" applyFont="1" applyBorder="1" applyAlignment="1">
      <alignment horizontal="center" wrapText="1"/>
    </xf>
    <xf numFmtId="0" fontId="4" fillId="0" borderId="5" xfId="12" applyFont="1" applyBorder="1" applyAlignment="1">
      <alignment horizontal="center" wrapText="1"/>
    </xf>
    <xf numFmtId="0" fontId="4" fillId="0" borderId="6" xfId="12" applyFont="1" applyBorder="1" applyAlignment="1">
      <alignment horizontal="center" wrapText="1"/>
    </xf>
    <xf numFmtId="0" fontId="4" fillId="2" borderId="7" xfId="12" applyFont="1" applyFill="1" applyBorder="1" applyAlignment="1">
      <alignment horizontal="left" vertical="top" wrapText="1"/>
    </xf>
    <xf numFmtId="164" fontId="2" fillId="0" borderId="8" xfId="12" applyNumberFormat="1" applyFont="1" applyBorder="1" applyAlignment="1">
      <alignment horizontal="right" vertical="top"/>
    </xf>
    <xf numFmtId="164" fontId="2" fillId="0" borderId="9" xfId="12" applyNumberFormat="1" applyFont="1" applyBorder="1" applyAlignment="1">
      <alignment horizontal="right" vertical="top"/>
    </xf>
    <xf numFmtId="164" fontId="2" fillId="0" borderId="10" xfId="12" applyNumberFormat="1" applyFont="1" applyBorder="1" applyAlignment="1">
      <alignment horizontal="right" vertical="top"/>
    </xf>
    <xf numFmtId="164" fontId="2" fillId="0" borderId="12" xfId="12" applyNumberFormat="1" applyFont="1" applyBorder="1" applyAlignment="1">
      <alignment horizontal="right" vertical="top"/>
    </xf>
    <xf numFmtId="164" fontId="2" fillId="0" borderId="13" xfId="12" applyNumberFormat="1" applyFont="1" applyBorder="1" applyAlignment="1">
      <alignment horizontal="right" vertical="top"/>
    </xf>
    <xf numFmtId="164" fontId="2" fillId="0" borderId="14" xfId="12" applyNumberFormat="1" applyFont="1" applyBorder="1" applyAlignment="1">
      <alignment horizontal="right" vertical="top"/>
    </xf>
    <xf numFmtId="0" fontId="4" fillId="2" borderId="11" xfId="12" applyFont="1" applyFill="1" applyBorder="1" applyAlignment="1">
      <alignment horizontal="left" vertical="top" wrapText="1"/>
    </xf>
    <xf numFmtId="0" fontId="4" fillId="2" borderId="15" xfId="12" applyFont="1" applyFill="1" applyBorder="1" applyAlignment="1">
      <alignment horizontal="left" vertical="top" wrapText="1"/>
    </xf>
    <xf numFmtId="164" fontId="2" fillId="0" borderId="16" xfId="12" applyNumberFormat="1" applyFont="1" applyBorder="1" applyAlignment="1">
      <alignment horizontal="right" vertical="top"/>
    </xf>
    <xf numFmtId="164" fontId="2" fillId="0" borderId="17" xfId="12" applyNumberFormat="1" applyFont="1" applyBorder="1" applyAlignment="1">
      <alignment horizontal="right" vertical="top"/>
    </xf>
    <xf numFmtId="164" fontId="2" fillId="0" borderId="18" xfId="12" applyNumberFormat="1" applyFont="1" applyBorder="1" applyAlignment="1">
      <alignment horizontal="right" vertical="top"/>
    </xf>
    <xf numFmtId="0" fontId="4" fillId="0" borderId="4" xfId="9" applyFont="1" applyBorder="1" applyAlignment="1">
      <alignment horizontal="center" wrapText="1"/>
    </xf>
    <xf numFmtId="0" fontId="4" fillId="0" borderId="5" xfId="9" applyFont="1" applyBorder="1" applyAlignment="1">
      <alignment horizontal="center" wrapText="1"/>
    </xf>
    <xf numFmtId="0" fontId="4" fillId="0" borderId="6" xfId="9" applyFont="1" applyBorder="1" applyAlignment="1">
      <alignment horizontal="center" wrapText="1"/>
    </xf>
    <xf numFmtId="0" fontId="4" fillId="2" borderId="7" xfId="9" applyFont="1" applyFill="1" applyBorder="1" applyAlignment="1">
      <alignment horizontal="left" vertical="top" wrapText="1"/>
    </xf>
    <xf numFmtId="164" fontId="2" fillId="0" borderId="8" xfId="9" applyNumberFormat="1" applyFont="1" applyBorder="1" applyAlignment="1">
      <alignment horizontal="right" vertical="top"/>
    </xf>
    <xf numFmtId="164" fontId="2" fillId="0" borderId="9" xfId="9" applyNumberFormat="1" applyFont="1" applyBorder="1" applyAlignment="1">
      <alignment horizontal="right" vertical="top"/>
    </xf>
    <xf numFmtId="164" fontId="2" fillId="0" borderId="10" xfId="9" applyNumberFormat="1" applyFont="1" applyBorder="1" applyAlignment="1">
      <alignment horizontal="right" vertical="top"/>
    </xf>
    <xf numFmtId="0" fontId="4" fillId="2" borderId="15" xfId="9" applyFont="1" applyFill="1" applyBorder="1" applyAlignment="1">
      <alignment horizontal="left" vertical="top" wrapText="1"/>
    </xf>
    <xf numFmtId="164" fontId="2" fillId="0" borderId="16" xfId="9" applyNumberFormat="1" applyFont="1" applyBorder="1" applyAlignment="1">
      <alignment horizontal="right" vertical="top"/>
    </xf>
    <xf numFmtId="164" fontId="2" fillId="0" borderId="17" xfId="9" applyNumberFormat="1" applyFont="1" applyBorder="1" applyAlignment="1">
      <alignment horizontal="right" vertical="top"/>
    </xf>
    <xf numFmtId="164" fontId="2" fillId="0" borderId="18" xfId="9" applyNumberFormat="1" applyFont="1" applyBorder="1" applyAlignment="1">
      <alignment horizontal="right" vertical="top"/>
    </xf>
    <xf numFmtId="0" fontId="1" fillId="0" borderId="0" xfId="13"/>
    <xf numFmtId="0" fontId="4" fillId="0" borderId="5" xfId="13" applyFont="1" applyBorder="1" applyAlignment="1">
      <alignment horizontal="center" wrapText="1"/>
    </xf>
    <xf numFmtId="0" fontId="4" fillId="0" borderId="6" xfId="13" applyFont="1" applyBorder="1" applyAlignment="1">
      <alignment horizontal="center" wrapText="1"/>
    </xf>
    <xf numFmtId="0" fontId="4" fillId="2" borderId="7" xfId="13" applyFont="1" applyFill="1" applyBorder="1" applyAlignment="1">
      <alignment horizontal="left" vertical="top" wrapText="1"/>
    </xf>
    <xf numFmtId="164" fontId="2" fillId="0" borderId="9" xfId="13" applyNumberFormat="1" applyFont="1" applyBorder="1" applyAlignment="1">
      <alignment horizontal="right" vertical="top"/>
    </xf>
    <xf numFmtId="164" fontId="2" fillId="0" borderId="10" xfId="13" applyNumberFormat="1" applyFont="1" applyBorder="1" applyAlignment="1">
      <alignment horizontal="right" vertical="top"/>
    </xf>
    <xf numFmtId="164" fontId="2" fillId="0" borderId="13" xfId="13" applyNumberFormat="1" applyFont="1" applyBorder="1" applyAlignment="1">
      <alignment horizontal="right" vertical="top"/>
    </xf>
    <xf numFmtId="164" fontId="2" fillId="0" borderId="14" xfId="13" applyNumberFormat="1" applyFont="1" applyBorder="1" applyAlignment="1">
      <alignment horizontal="right" vertical="top"/>
    </xf>
    <xf numFmtId="0" fontId="4" fillId="2" borderId="11" xfId="13" applyFont="1" applyFill="1" applyBorder="1" applyAlignment="1">
      <alignment horizontal="left" vertical="top" wrapText="1"/>
    </xf>
    <xf numFmtId="0" fontId="4" fillId="2" borderId="15" xfId="13" applyFont="1" applyFill="1" applyBorder="1" applyAlignment="1">
      <alignment horizontal="left" vertical="top" wrapText="1"/>
    </xf>
    <xf numFmtId="164" fontId="2" fillId="0" borderId="17" xfId="13" applyNumberFormat="1" applyFont="1" applyBorder="1" applyAlignment="1">
      <alignment horizontal="right" vertical="top"/>
    </xf>
    <xf numFmtId="164" fontId="2" fillId="0" borderId="18" xfId="13" applyNumberFormat="1" applyFont="1" applyBorder="1" applyAlignment="1">
      <alignment horizontal="right" vertical="top"/>
    </xf>
    <xf numFmtId="0" fontId="3" fillId="0" borderId="0" xfId="2" applyFont="1" applyBorder="1" applyAlignment="1">
      <alignment horizontal="center" vertical="center" wrapText="1"/>
    </xf>
    <xf numFmtId="0" fontId="4" fillId="0" borderId="0" xfId="4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4" fillId="0" borderId="1" xfId="9" applyFont="1" applyBorder="1" applyAlignment="1">
      <alignment horizontal="left" wrapText="1"/>
    </xf>
    <xf numFmtId="164" fontId="2" fillId="0" borderId="0" xfId="1" applyNumberFormat="1" applyFont="1" applyFill="1" applyBorder="1" applyAlignment="1">
      <alignment horizontal="right" vertical="top"/>
    </xf>
    <xf numFmtId="165" fontId="1" fillId="0" borderId="0" xfId="1" applyNumberFormat="1"/>
    <xf numFmtId="165" fontId="0" fillId="0" borderId="0" xfId="0" applyNumberFormat="1"/>
    <xf numFmtId="0" fontId="4" fillId="0" borderId="4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 wrapText="1"/>
    </xf>
    <xf numFmtId="0" fontId="4" fillId="0" borderId="6" xfId="10" applyFont="1" applyBorder="1" applyAlignment="1">
      <alignment horizontal="center" vertical="center" wrapText="1"/>
    </xf>
    <xf numFmtId="0" fontId="1" fillId="0" borderId="0" xfId="10" applyAlignment="1">
      <alignment vertical="center"/>
    </xf>
    <xf numFmtId="0" fontId="0" fillId="0" borderId="0" xfId="0" applyAlignment="1">
      <alignment vertical="center"/>
    </xf>
    <xf numFmtId="0" fontId="4" fillId="0" borderId="1" xfId="10" applyFont="1" applyBorder="1" applyAlignment="1">
      <alignment horizontal="left" vertical="center" wrapText="1"/>
    </xf>
    <xf numFmtId="0" fontId="0" fillId="0" borderId="0" xfId="0" applyFill="1"/>
    <xf numFmtId="164" fontId="1" fillId="0" borderId="0" xfId="10" applyNumberFormat="1"/>
    <xf numFmtId="0" fontId="5" fillId="3" borderId="21" xfId="10" applyFont="1" applyFill="1" applyBorder="1" applyAlignment="1">
      <alignment horizontal="center" vertical="center" wrapText="1"/>
    </xf>
    <xf numFmtId="0" fontId="5" fillId="3" borderId="22" xfId="10" applyFont="1" applyFill="1" applyBorder="1" applyAlignment="1">
      <alignment horizontal="center" vertical="center" wrapText="1"/>
    </xf>
    <xf numFmtId="0" fontId="5" fillId="3" borderId="23" xfId="10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/>
    <xf numFmtId="165" fontId="0" fillId="0" borderId="0" xfId="0" applyNumberFormat="1" applyFill="1" applyBorder="1"/>
    <xf numFmtId="165" fontId="0" fillId="0" borderId="0" xfId="0" applyNumberFormat="1" applyBorder="1"/>
    <xf numFmtId="0" fontId="5" fillId="0" borderId="0" xfId="1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8" fillId="0" borderId="24" xfId="0" applyFont="1" applyFill="1" applyBorder="1"/>
    <xf numFmtId="165" fontId="8" fillId="0" borderId="25" xfId="0" applyNumberFormat="1" applyFont="1" applyFill="1" applyBorder="1"/>
    <xf numFmtId="165" fontId="8" fillId="0" borderId="25" xfId="0" applyNumberFormat="1" applyFont="1" applyBorder="1"/>
    <xf numFmtId="0" fontId="0" fillId="4" borderId="0" xfId="0" applyFill="1"/>
    <xf numFmtId="165" fontId="0" fillId="4" borderId="26" xfId="0" applyNumberFormat="1" applyFill="1" applyBorder="1"/>
    <xf numFmtId="0" fontId="0" fillId="4" borderId="0" xfId="0" applyFill="1" applyBorder="1"/>
    <xf numFmtId="165" fontId="0" fillId="4" borderId="0" xfId="0" applyNumberFormat="1" applyFill="1" applyBorder="1"/>
    <xf numFmtId="0" fontId="0" fillId="4" borderId="20" xfId="0" applyFill="1" applyBorder="1"/>
    <xf numFmtId="165" fontId="0" fillId="4" borderId="20" xfId="0" applyNumberFormat="1" applyFill="1" applyBorder="1"/>
    <xf numFmtId="0" fontId="7" fillId="0" borderId="25" xfId="10" applyFont="1" applyFill="1" applyBorder="1" applyAlignment="1">
      <alignment horizontal="left" vertical="top" wrapText="1"/>
    </xf>
    <xf numFmtId="0" fontId="6" fillId="4" borderId="1" xfId="10" applyFont="1" applyFill="1" applyBorder="1" applyAlignment="1">
      <alignment horizontal="left" vertical="top" wrapText="1"/>
    </xf>
    <xf numFmtId="0" fontId="6" fillId="4" borderId="0" xfId="10" applyFont="1" applyFill="1" applyBorder="1" applyAlignment="1">
      <alignment horizontal="left" vertical="top" wrapText="1"/>
    </xf>
    <xf numFmtId="0" fontId="6" fillId="0" borderId="0" xfId="10" applyFont="1" applyFill="1" applyBorder="1" applyAlignment="1">
      <alignment horizontal="left" vertical="top" wrapText="1"/>
    </xf>
    <xf numFmtId="0" fontId="6" fillId="4" borderId="26" xfId="10" applyFont="1" applyFill="1" applyBorder="1" applyAlignment="1">
      <alignment horizontal="left" vertical="top" wrapText="1"/>
    </xf>
    <xf numFmtId="164" fontId="2" fillId="0" borderId="0" xfId="3" applyNumberFormat="1" applyFont="1" applyFill="1" applyBorder="1" applyAlignment="1">
      <alignment horizontal="right" vertical="top"/>
    </xf>
    <xf numFmtId="165" fontId="1" fillId="0" borderId="0" xfId="3" applyNumberFormat="1"/>
    <xf numFmtId="0" fontId="9" fillId="0" borderId="0" xfId="4" applyFont="1" applyBorder="1" applyAlignment="1">
      <alignment horizontal="left" wrapText="1"/>
    </xf>
    <xf numFmtId="164" fontId="4" fillId="0" borderId="19" xfId="4" applyNumberFormat="1" applyFont="1" applyBorder="1" applyAlignment="1">
      <alignment horizontal="center" wrapText="1"/>
    </xf>
    <xf numFmtId="164" fontId="4" fillId="0" borderId="19" xfId="5" applyNumberFormat="1" applyFont="1" applyBorder="1" applyAlignment="1">
      <alignment horizontal="center" wrapText="1"/>
    </xf>
    <xf numFmtId="0" fontId="9" fillId="2" borderId="7" xfId="4" applyFont="1" applyFill="1" applyBorder="1" applyAlignment="1">
      <alignment horizontal="left" vertical="top" wrapText="1"/>
    </xf>
    <xf numFmtId="16" fontId="9" fillId="2" borderId="11" xfId="4" applyNumberFormat="1" applyFont="1" applyFill="1" applyBorder="1" applyAlignment="1">
      <alignment horizontal="left" vertical="top" wrapText="1"/>
    </xf>
    <xf numFmtId="0" fontId="9" fillId="2" borderId="11" xfId="4" applyFont="1" applyFill="1" applyBorder="1" applyAlignment="1">
      <alignment horizontal="left" vertical="top" wrapText="1"/>
    </xf>
    <xf numFmtId="0" fontId="9" fillId="0" borderId="0" xfId="5" applyFont="1" applyBorder="1" applyAlignment="1">
      <alignment horizontal="left" wrapText="1"/>
    </xf>
    <xf numFmtId="0" fontId="9" fillId="2" borderId="7" xfId="5" applyFont="1" applyFill="1" applyBorder="1" applyAlignment="1">
      <alignment horizontal="left" vertical="top" wrapText="1"/>
    </xf>
    <xf numFmtId="0" fontId="9" fillId="2" borderId="11" xfId="5" applyFont="1" applyFill="1" applyBorder="1" applyAlignment="1">
      <alignment horizontal="left" vertical="top" wrapText="1"/>
    </xf>
    <xf numFmtId="0" fontId="9" fillId="0" borderId="4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9" fillId="2" borderId="7" xfId="2" applyFont="1" applyFill="1" applyBorder="1" applyAlignment="1">
      <alignment horizontal="left" vertical="top" wrapText="1"/>
    </xf>
    <xf numFmtId="164" fontId="10" fillId="0" borderId="8" xfId="2" applyNumberFormat="1" applyFont="1" applyBorder="1" applyAlignment="1">
      <alignment horizontal="right" vertical="top"/>
    </xf>
    <xf numFmtId="164" fontId="10" fillId="0" borderId="9" xfId="2" applyNumberFormat="1" applyFont="1" applyBorder="1" applyAlignment="1">
      <alignment horizontal="right" vertical="top"/>
    </xf>
    <xf numFmtId="164" fontId="10" fillId="0" borderId="10" xfId="2" applyNumberFormat="1" applyFont="1" applyBorder="1" applyAlignment="1">
      <alignment horizontal="right" vertical="top"/>
    </xf>
    <xf numFmtId="0" fontId="9" fillId="2" borderId="11" xfId="2" applyFont="1" applyFill="1" applyBorder="1" applyAlignment="1">
      <alignment horizontal="left" vertical="top" wrapText="1"/>
    </xf>
    <xf numFmtId="164" fontId="10" fillId="0" borderId="12" xfId="2" applyNumberFormat="1" applyFont="1" applyBorder="1" applyAlignment="1">
      <alignment horizontal="right" vertical="top"/>
    </xf>
    <xf numFmtId="164" fontId="10" fillId="0" borderId="13" xfId="2" applyNumberFormat="1" applyFont="1" applyBorder="1" applyAlignment="1">
      <alignment horizontal="right" vertical="top"/>
    </xf>
    <xf numFmtId="164" fontId="10" fillId="0" borderId="14" xfId="2" applyNumberFormat="1" applyFont="1" applyBorder="1" applyAlignment="1">
      <alignment horizontal="right" vertical="top"/>
    </xf>
    <xf numFmtId="0" fontId="9" fillId="2" borderId="15" xfId="2" applyFont="1" applyFill="1" applyBorder="1" applyAlignment="1">
      <alignment horizontal="left" vertical="top" wrapText="1"/>
    </xf>
    <xf numFmtId="164" fontId="10" fillId="0" borderId="16" xfId="2" applyNumberFormat="1" applyFont="1" applyBorder="1" applyAlignment="1">
      <alignment horizontal="right" vertical="top"/>
    </xf>
    <xf numFmtId="164" fontId="10" fillId="0" borderId="17" xfId="2" applyNumberFormat="1" applyFont="1" applyBorder="1" applyAlignment="1">
      <alignment horizontal="right" vertical="top"/>
    </xf>
    <xf numFmtId="164" fontId="10" fillId="0" borderId="18" xfId="2" applyNumberFormat="1" applyFont="1" applyBorder="1" applyAlignment="1">
      <alignment horizontal="right" vertical="top"/>
    </xf>
    <xf numFmtId="0" fontId="9" fillId="0" borderId="0" xfId="2" applyFont="1" applyBorder="1" applyAlignment="1">
      <alignment horizontal="left" wrapText="1"/>
    </xf>
    <xf numFmtId="0" fontId="9" fillId="0" borderId="0" xfId="2" applyFont="1" applyBorder="1" applyAlignment="1">
      <alignment horizontal="center" wrapText="1"/>
    </xf>
    <xf numFmtId="0" fontId="9" fillId="0" borderId="2" xfId="2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1" xfId="2" applyFont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19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2" borderId="7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left" vertical="top" wrapText="1"/>
    </xf>
    <xf numFmtId="0" fontId="3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0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3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wrapText="1"/>
    </xf>
    <xf numFmtId="0" fontId="4" fillId="2" borderId="7" xfId="4" applyFont="1" applyFill="1" applyBorder="1" applyAlignment="1">
      <alignment horizontal="left" vertical="top" wrapText="1"/>
    </xf>
    <xf numFmtId="0" fontId="4" fillId="2" borderId="11" xfId="4" applyFont="1" applyFill="1" applyBorder="1" applyAlignment="1">
      <alignment horizontal="left" vertical="top" wrapText="1"/>
    </xf>
    <xf numFmtId="0" fontId="4" fillId="2" borderId="15" xfId="4" applyFont="1" applyFill="1" applyBorder="1" applyAlignment="1">
      <alignment horizontal="left" vertical="top" wrapText="1"/>
    </xf>
    <xf numFmtId="0" fontId="3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left" wrapText="1"/>
    </xf>
    <xf numFmtId="0" fontId="4" fillId="0" borderId="1" xfId="4" applyFont="1" applyBorder="1" applyAlignment="1">
      <alignment horizontal="left" wrapText="1"/>
    </xf>
    <xf numFmtId="0" fontId="4" fillId="0" borderId="0" xfId="4" applyFont="1" applyBorder="1" applyAlignment="1">
      <alignment horizontal="center" wrapText="1"/>
    </xf>
    <xf numFmtId="0" fontId="4" fillId="0" borderId="2" xfId="4" applyFont="1" applyBorder="1" applyAlignment="1">
      <alignment horizontal="center" wrapText="1"/>
    </xf>
    <xf numFmtId="0" fontId="4" fillId="0" borderId="3" xfId="4" applyFont="1" applyBorder="1" applyAlignment="1">
      <alignment horizontal="center" wrapText="1"/>
    </xf>
    <xf numFmtId="0" fontId="4" fillId="2" borderId="7" xfId="5" applyFont="1" applyFill="1" applyBorder="1" applyAlignment="1">
      <alignment horizontal="left" vertical="top" wrapText="1"/>
    </xf>
    <xf numFmtId="0" fontId="4" fillId="2" borderId="11" xfId="5" applyFont="1" applyFill="1" applyBorder="1" applyAlignment="1">
      <alignment horizontal="left" vertical="top" wrapText="1"/>
    </xf>
    <xf numFmtId="0" fontId="4" fillId="2" borderId="15" xfId="5" applyFont="1" applyFill="1" applyBorder="1" applyAlignment="1">
      <alignment horizontal="left" vertical="top" wrapText="1"/>
    </xf>
    <xf numFmtId="0" fontId="3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left" wrapText="1"/>
    </xf>
    <xf numFmtId="0" fontId="4" fillId="0" borderId="1" xfId="5" applyFont="1" applyBorder="1" applyAlignment="1">
      <alignment horizontal="left" wrapText="1"/>
    </xf>
    <xf numFmtId="0" fontId="4" fillId="0" borderId="0" xfId="5" applyFont="1" applyBorder="1" applyAlignment="1">
      <alignment horizontal="center" wrapText="1"/>
    </xf>
    <xf numFmtId="0" fontId="4" fillId="0" borderId="2" xfId="5" applyFont="1" applyBorder="1" applyAlignment="1">
      <alignment horizontal="center" wrapText="1"/>
    </xf>
    <xf numFmtId="0" fontId="4" fillId="0" borderId="3" xfId="5" applyFont="1" applyBorder="1" applyAlignment="1">
      <alignment horizontal="center" wrapText="1"/>
    </xf>
    <xf numFmtId="0" fontId="3" fillId="0" borderId="0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0" fontId="3" fillId="0" borderId="0" xfId="11" applyFont="1" applyBorder="1" applyAlignment="1">
      <alignment horizontal="center" vertical="center" wrapText="1"/>
    </xf>
    <xf numFmtId="0" fontId="4" fillId="0" borderId="0" xfId="11" applyFont="1" applyBorder="1" applyAlignment="1">
      <alignment horizontal="left" wrapText="1"/>
    </xf>
    <xf numFmtId="0" fontId="4" fillId="0" borderId="1" xfId="11" applyFont="1" applyBorder="1" applyAlignment="1">
      <alignment horizontal="left" wrapText="1"/>
    </xf>
    <xf numFmtId="0" fontId="4" fillId="0" borderId="19" xfId="11" applyFont="1" applyBorder="1" applyAlignment="1">
      <alignment horizontal="center" wrapText="1"/>
    </xf>
    <xf numFmtId="0" fontId="4" fillId="0" borderId="2" xfId="11" applyFont="1" applyBorder="1" applyAlignment="1">
      <alignment horizontal="center" wrapText="1"/>
    </xf>
    <xf numFmtId="0" fontId="4" fillId="0" borderId="3" xfId="11" applyFont="1" applyBorder="1" applyAlignment="1">
      <alignment horizontal="center" wrapText="1"/>
    </xf>
    <xf numFmtId="0" fontId="4" fillId="2" borderId="7" xfId="11" applyFont="1" applyFill="1" applyBorder="1" applyAlignment="1">
      <alignment horizontal="left" vertical="top" wrapText="1"/>
    </xf>
    <xf numFmtId="0" fontId="4" fillId="2" borderId="11" xfId="11" applyFont="1" applyFill="1" applyBorder="1" applyAlignment="1">
      <alignment horizontal="left" vertical="top" wrapText="1"/>
    </xf>
    <xf numFmtId="0" fontId="4" fillId="2" borderId="15" xfId="11" applyFont="1" applyFill="1" applyBorder="1" applyAlignment="1">
      <alignment horizontal="left" vertical="top" wrapText="1"/>
    </xf>
    <xf numFmtId="0" fontId="3" fillId="0" borderId="0" xfId="12" applyFont="1" applyBorder="1" applyAlignment="1">
      <alignment horizontal="center" vertical="center" wrapText="1"/>
    </xf>
    <xf numFmtId="0" fontId="4" fillId="0" borderId="0" xfId="12" applyFont="1" applyBorder="1" applyAlignment="1">
      <alignment horizontal="left" wrapText="1"/>
    </xf>
    <xf numFmtId="0" fontId="4" fillId="0" borderId="1" xfId="12" applyFont="1" applyBorder="1" applyAlignment="1">
      <alignment horizontal="left" wrapText="1"/>
    </xf>
    <xf numFmtId="0" fontId="4" fillId="0" borderId="0" xfId="12" applyFont="1" applyBorder="1" applyAlignment="1">
      <alignment horizontal="center" wrapText="1"/>
    </xf>
    <xf numFmtId="0" fontId="4" fillId="0" borderId="2" xfId="12" applyFont="1" applyBorder="1" applyAlignment="1">
      <alignment horizontal="center" wrapText="1"/>
    </xf>
    <xf numFmtId="0" fontId="4" fillId="0" borderId="3" xfId="12" applyFont="1" applyBorder="1" applyAlignment="1">
      <alignment horizontal="center" wrapText="1"/>
    </xf>
    <xf numFmtId="0" fontId="3" fillId="0" borderId="0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left" wrapText="1"/>
    </xf>
    <xf numFmtId="0" fontId="3" fillId="0" borderId="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left" wrapText="1"/>
    </xf>
  </cellXfs>
  <cellStyles count="14">
    <cellStyle name="Normal" xfId="0" builtinId="0"/>
    <cellStyle name="Normal_6.1." xfId="1"/>
    <cellStyle name="Normal_6.2" xfId="2"/>
    <cellStyle name="Normal_6.3" xfId="3"/>
    <cellStyle name="Normal_6.4" xfId="4"/>
    <cellStyle name="Normal_6.5" xfId="5"/>
    <cellStyle name="Normal_6.6" xfId="10"/>
    <cellStyle name="Normal_6.7" xfId="11"/>
    <cellStyle name="Normal_Sheet5" xfId="6"/>
    <cellStyle name="Normal_Sheet6" xfId="7"/>
    <cellStyle name="Normal_Sheet7" xfId="8"/>
    <cellStyle name="Normal_зураг 6.1" xfId="12"/>
    <cellStyle name="Normal_зураг 6.3" xfId="9"/>
    <cellStyle name="Normal_зураг 6.4" xfId="13"/>
  </cellStyles>
  <dxfs count="0"/>
  <tableStyles count="0" defaultTableStyle="TableStyleMedium2" defaultPivotStyle="PivotStyleLight16"/>
  <colors>
    <mruColors>
      <color rgb="FF6F3B55"/>
      <color rgb="FFEBD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'6.4'!$N$4</c:f>
              <c:strCache>
                <c:ptCount val="1"/>
                <c:pt idx="0">
                  <c:v>увс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('6.4'!$M$5,'6.4'!$M$10,'6.4'!$M$16,'6.4'!$M$22,'6.4'!$M$28)</c:f>
              <c:strCache>
                <c:ptCount val="5"/>
                <c:pt idx="0">
                  <c:v> 6-9</c:v>
                </c:pt>
                <c:pt idx="1">
                  <c:v> 10-14</c:v>
                </c:pt>
                <c:pt idx="2">
                  <c:v> 15-19</c:v>
                </c:pt>
                <c:pt idx="3">
                  <c:v> 20-24</c:v>
                </c:pt>
                <c:pt idx="4">
                  <c:v> 25-29</c:v>
                </c:pt>
              </c:strCache>
            </c:strRef>
          </c:cat>
          <c:val>
            <c:numRef>
              <c:f>('6.4'!$N$5,'6.4'!$N$10,'6.4'!$N$16,'6.4'!$N$22,'6.4'!$N$28)</c:f>
              <c:numCache>
                <c:formatCode>0.0</c:formatCode>
                <c:ptCount val="5"/>
                <c:pt idx="0">
                  <c:v>106.6016713091922</c:v>
                </c:pt>
                <c:pt idx="1">
                  <c:v>101.76513851434174</c:v>
                </c:pt>
                <c:pt idx="2">
                  <c:v>93.082311733800353</c:v>
                </c:pt>
                <c:pt idx="3">
                  <c:v>81.639344262295083</c:v>
                </c:pt>
                <c:pt idx="4">
                  <c:v>96.385542168674704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'6.4'!$O$4</c:f>
              <c:strCache>
                <c:ptCount val="1"/>
                <c:pt idx="0">
                  <c:v>улсын дундаж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('6.4'!$M$5,'6.4'!$M$10,'6.4'!$M$16,'6.4'!$M$22,'6.4'!$M$28)</c:f>
              <c:strCache>
                <c:ptCount val="5"/>
                <c:pt idx="0">
                  <c:v> 6-9</c:v>
                </c:pt>
                <c:pt idx="1">
                  <c:v> 10-14</c:v>
                </c:pt>
                <c:pt idx="2">
                  <c:v> 15-19</c:v>
                </c:pt>
                <c:pt idx="3">
                  <c:v> 20-24</c:v>
                </c:pt>
                <c:pt idx="4">
                  <c:v> 25-29</c:v>
                </c:pt>
              </c:strCache>
            </c:strRef>
          </c:cat>
          <c:val>
            <c:numRef>
              <c:f>('6.4'!$O$5,'6.4'!$O$10,'6.4'!$O$16,'6.4'!$O$22,'6.4'!$O$28)</c:f>
              <c:numCache>
                <c:formatCode>General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78688"/>
        <c:axId val="190575944"/>
      </c:lineChart>
      <c:catAx>
        <c:axId val="19057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75944"/>
        <c:crosses val="autoZero"/>
        <c:auto val="1"/>
        <c:lblAlgn val="ctr"/>
        <c:lblOffset val="100"/>
        <c:noMultiLvlLbl val="0"/>
      </c:catAx>
      <c:valAx>
        <c:axId val="190575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9057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D44407-6751-47EC-821D-51464DD48DCF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CE3F4C23-06CB-47D7-A070-9DDF423FBDA5}">
      <dgm:prSet phldrT="[Text]"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1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10, түүнээс дээш настай хүн ам         63 041</a:t>
          </a:r>
          <a:endParaRPr lang="en-US" sz="11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F090C75-FC29-48ED-8F38-3E8EA38F4C62}" type="parTrans" cxnId="{3C559729-7CED-4715-A12A-855861B32FFB}">
      <dgm:prSet/>
      <dgm:spPr/>
      <dgm:t>
        <a:bodyPr/>
        <a:lstStyle/>
        <a:p>
          <a:endParaRPr lang="en-US"/>
        </a:p>
      </dgm:t>
    </dgm:pt>
    <dgm:pt modelId="{F7DDCC5E-99CF-4463-B474-8E5DA5E9A7CC}" type="sibTrans" cxnId="{3C559729-7CED-4715-A12A-855861B32FFB}">
      <dgm:prSet/>
      <dgm:spPr/>
      <dgm:t>
        <a:bodyPr/>
        <a:lstStyle/>
        <a:p>
          <a:endParaRPr lang="en-US"/>
        </a:p>
      </dgm:t>
    </dgm:pt>
    <dgm:pt modelId="{201EF4ED-1508-4027-BA2B-BD6F78CEA736}">
      <dgm:prSet phldrT="[Text]"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Боловсролгүй 4 580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44E8521-63F8-4EFB-AD8F-E96E11F83213}" type="parTrans" cxnId="{3EE9119F-AB3B-471B-AB14-96A1B2E2A095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4E8E7E59-3A9F-4E01-ADD5-0ECE7457639E}" type="sibTrans" cxnId="{3EE9119F-AB3B-471B-AB14-96A1B2E2A095}">
      <dgm:prSet/>
      <dgm:spPr/>
      <dgm:t>
        <a:bodyPr/>
        <a:lstStyle/>
        <a:p>
          <a:endParaRPr lang="en-US"/>
        </a:p>
      </dgm:t>
    </dgm:pt>
    <dgm:pt modelId="{FC713CF5-E541-44B8-90D0-EC198458DE3B}">
      <dgm:prSet phldrT="[Text]"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Дээд            11 067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A38E3E2-1435-4B97-A799-BC3129C9EC9E}" type="parTrans" cxnId="{50D8EB4B-8CE6-495E-8A4A-51F20E60DFA1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71805C5C-717E-4B7E-BE78-309019D15859}" type="sibTrans" cxnId="{50D8EB4B-8CE6-495E-8A4A-51F20E60DFA1}">
      <dgm:prSet/>
      <dgm:spPr/>
      <dgm:t>
        <a:bodyPr/>
        <a:lstStyle/>
        <a:p>
          <a:endParaRPr lang="en-US"/>
        </a:p>
      </dgm:t>
    </dgm:pt>
    <dgm:pt modelId="{91F2A810-8219-4B9F-A83C-4BDE70DFB8E2}">
      <dgm:prSet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Бага            13 033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636B32F2-D2EE-4B27-80D4-6D6FE786FD5C}" type="parTrans" cxnId="{F4274A79-34EC-4C81-B05B-F480527EB388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E6AE06A3-1360-4638-A22B-487F07C3B6D8}" type="sibTrans" cxnId="{F4274A79-34EC-4C81-B05B-F480527EB388}">
      <dgm:prSet/>
      <dgm:spPr/>
      <dgm:t>
        <a:bodyPr/>
        <a:lstStyle/>
        <a:p>
          <a:endParaRPr lang="en-US"/>
        </a:p>
      </dgm:t>
    </dgm:pt>
    <dgm:pt modelId="{7895FB5D-CED1-4D2A-8AE3-C807ECC7460C}">
      <dgm:prSet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Суурь          14 642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7F2C96D-9B98-462C-BC4D-7ED548186FE5}" type="parTrans" cxnId="{99A5D90D-62CA-44A9-8605-55D321D76CC9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AEB2C566-07D2-4BFC-BAB4-25720807833C}" type="sibTrans" cxnId="{99A5D90D-62CA-44A9-8605-55D321D76CC9}">
      <dgm:prSet/>
      <dgm:spPr/>
      <dgm:t>
        <a:bodyPr/>
        <a:lstStyle/>
        <a:p>
          <a:endParaRPr lang="en-US"/>
        </a:p>
      </dgm:t>
    </dgm:pt>
    <dgm:pt modelId="{3CA46C16-A423-424B-8534-E459D1820EB7}">
      <dgm:prSet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Бүрэн дунд 14 335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E2436D7D-B94B-4D1C-A685-E126B8DB16B7}" type="parTrans" cxnId="{4BA04DAC-0072-47DC-A426-6A7CAE8B6F1D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600813CA-9C5E-4E4C-ACE2-609DA764ADAA}" type="sibTrans" cxnId="{4BA04DAC-0072-47DC-A426-6A7CAE8B6F1D}">
      <dgm:prSet/>
      <dgm:spPr/>
      <dgm:t>
        <a:bodyPr/>
        <a:lstStyle/>
        <a:p>
          <a:endParaRPr lang="en-US"/>
        </a:p>
      </dgm:t>
    </dgm:pt>
    <dgm:pt modelId="{9BEDAF35-724D-42C4-914D-8DD9FEF5FFA9}">
      <dgm:prSet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Техник мэргэжлийн  3 352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2BA57F1-CB2B-496D-B30D-287D9CE2A0BE}" type="parTrans" cxnId="{89E6500D-63CC-4EB9-AFCB-66757C442516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06AF70D1-1B28-4131-86A8-5B12803585DC}" type="sibTrans" cxnId="{89E6500D-63CC-4EB9-AFCB-66757C442516}">
      <dgm:prSet/>
      <dgm:spPr/>
      <dgm:t>
        <a:bodyPr/>
        <a:lstStyle/>
        <a:p>
          <a:endParaRPr lang="en-US"/>
        </a:p>
      </dgm:t>
    </dgm:pt>
    <dgm:pt modelId="{7F5711FF-D0B5-4697-9B7C-7EA09E6CB92D}">
      <dgm:prSet custT="1"/>
      <dgm:spPr>
        <a:ln>
          <a:solidFill>
            <a:srgbClr val="6F3B55"/>
          </a:solidFill>
        </a:ln>
      </dgm:spPr>
      <dgm:t>
        <a:bodyPr/>
        <a:lstStyle/>
        <a:p>
          <a:r>
            <a:rPr lang="mn-MN" sz="10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мэргэжлийн  2 032</a:t>
          </a:r>
          <a:endParaRPr lang="en-US" sz="10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85ADDB2-D729-4C10-B512-CA52EE7C4A78}" type="parTrans" cxnId="{A337F28A-07DF-45CC-96E5-123121F09A73}">
      <dgm:prSet/>
      <dgm:spPr>
        <a:ln>
          <a:solidFill>
            <a:srgbClr val="6F3B55"/>
          </a:solidFill>
        </a:ln>
      </dgm:spPr>
      <dgm:t>
        <a:bodyPr/>
        <a:lstStyle/>
        <a:p>
          <a:endParaRPr lang="en-US"/>
        </a:p>
      </dgm:t>
    </dgm:pt>
    <dgm:pt modelId="{F0357654-D00C-41F3-AB60-355C8077FA59}" type="sibTrans" cxnId="{A337F28A-07DF-45CC-96E5-123121F09A73}">
      <dgm:prSet/>
      <dgm:spPr/>
      <dgm:t>
        <a:bodyPr/>
        <a:lstStyle/>
        <a:p>
          <a:endParaRPr lang="en-US"/>
        </a:p>
      </dgm:t>
    </dgm:pt>
    <dgm:pt modelId="{867B0367-A562-4D42-98E0-0E6F2C581285}" type="pres">
      <dgm:prSet presAssocID="{8BD44407-6751-47EC-821D-51464DD48DCF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46589152-BB99-46B7-82F4-BC12FB78B530}" type="pres">
      <dgm:prSet presAssocID="{CE3F4C23-06CB-47D7-A070-9DDF423FBDA5}" presName="hierRoot1" presStyleCnt="0"/>
      <dgm:spPr/>
    </dgm:pt>
    <dgm:pt modelId="{C01EE2B7-6373-4707-AE09-1D2CA5359C1E}" type="pres">
      <dgm:prSet presAssocID="{CE3F4C23-06CB-47D7-A070-9DDF423FBDA5}" presName="composite" presStyleCnt="0"/>
      <dgm:spPr/>
    </dgm:pt>
    <dgm:pt modelId="{807EFC08-6232-4FAA-B1F8-887A18F52D19}" type="pres">
      <dgm:prSet presAssocID="{CE3F4C23-06CB-47D7-A070-9DDF423FBDA5}" presName="background" presStyleLbl="node0" presStyleIdx="0" presStyleCnt="1"/>
      <dgm:spPr>
        <a:solidFill>
          <a:srgbClr val="6F3B55"/>
        </a:solidFill>
      </dgm:spPr>
    </dgm:pt>
    <dgm:pt modelId="{A0FF63DA-2F4D-47B2-BFC0-C02A525A76FA}" type="pres">
      <dgm:prSet presAssocID="{CE3F4C23-06CB-47D7-A070-9DDF423FBDA5}" presName="text" presStyleLbl="fgAcc0" presStyleIdx="0" presStyleCnt="1" custScaleX="28303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B90D88B-A07D-48D2-8D83-DD29775345A6}" type="pres">
      <dgm:prSet presAssocID="{CE3F4C23-06CB-47D7-A070-9DDF423FBDA5}" presName="hierChild2" presStyleCnt="0"/>
      <dgm:spPr/>
    </dgm:pt>
    <dgm:pt modelId="{4ACE8A50-0608-46EA-A360-C151EE5F9A46}" type="pres">
      <dgm:prSet presAssocID="{D44E8521-63F8-4EFB-AD8F-E96E11F83213}" presName="Name10" presStyleLbl="parChTrans1D2" presStyleIdx="0" presStyleCnt="7"/>
      <dgm:spPr/>
    </dgm:pt>
    <dgm:pt modelId="{5F69BC6A-D60E-4B8D-980C-E1A0B25B68C7}" type="pres">
      <dgm:prSet presAssocID="{201EF4ED-1508-4027-BA2B-BD6F78CEA736}" presName="hierRoot2" presStyleCnt="0"/>
      <dgm:spPr/>
    </dgm:pt>
    <dgm:pt modelId="{9BE9DB54-773C-46D0-AC63-C8B2AD2BD0DC}" type="pres">
      <dgm:prSet presAssocID="{201EF4ED-1508-4027-BA2B-BD6F78CEA736}" presName="composite2" presStyleCnt="0"/>
      <dgm:spPr/>
    </dgm:pt>
    <dgm:pt modelId="{C610FDDD-E152-4809-97B9-C7F444EFC2AE}" type="pres">
      <dgm:prSet presAssocID="{201EF4ED-1508-4027-BA2B-BD6F78CEA736}" presName="background2" presStyleLbl="node2" presStyleIdx="0" presStyleCnt="7"/>
      <dgm:spPr>
        <a:solidFill>
          <a:srgbClr val="6F3B55"/>
        </a:solidFill>
      </dgm:spPr>
    </dgm:pt>
    <dgm:pt modelId="{26B4E550-A423-4447-BF85-AA20658C4BB3}" type="pres">
      <dgm:prSet presAssocID="{201EF4ED-1508-4027-BA2B-BD6F78CEA736}" presName="text2" presStyleLbl="fgAcc2" presStyleIdx="0" presStyleCnt="7" custLinFactNeighborX="30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541C9B-3713-4475-BEDD-E0F4A84B7305}" type="pres">
      <dgm:prSet presAssocID="{201EF4ED-1508-4027-BA2B-BD6F78CEA736}" presName="hierChild3" presStyleCnt="0"/>
      <dgm:spPr/>
    </dgm:pt>
    <dgm:pt modelId="{8ECC441F-4C09-46EB-9557-06EF7830BB2E}" type="pres">
      <dgm:prSet presAssocID="{636B32F2-D2EE-4B27-80D4-6D6FE786FD5C}" presName="Name10" presStyleLbl="parChTrans1D2" presStyleIdx="1" presStyleCnt="7"/>
      <dgm:spPr/>
    </dgm:pt>
    <dgm:pt modelId="{8BC788D4-16C3-48D8-9CCA-B4219DB11CAF}" type="pres">
      <dgm:prSet presAssocID="{91F2A810-8219-4B9F-A83C-4BDE70DFB8E2}" presName="hierRoot2" presStyleCnt="0"/>
      <dgm:spPr/>
    </dgm:pt>
    <dgm:pt modelId="{B3061696-F924-43DF-9739-18881A57488E}" type="pres">
      <dgm:prSet presAssocID="{91F2A810-8219-4B9F-A83C-4BDE70DFB8E2}" presName="composite2" presStyleCnt="0"/>
      <dgm:spPr/>
    </dgm:pt>
    <dgm:pt modelId="{6B25B3C5-3034-4B0B-B22E-7B08C31ACC93}" type="pres">
      <dgm:prSet presAssocID="{91F2A810-8219-4B9F-A83C-4BDE70DFB8E2}" presName="background2" presStyleLbl="node2" presStyleIdx="1" presStyleCnt="7"/>
      <dgm:spPr>
        <a:solidFill>
          <a:srgbClr val="6F3B55"/>
        </a:solidFill>
      </dgm:spPr>
    </dgm:pt>
    <dgm:pt modelId="{2A503D2B-3F4E-424E-853C-27E18F725CC6}" type="pres">
      <dgm:prSet presAssocID="{91F2A810-8219-4B9F-A83C-4BDE70DFB8E2}" presName="text2" presStyleLbl="fgAcc2" presStyleIdx="1" presStyleCnt="7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95542D-3576-4110-9429-74C114700CBF}" type="pres">
      <dgm:prSet presAssocID="{91F2A810-8219-4B9F-A83C-4BDE70DFB8E2}" presName="hierChild3" presStyleCnt="0"/>
      <dgm:spPr/>
    </dgm:pt>
    <dgm:pt modelId="{CB45CF90-9626-44ED-9F49-7485A25D6A82}" type="pres">
      <dgm:prSet presAssocID="{F7F2C96D-9B98-462C-BC4D-7ED548186FE5}" presName="Name10" presStyleLbl="parChTrans1D2" presStyleIdx="2" presStyleCnt="7"/>
      <dgm:spPr/>
    </dgm:pt>
    <dgm:pt modelId="{1BE26D56-EC21-4A25-A8C0-85D83A0E3576}" type="pres">
      <dgm:prSet presAssocID="{7895FB5D-CED1-4D2A-8AE3-C807ECC7460C}" presName="hierRoot2" presStyleCnt="0"/>
      <dgm:spPr/>
    </dgm:pt>
    <dgm:pt modelId="{C57C4D93-8C9A-4F3F-9D59-5F7A91042DA1}" type="pres">
      <dgm:prSet presAssocID="{7895FB5D-CED1-4D2A-8AE3-C807ECC7460C}" presName="composite2" presStyleCnt="0"/>
      <dgm:spPr/>
    </dgm:pt>
    <dgm:pt modelId="{E549FC49-8C14-467F-A165-42EECDA1C66A}" type="pres">
      <dgm:prSet presAssocID="{7895FB5D-CED1-4D2A-8AE3-C807ECC7460C}" presName="background2" presStyleLbl="node2" presStyleIdx="2" presStyleCnt="7"/>
      <dgm:spPr>
        <a:solidFill>
          <a:srgbClr val="6F3B55"/>
        </a:solidFill>
      </dgm:spPr>
      <dgm:t>
        <a:bodyPr/>
        <a:lstStyle/>
        <a:p>
          <a:endParaRPr lang="en-US"/>
        </a:p>
      </dgm:t>
    </dgm:pt>
    <dgm:pt modelId="{F8481A70-FA28-4E82-8643-26AD19604141}" type="pres">
      <dgm:prSet presAssocID="{7895FB5D-CED1-4D2A-8AE3-C807ECC7460C}" presName="text2" presStyleLbl="fgAcc2" presStyleIdx="2" presStyleCnt="7" custLinFactNeighborX="30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F5992A-7038-4C9C-9613-06BE6EAC1C1D}" type="pres">
      <dgm:prSet presAssocID="{7895FB5D-CED1-4D2A-8AE3-C807ECC7460C}" presName="hierChild3" presStyleCnt="0"/>
      <dgm:spPr/>
    </dgm:pt>
    <dgm:pt modelId="{75B60FF1-D5C9-4000-AB0A-AAD641E95B23}" type="pres">
      <dgm:prSet presAssocID="{E2436D7D-B94B-4D1C-A685-E126B8DB16B7}" presName="Name10" presStyleLbl="parChTrans1D2" presStyleIdx="3" presStyleCnt="7"/>
      <dgm:spPr/>
    </dgm:pt>
    <dgm:pt modelId="{230699C5-05D5-46F1-878D-A58AFE7C2395}" type="pres">
      <dgm:prSet presAssocID="{3CA46C16-A423-424B-8534-E459D1820EB7}" presName="hierRoot2" presStyleCnt="0"/>
      <dgm:spPr/>
    </dgm:pt>
    <dgm:pt modelId="{AF8806B0-B7AC-41B9-8FEF-1A393CE4C1DB}" type="pres">
      <dgm:prSet presAssocID="{3CA46C16-A423-424B-8534-E459D1820EB7}" presName="composite2" presStyleCnt="0"/>
      <dgm:spPr/>
    </dgm:pt>
    <dgm:pt modelId="{23DA4E03-7E09-45E2-82ED-7884026E869A}" type="pres">
      <dgm:prSet presAssocID="{3CA46C16-A423-424B-8534-E459D1820EB7}" presName="background2" presStyleLbl="node2" presStyleIdx="3" presStyleCnt="7"/>
      <dgm:spPr>
        <a:solidFill>
          <a:srgbClr val="6F3B55"/>
        </a:solidFill>
      </dgm:spPr>
    </dgm:pt>
    <dgm:pt modelId="{6B28F427-2255-41E4-BA2E-D55CC75918A5}" type="pres">
      <dgm:prSet presAssocID="{3CA46C16-A423-424B-8534-E459D1820EB7}" presName="text2" presStyleLbl="fgAcc2" presStyleIdx="3" presStyleCnt="7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17FF520-1348-4142-A2C5-57BD7AA74CAA}" type="pres">
      <dgm:prSet presAssocID="{3CA46C16-A423-424B-8534-E459D1820EB7}" presName="hierChild3" presStyleCnt="0"/>
      <dgm:spPr/>
    </dgm:pt>
    <dgm:pt modelId="{41ADCDBC-77C3-41C0-B027-1B664D4C15DC}" type="pres">
      <dgm:prSet presAssocID="{12BA57F1-CB2B-496D-B30D-287D9CE2A0BE}" presName="Name10" presStyleLbl="parChTrans1D2" presStyleIdx="4" presStyleCnt="7"/>
      <dgm:spPr/>
    </dgm:pt>
    <dgm:pt modelId="{CDE7C083-9C5C-44F3-80CC-7D5CF520B2FA}" type="pres">
      <dgm:prSet presAssocID="{9BEDAF35-724D-42C4-914D-8DD9FEF5FFA9}" presName="hierRoot2" presStyleCnt="0"/>
      <dgm:spPr/>
    </dgm:pt>
    <dgm:pt modelId="{3EB76288-0775-4B04-B94F-966D32279F45}" type="pres">
      <dgm:prSet presAssocID="{9BEDAF35-724D-42C4-914D-8DD9FEF5FFA9}" presName="composite2" presStyleCnt="0"/>
      <dgm:spPr/>
    </dgm:pt>
    <dgm:pt modelId="{5302ACB0-0CF1-4117-AC58-1DEDEDDA078D}" type="pres">
      <dgm:prSet presAssocID="{9BEDAF35-724D-42C4-914D-8DD9FEF5FFA9}" presName="background2" presStyleLbl="node2" presStyleIdx="4" presStyleCnt="7"/>
      <dgm:spPr>
        <a:solidFill>
          <a:srgbClr val="6F3B55"/>
        </a:solidFill>
      </dgm:spPr>
    </dgm:pt>
    <dgm:pt modelId="{646FAFE0-74FC-4E3C-A533-C2D244F6CEBA}" type="pres">
      <dgm:prSet presAssocID="{9BEDAF35-724D-42C4-914D-8DD9FEF5FFA9}" presName="text2" presStyleLbl="fgAcc2" presStyleIdx="4" presStyleCnt="7">
        <dgm:presLayoutVars>
          <dgm:chPref val="3"/>
        </dgm:presLayoutVars>
      </dgm:prSet>
      <dgm:spPr/>
    </dgm:pt>
    <dgm:pt modelId="{BEF5F664-1E91-40DD-A6CA-9DF4271CD929}" type="pres">
      <dgm:prSet presAssocID="{9BEDAF35-724D-42C4-914D-8DD9FEF5FFA9}" presName="hierChild3" presStyleCnt="0"/>
      <dgm:spPr/>
    </dgm:pt>
    <dgm:pt modelId="{42AD845D-51A4-423A-AA01-9F3CEED5BE80}" type="pres">
      <dgm:prSet presAssocID="{B85ADDB2-D729-4C10-B512-CA52EE7C4A78}" presName="Name10" presStyleLbl="parChTrans1D2" presStyleIdx="5" presStyleCnt="7"/>
      <dgm:spPr/>
    </dgm:pt>
    <dgm:pt modelId="{F00F94C2-7D4E-489A-97A5-E37A819C54F2}" type="pres">
      <dgm:prSet presAssocID="{7F5711FF-D0B5-4697-9B7C-7EA09E6CB92D}" presName="hierRoot2" presStyleCnt="0"/>
      <dgm:spPr/>
    </dgm:pt>
    <dgm:pt modelId="{CC8DCB0B-1080-4EE6-B5BE-FDD98EAAAC07}" type="pres">
      <dgm:prSet presAssocID="{7F5711FF-D0B5-4697-9B7C-7EA09E6CB92D}" presName="composite2" presStyleCnt="0"/>
      <dgm:spPr/>
    </dgm:pt>
    <dgm:pt modelId="{D680D29D-19CE-408A-B69F-230802B737A1}" type="pres">
      <dgm:prSet presAssocID="{7F5711FF-D0B5-4697-9B7C-7EA09E6CB92D}" presName="background2" presStyleLbl="node2" presStyleIdx="5" presStyleCnt="7"/>
      <dgm:spPr>
        <a:solidFill>
          <a:srgbClr val="6F3B55"/>
        </a:solidFill>
      </dgm:spPr>
    </dgm:pt>
    <dgm:pt modelId="{69F2C230-FB6C-4732-BF20-2EB0F74D920B}" type="pres">
      <dgm:prSet presAssocID="{7F5711FF-D0B5-4697-9B7C-7EA09E6CB92D}" presName="text2" presStyleLbl="fgAcc2" presStyleIdx="5" presStyleCnt="7">
        <dgm:presLayoutVars>
          <dgm:chPref val="3"/>
        </dgm:presLayoutVars>
      </dgm:prSet>
      <dgm:spPr/>
    </dgm:pt>
    <dgm:pt modelId="{54EB449A-7CF9-4C1D-9E9E-28E694EE0469}" type="pres">
      <dgm:prSet presAssocID="{7F5711FF-D0B5-4697-9B7C-7EA09E6CB92D}" presName="hierChild3" presStyleCnt="0"/>
      <dgm:spPr/>
    </dgm:pt>
    <dgm:pt modelId="{A669D90A-BABA-46C4-BABE-0996E8A66528}" type="pres">
      <dgm:prSet presAssocID="{AA38E3E2-1435-4B97-A799-BC3129C9EC9E}" presName="Name10" presStyleLbl="parChTrans1D2" presStyleIdx="6" presStyleCnt="7"/>
      <dgm:spPr/>
    </dgm:pt>
    <dgm:pt modelId="{17178D7C-8EC0-420D-85A4-7A6316852AB1}" type="pres">
      <dgm:prSet presAssocID="{FC713CF5-E541-44B8-90D0-EC198458DE3B}" presName="hierRoot2" presStyleCnt="0"/>
      <dgm:spPr/>
    </dgm:pt>
    <dgm:pt modelId="{188156E7-38FE-4CB9-A6C0-62EE6CA7B4BF}" type="pres">
      <dgm:prSet presAssocID="{FC713CF5-E541-44B8-90D0-EC198458DE3B}" presName="composite2" presStyleCnt="0"/>
      <dgm:spPr/>
    </dgm:pt>
    <dgm:pt modelId="{068A73CC-F916-4BE9-9403-F4653950AE9C}" type="pres">
      <dgm:prSet presAssocID="{FC713CF5-E541-44B8-90D0-EC198458DE3B}" presName="background2" presStyleLbl="node2" presStyleIdx="6" presStyleCnt="7"/>
      <dgm:spPr>
        <a:solidFill>
          <a:srgbClr val="6F3B55"/>
        </a:solidFill>
      </dgm:spPr>
    </dgm:pt>
    <dgm:pt modelId="{75C6B5A9-73F8-4B58-BF5D-208ED654657D}" type="pres">
      <dgm:prSet presAssocID="{FC713CF5-E541-44B8-90D0-EC198458DE3B}" presName="text2" presStyleLbl="fgAcc2" presStyleIdx="6" presStyleCnt="7">
        <dgm:presLayoutVars>
          <dgm:chPref val="3"/>
        </dgm:presLayoutVars>
      </dgm:prSet>
      <dgm:spPr/>
    </dgm:pt>
    <dgm:pt modelId="{AE8FB748-0999-45D5-B1FE-E2248E7D88A5}" type="pres">
      <dgm:prSet presAssocID="{FC713CF5-E541-44B8-90D0-EC198458DE3B}" presName="hierChild3" presStyleCnt="0"/>
      <dgm:spPr/>
    </dgm:pt>
  </dgm:ptLst>
  <dgm:cxnLst>
    <dgm:cxn modelId="{A337F28A-07DF-45CC-96E5-123121F09A73}" srcId="{CE3F4C23-06CB-47D7-A070-9DDF423FBDA5}" destId="{7F5711FF-D0B5-4697-9B7C-7EA09E6CB92D}" srcOrd="5" destOrd="0" parTransId="{B85ADDB2-D729-4C10-B512-CA52EE7C4A78}" sibTransId="{F0357654-D00C-41F3-AB60-355C8077FA59}"/>
    <dgm:cxn modelId="{99A5D90D-62CA-44A9-8605-55D321D76CC9}" srcId="{CE3F4C23-06CB-47D7-A070-9DDF423FBDA5}" destId="{7895FB5D-CED1-4D2A-8AE3-C807ECC7460C}" srcOrd="2" destOrd="0" parTransId="{F7F2C96D-9B98-462C-BC4D-7ED548186FE5}" sibTransId="{AEB2C566-07D2-4BFC-BAB4-25720807833C}"/>
    <dgm:cxn modelId="{7B209C2C-6489-4973-82D7-0F4C8AE45F93}" type="presOf" srcId="{636B32F2-D2EE-4B27-80D4-6D6FE786FD5C}" destId="{8ECC441F-4C09-46EB-9557-06EF7830BB2E}" srcOrd="0" destOrd="0" presId="urn:microsoft.com/office/officeart/2005/8/layout/hierarchy1"/>
    <dgm:cxn modelId="{432272F6-3112-4623-89B7-006E056803EB}" type="presOf" srcId="{CE3F4C23-06CB-47D7-A070-9DDF423FBDA5}" destId="{A0FF63DA-2F4D-47B2-BFC0-C02A525A76FA}" srcOrd="0" destOrd="0" presId="urn:microsoft.com/office/officeart/2005/8/layout/hierarchy1"/>
    <dgm:cxn modelId="{386070A6-572E-40E6-9DF2-B1DD1AB230F2}" type="presOf" srcId="{F7F2C96D-9B98-462C-BC4D-7ED548186FE5}" destId="{CB45CF90-9626-44ED-9F49-7485A25D6A82}" srcOrd="0" destOrd="0" presId="urn:microsoft.com/office/officeart/2005/8/layout/hierarchy1"/>
    <dgm:cxn modelId="{0D86E8A3-5353-4398-902B-76527ABA1D91}" type="presOf" srcId="{7895FB5D-CED1-4D2A-8AE3-C807ECC7460C}" destId="{F8481A70-FA28-4E82-8643-26AD19604141}" srcOrd="0" destOrd="0" presId="urn:microsoft.com/office/officeart/2005/8/layout/hierarchy1"/>
    <dgm:cxn modelId="{6E34255A-6E59-4609-B97B-689F40011088}" type="presOf" srcId="{12BA57F1-CB2B-496D-B30D-287D9CE2A0BE}" destId="{41ADCDBC-77C3-41C0-B027-1B664D4C15DC}" srcOrd="0" destOrd="0" presId="urn:microsoft.com/office/officeart/2005/8/layout/hierarchy1"/>
    <dgm:cxn modelId="{D51A06D3-143C-4F1C-9D9B-6EEA81177338}" type="presOf" srcId="{9BEDAF35-724D-42C4-914D-8DD9FEF5FFA9}" destId="{646FAFE0-74FC-4E3C-A533-C2D244F6CEBA}" srcOrd="0" destOrd="0" presId="urn:microsoft.com/office/officeart/2005/8/layout/hierarchy1"/>
    <dgm:cxn modelId="{3EE9119F-AB3B-471B-AB14-96A1B2E2A095}" srcId="{CE3F4C23-06CB-47D7-A070-9DDF423FBDA5}" destId="{201EF4ED-1508-4027-BA2B-BD6F78CEA736}" srcOrd="0" destOrd="0" parTransId="{D44E8521-63F8-4EFB-AD8F-E96E11F83213}" sibTransId="{4E8E7E59-3A9F-4E01-ADD5-0ECE7457639E}"/>
    <dgm:cxn modelId="{2DCC37ED-D819-4DA1-9DD7-A0E3FED11955}" type="presOf" srcId="{201EF4ED-1508-4027-BA2B-BD6F78CEA736}" destId="{26B4E550-A423-4447-BF85-AA20658C4BB3}" srcOrd="0" destOrd="0" presId="urn:microsoft.com/office/officeart/2005/8/layout/hierarchy1"/>
    <dgm:cxn modelId="{86E9DF4A-44EB-48AE-A416-1571E180BDE1}" type="presOf" srcId="{8BD44407-6751-47EC-821D-51464DD48DCF}" destId="{867B0367-A562-4D42-98E0-0E6F2C581285}" srcOrd="0" destOrd="0" presId="urn:microsoft.com/office/officeart/2005/8/layout/hierarchy1"/>
    <dgm:cxn modelId="{89E6500D-63CC-4EB9-AFCB-66757C442516}" srcId="{CE3F4C23-06CB-47D7-A070-9DDF423FBDA5}" destId="{9BEDAF35-724D-42C4-914D-8DD9FEF5FFA9}" srcOrd="4" destOrd="0" parTransId="{12BA57F1-CB2B-496D-B30D-287D9CE2A0BE}" sibTransId="{06AF70D1-1B28-4131-86A8-5B12803585DC}"/>
    <dgm:cxn modelId="{F4274A79-34EC-4C81-B05B-F480527EB388}" srcId="{CE3F4C23-06CB-47D7-A070-9DDF423FBDA5}" destId="{91F2A810-8219-4B9F-A83C-4BDE70DFB8E2}" srcOrd="1" destOrd="0" parTransId="{636B32F2-D2EE-4B27-80D4-6D6FE786FD5C}" sibTransId="{E6AE06A3-1360-4638-A22B-487F07C3B6D8}"/>
    <dgm:cxn modelId="{CE1BC4EC-5B81-44DF-AB1B-1E291BE93484}" type="presOf" srcId="{AA38E3E2-1435-4B97-A799-BC3129C9EC9E}" destId="{A669D90A-BABA-46C4-BABE-0996E8A66528}" srcOrd="0" destOrd="0" presId="urn:microsoft.com/office/officeart/2005/8/layout/hierarchy1"/>
    <dgm:cxn modelId="{14DB6416-FECA-4B1A-B9A1-1BD90545A36F}" type="presOf" srcId="{FC713CF5-E541-44B8-90D0-EC198458DE3B}" destId="{75C6B5A9-73F8-4B58-BF5D-208ED654657D}" srcOrd="0" destOrd="0" presId="urn:microsoft.com/office/officeart/2005/8/layout/hierarchy1"/>
    <dgm:cxn modelId="{A4C4D5BD-262F-43CB-963B-FFDB977C59A0}" type="presOf" srcId="{7F5711FF-D0B5-4697-9B7C-7EA09E6CB92D}" destId="{69F2C230-FB6C-4732-BF20-2EB0F74D920B}" srcOrd="0" destOrd="0" presId="urn:microsoft.com/office/officeart/2005/8/layout/hierarchy1"/>
    <dgm:cxn modelId="{5BF4A549-2A7B-49DB-967B-EE5729B20B5E}" type="presOf" srcId="{91F2A810-8219-4B9F-A83C-4BDE70DFB8E2}" destId="{2A503D2B-3F4E-424E-853C-27E18F725CC6}" srcOrd="0" destOrd="0" presId="urn:microsoft.com/office/officeart/2005/8/layout/hierarchy1"/>
    <dgm:cxn modelId="{90BC44F5-5918-4AC7-87EB-71908DBF6577}" type="presOf" srcId="{3CA46C16-A423-424B-8534-E459D1820EB7}" destId="{6B28F427-2255-41E4-BA2E-D55CC75918A5}" srcOrd="0" destOrd="0" presId="urn:microsoft.com/office/officeart/2005/8/layout/hierarchy1"/>
    <dgm:cxn modelId="{E057D38F-74E7-4D94-A87F-B139415A5614}" type="presOf" srcId="{E2436D7D-B94B-4D1C-A685-E126B8DB16B7}" destId="{75B60FF1-D5C9-4000-AB0A-AAD641E95B23}" srcOrd="0" destOrd="0" presId="urn:microsoft.com/office/officeart/2005/8/layout/hierarchy1"/>
    <dgm:cxn modelId="{3C559729-7CED-4715-A12A-855861B32FFB}" srcId="{8BD44407-6751-47EC-821D-51464DD48DCF}" destId="{CE3F4C23-06CB-47D7-A070-9DDF423FBDA5}" srcOrd="0" destOrd="0" parTransId="{2F090C75-FC29-48ED-8F38-3E8EA38F4C62}" sibTransId="{F7DDCC5E-99CF-4463-B474-8E5DA5E9A7CC}"/>
    <dgm:cxn modelId="{4BA04DAC-0072-47DC-A426-6A7CAE8B6F1D}" srcId="{CE3F4C23-06CB-47D7-A070-9DDF423FBDA5}" destId="{3CA46C16-A423-424B-8534-E459D1820EB7}" srcOrd="3" destOrd="0" parTransId="{E2436D7D-B94B-4D1C-A685-E126B8DB16B7}" sibTransId="{600813CA-9C5E-4E4C-ACE2-609DA764ADAA}"/>
    <dgm:cxn modelId="{F6B84D92-F596-428E-8CFD-72F770AC4575}" type="presOf" srcId="{D44E8521-63F8-4EFB-AD8F-E96E11F83213}" destId="{4ACE8A50-0608-46EA-A360-C151EE5F9A46}" srcOrd="0" destOrd="0" presId="urn:microsoft.com/office/officeart/2005/8/layout/hierarchy1"/>
    <dgm:cxn modelId="{845045B9-4A0B-4B7B-85D4-ACAA21946E93}" type="presOf" srcId="{B85ADDB2-D729-4C10-B512-CA52EE7C4A78}" destId="{42AD845D-51A4-423A-AA01-9F3CEED5BE80}" srcOrd="0" destOrd="0" presId="urn:microsoft.com/office/officeart/2005/8/layout/hierarchy1"/>
    <dgm:cxn modelId="{50D8EB4B-8CE6-495E-8A4A-51F20E60DFA1}" srcId="{CE3F4C23-06CB-47D7-A070-9DDF423FBDA5}" destId="{FC713CF5-E541-44B8-90D0-EC198458DE3B}" srcOrd="6" destOrd="0" parTransId="{AA38E3E2-1435-4B97-A799-BC3129C9EC9E}" sibTransId="{71805C5C-717E-4B7E-BE78-309019D15859}"/>
    <dgm:cxn modelId="{37E7F8C4-C166-4D73-B97A-319F95DDAAF9}" type="presParOf" srcId="{867B0367-A562-4D42-98E0-0E6F2C581285}" destId="{46589152-BB99-46B7-82F4-BC12FB78B530}" srcOrd="0" destOrd="0" presId="urn:microsoft.com/office/officeart/2005/8/layout/hierarchy1"/>
    <dgm:cxn modelId="{E494C0B2-8FE9-4377-B6DC-4D0D13F5E50C}" type="presParOf" srcId="{46589152-BB99-46B7-82F4-BC12FB78B530}" destId="{C01EE2B7-6373-4707-AE09-1D2CA5359C1E}" srcOrd="0" destOrd="0" presId="urn:microsoft.com/office/officeart/2005/8/layout/hierarchy1"/>
    <dgm:cxn modelId="{2EEF7828-7474-4D7E-9E46-229ABF4BFED2}" type="presParOf" srcId="{C01EE2B7-6373-4707-AE09-1D2CA5359C1E}" destId="{807EFC08-6232-4FAA-B1F8-887A18F52D19}" srcOrd="0" destOrd="0" presId="urn:microsoft.com/office/officeart/2005/8/layout/hierarchy1"/>
    <dgm:cxn modelId="{E29FA498-DE3A-4E4A-9313-4FCD032A65BB}" type="presParOf" srcId="{C01EE2B7-6373-4707-AE09-1D2CA5359C1E}" destId="{A0FF63DA-2F4D-47B2-BFC0-C02A525A76FA}" srcOrd="1" destOrd="0" presId="urn:microsoft.com/office/officeart/2005/8/layout/hierarchy1"/>
    <dgm:cxn modelId="{DF7818AC-03CC-417B-9218-F64FC2055255}" type="presParOf" srcId="{46589152-BB99-46B7-82F4-BC12FB78B530}" destId="{DB90D88B-A07D-48D2-8D83-DD29775345A6}" srcOrd="1" destOrd="0" presId="urn:microsoft.com/office/officeart/2005/8/layout/hierarchy1"/>
    <dgm:cxn modelId="{0CF149DF-3E1E-44B8-BB49-7244F4D71EF1}" type="presParOf" srcId="{DB90D88B-A07D-48D2-8D83-DD29775345A6}" destId="{4ACE8A50-0608-46EA-A360-C151EE5F9A46}" srcOrd="0" destOrd="0" presId="urn:microsoft.com/office/officeart/2005/8/layout/hierarchy1"/>
    <dgm:cxn modelId="{6FA9C48C-7030-4739-9044-A322743273D7}" type="presParOf" srcId="{DB90D88B-A07D-48D2-8D83-DD29775345A6}" destId="{5F69BC6A-D60E-4B8D-980C-E1A0B25B68C7}" srcOrd="1" destOrd="0" presId="urn:microsoft.com/office/officeart/2005/8/layout/hierarchy1"/>
    <dgm:cxn modelId="{703D7FD6-86D0-4CF7-BA3B-BFA2F0A54B42}" type="presParOf" srcId="{5F69BC6A-D60E-4B8D-980C-E1A0B25B68C7}" destId="{9BE9DB54-773C-46D0-AC63-C8B2AD2BD0DC}" srcOrd="0" destOrd="0" presId="urn:microsoft.com/office/officeart/2005/8/layout/hierarchy1"/>
    <dgm:cxn modelId="{B1B3949B-ED38-4603-B1D1-B8928C00D1D8}" type="presParOf" srcId="{9BE9DB54-773C-46D0-AC63-C8B2AD2BD0DC}" destId="{C610FDDD-E152-4809-97B9-C7F444EFC2AE}" srcOrd="0" destOrd="0" presId="urn:microsoft.com/office/officeart/2005/8/layout/hierarchy1"/>
    <dgm:cxn modelId="{17BF695D-015B-4889-B0E9-7368154BDEF2}" type="presParOf" srcId="{9BE9DB54-773C-46D0-AC63-C8B2AD2BD0DC}" destId="{26B4E550-A423-4447-BF85-AA20658C4BB3}" srcOrd="1" destOrd="0" presId="urn:microsoft.com/office/officeart/2005/8/layout/hierarchy1"/>
    <dgm:cxn modelId="{F451D8F3-0041-445C-8E22-0BA64F3A5E62}" type="presParOf" srcId="{5F69BC6A-D60E-4B8D-980C-E1A0B25B68C7}" destId="{A5541C9B-3713-4475-BEDD-E0F4A84B7305}" srcOrd="1" destOrd="0" presId="urn:microsoft.com/office/officeart/2005/8/layout/hierarchy1"/>
    <dgm:cxn modelId="{BA3BB4BD-4F66-41D4-BED1-E1936FD3AB78}" type="presParOf" srcId="{DB90D88B-A07D-48D2-8D83-DD29775345A6}" destId="{8ECC441F-4C09-46EB-9557-06EF7830BB2E}" srcOrd="2" destOrd="0" presId="urn:microsoft.com/office/officeart/2005/8/layout/hierarchy1"/>
    <dgm:cxn modelId="{05142EAF-20EF-4BF3-A02E-8877E10ABAAC}" type="presParOf" srcId="{DB90D88B-A07D-48D2-8D83-DD29775345A6}" destId="{8BC788D4-16C3-48D8-9CCA-B4219DB11CAF}" srcOrd="3" destOrd="0" presId="urn:microsoft.com/office/officeart/2005/8/layout/hierarchy1"/>
    <dgm:cxn modelId="{03D19F66-18D7-4E76-936E-8A4D7065B452}" type="presParOf" srcId="{8BC788D4-16C3-48D8-9CCA-B4219DB11CAF}" destId="{B3061696-F924-43DF-9739-18881A57488E}" srcOrd="0" destOrd="0" presId="urn:microsoft.com/office/officeart/2005/8/layout/hierarchy1"/>
    <dgm:cxn modelId="{0D3F6692-DBEC-4E57-89B2-1199192BD34C}" type="presParOf" srcId="{B3061696-F924-43DF-9739-18881A57488E}" destId="{6B25B3C5-3034-4B0B-B22E-7B08C31ACC93}" srcOrd="0" destOrd="0" presId="urn:microsoft.com/office/officeart/2005/8/layout/hierarchy1"/>
    <dgm:cxn modelId="{6F339716-BA60-446C-BD85-954AEF415770}" type="presParOf" srcId="{B3061696-F924-43DF-9739-18881A57488E}" destId="{2A503D2B-3F4E-424E-853C-27E18F725CC6}" srcOrd="1" destOrd="0" presId="urn:microsoft.com/office/officeart/2005/8/layout/hierarchy1"/>
    <dgm:cxn modelId="{90E08022-B752-4697-A5AD-46FD37C96995}" type="presParOf" srcId="{8BC788D4-16C3-48D8-9CCA-B4219DB11CAF}" destId="{EC95542D-3576-4110-9429-74C114700CBF}" srcOrd="1" destOrd="0" presId="urn:microsoft.com/office/officeart/2005/8/layout/hierarchy1"/>
    <dgm:cxn modelId="{484A352C-AA6A-445F-810A-9BE265A305F3}" type="presParOf" srcId="{DB90D88B-A07D-48D2-8D83-DD29775345A6}" destId="{CB45CF90-9626-44ED-9F49-7485A25D6A82}" srcOrd="4" destOrd="0" presId="urn:microsoft.com/office/officeart/2005/8/layout/hierarchy1"/>
    <dgm:cxn modelId="{6694C492-8239-4AAF-B7EA-6FCE5EF56C73}" type="presParOf" srcId="{DB90D88B-A07D-48D2-8D83-DD29775345A6}" destId="{1BE26D56-EC21-4A25-A8C0-85D83A0E3576}" srcOrd="5" destOrd="0" presId="urn:microsoft.com/office/officeart/2005/8/layout/hierarchy1"/>
    <dgm:cxn modelId="{2280E7D8-BD18-4291-9D26-2DFB8C1276D1}" type="presParOf" srcId="{1BE26D56-EC21-4A25-A8C0-85D83A0E3576}" destId="{C57C4D93-8C9A-4F3F-9D59-5F7A91042DA1}" srcOrd="0" destOrd="0" presId="urn:microsoft.com/office/officeart/2005/8/layout/hierarchy1"/>
    <dgm:cxn modelId="{C2A3FE64-20D0-4303-A898-3E892727BCE9}" type="presParOf" srcId="{C57C4D93-8C9A-4F3F-9D59-5F7A91042DA1}" destId="{E549FC49-8C14-467F-A165-42EECDA1C66A}" srcOrd="0" destOrd="0" presId="urn:microsoft.com/office/officeart/2005/8/layout/hierarchy1"/>
    <dgm:cxn modelId="{1EFC68E8-5628-48B6-87AB-6343DE51CE30}" type="presParOf" srcId="{C57C4D93-8C9A-4F3F-9D59-5F7A91042DA1}" destId="{F8481A70-FA28-4E82-8643-26AD19604141}" srcOrd="1" destOrd="0" presId="urn:microsoft.com/office/officeart/2005/8/layout/hierarchy1"/>
    <dgm:cxn modelId="{BA548456-407D-46CE-9359-FB1FAB5E0336}" type="presParOf" srcId="{1BE26D56-EC21-4A25-A8C0-85D83A0E3576}" destId="{DCF5992A-7038-4C9C-9613-06BE6EAC1C1D}" srcOrd="1" destOrd="0" presId="urn:microsoft.com/office/officeart/2005/8/layout/hierarchy1"/>
    <dgm:cxn modelId="{AAEF1062-3D12-4E3C-8CF7-BB6106A46C1F}" type="presParOf" srcId="{DB90D88B-A07D-48D2-8D83-DD29775345A6}" destId="{75B60FF1-D5C9-4000-AB0A-AAD641E95B23}" srcOrd="6" destOrd="0" presId="urn:microsoft.com/office/officeart/2005/8/layout/hierarchy1"/>
    <dgm:cxn modelId="{FB0E6062-CA1B-46C3-B70B-6FF24E318D4F}" type="presParOf" srcId="{DB90D88B-A07D-48D2-8D83-DD29775345A6}" destId="{230699C5-05D5-46F1-878D-A58AFE7C2395}" srcOrd="7" destOrd="0" presId="urn:microsoft.com/office/officeart/2005/8/layout/hierarchy1"/>
    <dgm:cxn modelId="{11B9F3F9-C6C9-4BC3-BDEF-248747B0D79B}" type="presParOf" srcId="{230699C5-05D5-46F1-878D-A58AFE7C2395}" destId="{AF8806B0-B7AC-41B9-8FEF-1A393CE4C1DB}" srcOrd="0" destOrd="0" presId="urn:microsoft.com/office/officeart/2005/8/layout/hierarchy1"/>
    <dgm:cxn modelId="{9663BD41-B906-412E-8FA7-5C17831CF286}" type="presParOf" srcId="{AF8806B0-B7AC-41B9-8FEF-1A393CE4C1DB}" destId="{23DA4E03-7E09-45E2-82ED-7884026E869A}" srcOrd="0" destOrd="0" presId="urn:microsoft.com/office/officeart/2005/8/layout/hierarchy1"/>
    <dgm:cxn modelId="{F5F2B1F7-076E-43CC-878A-2D30DE7AF7C4}" type="presParOf" srcId="{AF8806B0-B7AC-41B9-8FEF-1A393CE4C1DB}" destId="{6B28F427-2255-41E4-BA2E-D55CC75918A5}" srcOrd="1" destOrd="0" presId="urn:microsoft.com/office/officeart/2005/8/layout/hierarchy1"/>
    <dgm:cxn modelId="{05B0BB82-87D4-48D7-A98F-D5234EB74FE0}" type="presParOf" srcId="{230699C5-05D5-46F1-878D-A58AFE7C2395}" destId="{117FF520-1348-4142-A2C5-57BD7AA74CAA}" srcOrd="1" destOrd="0" presId="urn:microsoft.com/office/officeart/2005/8/layout/hierarchy1"/>
    <dgm:cxn modelId="{58AE5790-8077-43F5-8652-FD9F78955988}" type="presParOf" srcId="{DB90D88B-A07D-48D2-8D83-DD29775345A6}" destId="{41ADCDBC-77C3-41C0-B027-1B664D4C15DC}" srcOrd="8" destOrd="0" presId="urn:microsoft.com/office/officeart/2005/8/layout/hierarchy1"/>
    <dgm:cxn modelId="{C9A238C6-20A7-452B-8446-ED001CDED3D5}" type="presParOf" srcId="{DB90D88B-A07D-48D2-8D83-DD29775345A6}" destId="{CDE7C083-9C5C-44F3-80CC-7D5CF520B2FA}" srcOrd="9" destOrd="0" presId="urn:microsoft.com/office/officeart/2005/8/layout/hierarchy1"/>
    <dgm:cxn modelId="{E1596B1B-E615-493F-86A2-C5126C41B2D4}" type="presParOf" srcId="{CDE7C083-9C5C-44F3-80CC-7D5CF520B2FA}" destId="{3EB76288-0775-4B04-B94F-966D32279F45}" srcOrd="0" destOrd="0" presId="urn:microsoft.com/office/officeart/2005/8/layout/hierarchy1"/>
    <dgm:cxn modelId="{6EA72465-09CF-4D64-B01B-A2DEA7BAFC59}" type="presParOf" srcId="{3EB76288-0775-4B04-B94F-966D32279F45}" destId="{5302ACB0-0CF1-4117-AC58-1DEDEDDA078D}" srcOrd="0" destOrd="0" presId="urn:microsoft.com/office/officeart/2005/8/layout/hierarchy1"/>
    <dgm:cxn modelId="{0F5E2DED-ABA3-4391-8B56-56372CDC3180}" type="presParOf" srcId="{3EB76288-0775-4B04-B94F-966D32279F45}" destId="{646FAFE0-74FC-4E3C-A533-C2D244F6CEBA}" srcOrd="1" destOrd="0" presId="urn:microsoft.com/office/officeart/2005/8/layout/hierarchy1"/>
    <dgm:cxn modelId="{7C9E596B-B7B2-4FD1-B8DF-A318965C3DB9}" type="presParOf" srcId="{CDE7C083-9C5C-44F3-80CC-7D5CF520B2FA}" destId="{BEF5F664-1E91-40DD-A6CA-9DF4271CD929}" srcOrd="1" destOrd="0" presId="urn:microsoft.com/office/officeart/2005/8/layout/hierarchy1"/>
    <dgm:cxn modelId="{7495CE6D-67AF-4339-954B-5F16B12C249A}" type="presParOf" srcId="{DB90D88B-A07D-48D2-8D83-DD29775345A6}" destId="{42AD845D-51A4-423A-AA01-9F3CEED5BE80}" srcOrd="10" destOrd="0" presId="urn:microsoft.com/office/officeart/2005/8/layout/hierarchy1"/>
    <dgm:cxn modelId="{5C87BAC5-EB31-424A-A815-A23D96F14DAF}" type="presParOf" srcId="{DB90D88B-A07D-48D2-8D83-DD29775345A6}" destId="{F00F94C2-7D4E-489A-97A5-E37A819C54F2}" srcOrd="11" destOrd="0" presId="urn:microsoft.com/office/officeart/2005/8/layout/hierarchy1"/>
    <dgm:cxn modelId="{F0A55D62-149D-476C-B6A8-1DB118EE8F20}" type="presParOf" srcId="{F00F94C2-7D4E-489A-97A5-E37A819C54F2}" destId="{CC8DCB0B-1080-4EE6-B5BE-FDD98EAAAC07}" srcOrd="0" destOrd="0" presId="urn:microsoft.com/office/officeart/2005/8/layout/hierarchy1"/>
    <dgm:cxn modelId="{F0718510-35B5-49FF-B740-2DD2BBFFDFBB}" type="presParOf" srcId="{CC8DCB0B-1080-4EE6-B5BE-FDD98EAAAC07}" destId="{D680D29D-19CE-408A-B69F-230802B737A1}" srcOrd="0" destOrd="0" presId="urn:microsoft.com/office/officeart/2005/8/layout/hierarchy1"/>
    <dgm:cxn modelId="{687D5418-7A63-47A3-8603-B61F9F7E8A08}" type="presParOf" srcId="{CC8DCB0B-1080-4EE6-B5BE-FDD98EAAAC07}" destId="{69F2C230-FB6C-4732-BF20-2EB0F74D920B}" srcOrd="1" destOrd="0" presId="urn:microsoft.com/office/officeart/2005/8/layout/hierarchy1"/>
    <dgm:cxn modelId="{7E23B680-4DBD-48B6-BD90-6FA689372C15}" type="presParOf" srcId="{F00F94C2-7D4E-489A-97A5-E37A819C54F2}" destId="{54EB449A-7CF9-4C1D-9E9E-28E694EE0469}" srcOrd="1" destOrd="0" presId="urn:microsoft.com/office/officeart/2005/8/layout/hierarchy1"/>
    <dgm:cxn modelId="{F5ECAC9C-5BC2-4FD4-8933-499867A13344}" type="presParOf" srcId="{DB90D88B-A07D-48D2-8D83-DD29775345A6}" destId="{A669D90A-BABA-46C4-BABE-0996E8A66528}" srcOrd="12" destOrd="0" presId="urn:microsoft.com/office/officeart/2005/8/layout/hierarchy1"/>
    <dgm:cxn modelId="{6595EF48-FEA6-4940-8B41-3B1E22D1C9C3}" type="presParOf" srcId="{DB90D88B-A07D-48D2-8D83-DD29775345A6}" destId="{17178D7C-8EC0-420D-85A4-7A6316852AB1}" srcOrd="13" destOrd="0" presId="urn:microsoft.com/office/officeart/2005/8/layout/hierarchy1"/>
    <dgm:cxn modelId="{5CA0CEBB-66C3-41BE-8AEA-AC89FE623C74}" type="presParOf" srcId="{17178D7C-8EC0-420D-85A4-7A6316852AB1}" destId="{188156E7-38FE-4CB9-A6C0-62EE6CA7B4BF}" srcOrd="0" destOrd="0" presId="urn:microsoft.com/office/officeart/2005/8/layout/hierarchy1"/>
    <dgm:cxn modelId="{EA3AE035-9DEE-4444-A8C7-D33D7525130F}" type="presParOf" srcId="{188156E7-38FE-4CB9-A6C0-62EE6CA7B4BF}" destId="{068A73CC-F916-4BE9-9403-F4653950AE9C}" srcOrd="0" destOrd="0" presId="urn:microsoft.com/office/officeart/2005/8/layout/hierarchy1"/>
    <dgm:cxn modelId="{5815509E-C98B-4ED6-8F07-A0FF17D4F0C3}" type="presParOf" srcId="{188156E7-38FE-4CB9-A6C0-62EE6CA7B4BF}" destId="{75C6B5A9-73F8-4B58-BF5D-208ED654657D}" srcOrd="1" destOrd="0" presId="urn:microsoft.com/office/officeart/2005/8/layout/hierarchy1"/>
    <dgm:cxn modelId="{494180B3-BF20-443D-9D18-944F906F73D1}" type="presParOf" srcId="{17178D7C-8EC0-420D-85A4-7A6316852AB1}" destId="{AE8FB748-0999-45D5-B1FE-E2248E7D88A5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69D90A-BABA-46C4-BABE-0996E8A66528}">
      <dsp:nvSpPr>
        <dsp:cNvPr id="0" name=""/>
        <dsp:cNvSpPr/>
      </dsp:nvSpPr>
      <dsp:spPr>
        <a:xfrm>
          <a:off x="3919754" y="1454563"/>
          <a:ext cx="3443240" cy="2731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86117"/>
              </a:lnTo>
              <a:lnTo>
                <a:pt x="3443240" y="186117"/>
              </a:lnTo>
              <a:lnTo>
                <a:pt x="3443240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AD845D-51A4-423A-AA01-9F3CEED5BE80}">
      <dsp:nvSpPr>
        <dsp:cNvPr id="0" name=""/>
        <dsp:cNvSpPr/>
      </dsp:nvSpPr>
      <dsp:spPr>
        <a:xfrm>
          <a:off x="3919754" y="1454563"/>
          <a:ext cx="2295493" cy="2731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86117"/>
              </a:lnTo>
              <a:lnTo>
                <a:pt x="2295493" y="186117"/>
              </a:lnTo>
              <a:lnTo>
                <a:pt x="2295493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1ADCDBC-77C3-41C0-B027-1B664D4C15DC}">
      <dsp:nvSpPr>
        <dsp:cNvPr id="0" name=""/>
        <dsp:cNvSpPr/>
      </dsp:nvSpPr>
      <dsp:spPr>
        <a:xfrm>
          <a:off x="3919754" y="1454563"/>
          <a:ext cx="1147746" cy="27311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86117"/>
              </a:lnTo>
              <a:lnTo>
                <a:pt x="1147746" y="186117"/>
              </a:lnTo>
              <a:lnTo>
                <a:pt x="1147746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5B60FF1-D5C9-4000-AB0A-AAD641E95B23}">
      <dsp:nvSpPr>
        <dsp:cNvPr id="0" name=""/>
        <dsp:cNvSpPr/>
      </dsp:nvSpPr>
      <dsp:spPr>
        <a:xfrm>
          <a:off x="3874034" y="1454563"/>
          <a:ext cx="91440" cy="27311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B45CF90-9626-44ED-9F49-7485A25D6A82}">
      <dsp:nvSpPr>
        <dsp:cNvPr id="0" name=""/>
        <dsp:cNvSpPr/>
      </dsp:nvSpPr>
      <dsp:spPr>
        <a:xfrm>
          <a:off x="2800583" y="1454563"/>
          <a:ext cx="1119170" cy="273111"/>
        </a:xfrm>
        <a:custGeom>
          <a:avLst/>
          <a:gdLst/>
          <a:ahLst/>
          <a:cxnLst/>
          <a:rect l="0" t="0" r="0" b="0"/>
          <a:pathLst>
            <a:path>
              <a:moveTo>
                <a:pt x="1119170" y="0"/>
              </a:moveTo>
              <a:lnTo>
                <a:pt x="1119170" y="186117"/>
              </a:lnTo>
              <a:lnTo>
                <a:pt x="0" y="186117"/>
              </a:lnTo>
              <a:lnTo>
                <a:pt x="0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CC441F-4C09-46EB-9557-06EF7830BB2E}">
      <dsp:nvSpPr>
        <dsp:cNvPr id="0" name=""/>
        <dsp:cNvSpPr/>
      </dsp:nvSpPr>
      <dsp:spPr>
        <a:xfrm>
          <a:off x="1624261" y="1454563"/>
          <a:ext cx="2295493" cy="273111"/>
        </a:xfrm>
        <a:custGeom>
          <a:avLst/>
          <a:gdLst/>
          <a:ahLst/>
          <a:cxnLst/>
          <a:rect l="0" t="0" r="0" b="0"/>
          <a:pathLst>
            <a:path>
              <a:moveTo>
                <a:pt x="2295493" y="0"/>
              </a:moveTo>
              <a:lnTo>
                <a:pt x="2295493" y="186117"/>
              </a:lnTo>
              <a:lnTo>
                <a:pt x="0" y="186117"/>
              </a:lnTo>
              <a:lnTo>
                <a:pt x="0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CE8A50-0608-46EA-A360-C151EE5F9A46}">
      <dsp:nvSpPr>
        <dsp:cNvPr id="0" name=""/>
        <dsp:cNvSpPr/>
      </dsp:nvSpPr>
      <dsp:spPr>
        <a:xfrm>
          <a:off x="505090" y="1454563"/>
          <a:ext cx="3414664" cy="273111"/>
        </a:xfrm>
        <a:custGeom>
          <a:avLst/>
          <a:gdLst/>
          <a:ahLst/>
          <a:cxnLst/>
          <a:rect l="0" t="0" r="0" b="0"/>
          <a:pathLst>
            <a:path>
              <a:moveTo>
                <a:pt x="3414664" y="0"/>
              </a:moveTo>
              <a:lnTo>
                <a:pt x="3414664" y="186117"/>
              </a:lnTo>
              <a:lnTo>
                <a:pt x="0" y="186117"/>
              </a:lnTo>
              <a:lnTo>
                <a:pt x="0" y="273111"/>
              </a:lnTo>
            </a:path>
          </a:pathLst>
        </a:custGeom>
        <a:noFill/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07EFC08-6232-4FAA-B1F8-887A18F52D19}">
      <dsp:nvSpPr>
        <dsp:cNvPr id="0" name=""/>
        <dsp:cNvSpPr/>
      </dsp:nvSpPr>
      <dsp:spPr>
        <a:xfrm>
          <a:off x="2590798" y="858257"/>
          <a:ext cx="2657912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0FF63DA-2F4D-47B2-BFC0-C02A525A76FA}">
      <dsp:nvSpPr>
        <dsp:cNvPr id="0" name=""/>
        <dsp:cNvSpPr/>
      </dsp:nvSpPr>
      <dsp:spPr>
        <a:xfrm>
          <a:off x="2695139" y="957380"/>
          <a:ext cx="2657912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1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10, түүнээс дээш настай хүн ам         63 041</a:t>
          </a:r>
          <a:endParaRPr lang="en-US" sz="11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712604" y="974845"/>
        <a:ext cx="2622982" cy="561376"/>
      </dsp:txXfrm>
    </dsp:sp>
    <dsp:sp modelId="{C610FDDD-E152-4809-97B9-C7F444EFC2AE}">
      <dsp:nvSpPr>
        <dsp:cNvPr id="0" name=""/>
        <dsp:cNvSpPr/>
      </dsp:nvSpPr>
      <dsp:spPr>
        <a:xfrm>
          <a:off x="35557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6B4E550-A423-4447-BF85-AA20658C4BB3}">
      <dsp:nvSpPr>
        <dsp:cNvPr id="0" name=""/>
        <dsp:cNvSpPr/>
      </dsp:nvSpPr>
      <dsp:spPr>
        <a:xfrm>
          <a:off x="139898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Боловсролгүй 4 580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57363" y="1844264"/>
        <a:ext cx="904135" cy="561376"/>
      </dsp:txXfrm>
    </dsp:sp>
    <dsp:sp modelId="{6B25B3C5-3034-4B0B-B22E-7B08C31ACC93}">
      <dsp:nvSpPr>
        <dsp:cNvPr id="0" name=""/>
        <dsp:cNvSpPr/>
      </dsp:nvSpPr>
      <dsp:spPr>
        <a:xfrm>
          <a:off x="1154728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A503D2B-3F4E-424E-853C-27E18F725CC6}">
      <dsp:nvSpPr>
        <dsp:cNvPr id="0" name=""/>
        <dsp:cNvSpPr/>
      </dsp:nvSpPr>
      <dsp:spPr>
        <a:xfrm>
          <a:off x="1259069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Бага            13 033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76534" y="1844264"/>
        <a:ext cx="904135" cy="561376"/>
      </dsp:txXfrm>
    </dsp:sp>
    <dsp:sp modelId="{E549FC49-8C14-467F-A165-42EECDA1C66A}">
      <dsp:nvSpPr>
        <dsp:cNvPr id="0" name=""/>
        <dsp:cNvSpPr/>
      </dsp:nvSpPr>
      <dsp:spPr>
        <a:xfrm>
          <a:off x="2331051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481A70-FA28-4E82-8643-26AD19604141}">
      <dsp:nvSpPr>
        <dsp:cNvPr id="0" name=""/>
        <dsp:cNvSpPr/>
      </dsp:nvSpPr>
      <dsp:spPr>
        <a:xfrm>
          <a:off x="2435391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Суурь          14 642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452856" y="1844264"/>
        <a:ext cx="904135" cy="561376"/>
      </dsp:txXfrm>
    </dsp:sp>
    <dsp:sp modelId="{23DA4E03-7E09-45E2-82ED-7884026E869A}">
      <dsp:nvSpPr>
        <dsp:cNvPr id="0" name=""/>
        <dsp:cNvSpPr/>
      </dsp:nvSpPr>
      <dsp:spPr>
        <a:xfrm>
          <a:off x="3450221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B28F427-2255-41E4-BA2E-D55CC75918A5}">
      <dsp:nvSpPr>
        <dsp:cNvPr id="0" name=""/>
        <dsp:cNvSpPr/>
      </dsp:nvSpPr>
      <dsp:spPr>
        <a:xfrm>
          <a:off x="3554562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Бүрэн дунд 14 335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572027" y="1844264"/>
        <a:ext cx="904135" cy="561376"/>
      </dsp:txXfrm>
    </dsp:sp>
    <dsp:sp modelId="{5302ACB0-0CF1-4117-AC58-1DEDEDDA078D}">
      <dsp:nvSpPr>
        <dsp:cNvPr id="0" name=""/>
        <dsp:cNvSpPr/>
      </dsp:nvSpPr>
      <dsp:spPr>
        <a:xfrm>
          <a:off x="4597968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46FAFE0-74FC-4E3C-A533-C2D244F6CEBA}">
      <dsp:nvSpPr>
        <dsp:cNvPr id="0" name=""/>
        <dsp:cNvSpPr/>
      </dsp:nvSpPr>
      <dsp:spPr>
        <a:xfrm>
          <a:off x="4702309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Техник мэргэжлийн  3 352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719774" y="1844264"/>
        <a:ext cx="904135" cy="561376"/>
      </dsp:txXfrm>
    </dsp:sp>
    <dsp:sp modelId="{D680D29D-19CE-408A-B69F-230802B737A1}">
      <dsp:nvSpPr>
        <dsp:cNvPr id="0" name=""/>
        <dsp:cNvSpPr/>
      </dsp:nvSpPr>
      <dsp:spPr>
        <a:xfrm>
          <a:off x="5745715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9F2C230-FB6C-4732-BF20-2EB0F74D920B}">
      <dsp:nvSpPr>
        <dsp:cNvPr id="0" name=""/>
        <dsp:cNvSpPr/>
      </dsp:nvSpPr>
      <dsp:spPr>
        <a:xfrm>
          <a:off x="5850055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мэргэжлийн  2 032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5867520" y="1844264"/>
        <a:ext cx="904135" cy="561376"/>
      </dsp:txXfrm>
    </dsp:sp>
    <dsp:sp modelId="{068A73CC-F916-4BE9-9403-F4653950AE9C}">
      <dsp:nvSpPr>
        <dsp:cNvPr id="0" name=""/>
        <dsp:cNvSpPr/>
      </dsp:nvSpPr>
      <dsp:spPr>
        <a:xfrm>
          <a:off x="6893462" y="1727675"/>
          <a:ext cx="939065" cy="596306"/>
        </a:xfrm>
        <a:prstGeom prst="roundRect">
          <a:avLst>
            <a:gd name="adj" fmla="val 10000"/>
          </a:avLst>
        </a:prstGeom>
        <a:solidFill>
          <a:srgbClr val="6F3B55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5C6B5A9-73F8-4B58-BF5D-208ED654657D}">
      <dsp:nvSpPr>
        <dsp:cNvPr id="0" name=""/>
        <dsp:cNvSpPr/>
      </dsp:nvSpPr>
      <dsp:spPr>
        <a:xfrm>
          <a:off x="6997802" y="1826799"/>
          <a:ext cx="939065" cy="596306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6F3B5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mn-MN" sz="1000" kern="1200">
              <a:solidFill>
                <a:srgbClr val="6F3B55"/>
              </a:solidFill>
              <a:latin typeface="Arial" panose="020B0604020202020204" pitchFamily="34" charset="0"/>
              <a:cs typeface="Arial" panose="020B0604020202020204" pitchFamily="34" charset="0"/>
            </a:rPr>
            <a:t>Дээд            11 067</a:t>
          </a:r>
          <a:endParaRPr lang="en-US" sz="1000" kern="1200">
            <a:solidFill>
              <a:srgbClr val="6F3B55"/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7015267" y="1844264"/>
        <a:ext cx="904135" cy="56137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20</xdr:row>
      <xdr:rowOff>185736</xdr:rowOff>
    </xdr:from>
    <xdr:to>
      <xdr:col>11</xdr:col>
      <xdr:colOff>476250</xdr:colOff>
      <xdr:row>38</xdr:row>
      <xdr:rowOff>38099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11</xdr:col>
      <xdr:colOff>466725</xdr:colOff>
      <xdr:row>6</xdr:row>
      <xdr:rowOff>142875</xdr:rowOff>
    </xdr:from>
    <xdr:to>
      <xdr:col>21</xdr:col>
      <xdr:colOff>152400</xdr:colOff>
      <xdr:row>15</xdr:row>
      <xdr:rowOff>19050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982" b="7911"/>
        <a:stretch/>
      </xdr:blipFill>
      <xdr:spPr bwMode="auto">
        <a:xfrm>
          <a:off x="10448925" y="1285875"/>
          <a:ext cx="5781675" cy="1819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542925</xdr:colOff>
      <xdr:row>7</xdr:row>
      <xdr:rowOff>152400</xdr:rowOff>
    </xdr:from>
    <xdr:to>
      <xdr:col>24</xdr:col>
      <xdr:colOff>238125</xdr:colOff>
      <xdr:row>22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abSelected="1" topLeftCell="D10" workbookViewId="0">
      <selection activeCell="Q32" sqref="Q32"/>
    </sheetView>
  </sheetViews>
  <sheetFormatPr defaultRowHeight="15" x14ac:dyDescent="0.25"/>
  <cols>
    <col min="2" max="2" width="17.28515625" customWidth="1"/>
    <col min="3" max="3" width="18.140625" customWidth="1"/>
    <col min="4" max="4" width="19.85546875" customWidth="1"/>
    <col min="5" max="5" width="18.85546875" customWidth="1"/>
    <col min="6" max="8" width="13" customWidth="1"/>
  </cols>
  <sheetData>
    <row r="3" spans="1:8" x14ac:dyDescent="0.25">
      <c r="A3" s="227" t="s">
        <v>76</v>
      </c>
      <c r="B3" s="227"/>
      <c r="C3" s="227"/>
      <c r="D3" s="227"/>
      <c r="E3" s="227"/>
      <c r="F3" s="1"/>
    </row>
    <row r="4" spans="1:8" x14ac:dyDescent="0.25">
      <c r="A4" s="228" t="s">
        <v>0</v>
      </c>
      <c r="B4" s="228"/>
      <c r="C4" s="230" t="s">
        <v>1</v>
      </c>
      <c r="D4" s="231"/>
      <c r="E4" s="232"/>
      <c r="F4" s="1"/>
    </row>
    <row r="5" spans="1:8" x14ac:dyDescent="0.25">
      <c r="A5" s="228"/>
      <c r="B5" s="228"/>
      <c r="C5" s="100" t="s">
        <v>2</v>
      </c>
      <c r="D5" s="101" t="s">
        <v>3</v>
      </c>
      <c r="E5" s="102" t="s">
        <v>4</v>
      </c>
      <c r="F5" s="100" t="s">
        <v>2</v>
      </c>
      <c r="G5" s="101" t="s">
        <v>3</v>
      </c>
      <c r="H5" s="102" t="s">
        <v>4</v>
      </c>
    </row>
    <row r="6" spans="1:8" x14ac:dyDescent="0.25">
      <c r="A6" s="229"/>
      <c r="B6" s="229"/>
      <c r="C6" s="103" t="s">
        <v>5</v>
      </c>
      <c r="D6" s="104" t="s">
        <v>5</v>
      </c>
      <c r="E6" s="105" t="s">
        <v>5</v>
      </c>
      <c r="F6" s="103" t="s">
        <v>5</v>
      </c>
      <c r="G6" s="104" t="s">
        <v>5</v>
      </c>
      <c r="H6" s="105" t="s">
        <v>5</v>
      </c>
    </row>
    <row r="7" spans="1:8" x14ac:dyDescent="0.25">
      <c r="A7" s="233" t="s">
        <v>6</v>
      </c>
      <c r="B7" s="106" t="s">
        <v>2</v>
      </c>
      <c r="C7" s="107">
        <v>63041</v>
      </c>
      <c r="D7" s="108">
        <v>31309</v>
      </c>
      <c r="E7" s="109">
        <v>31732</v>
      </c>
      <c r="F7" s="1">
        <v>100</v>
      </c>
      <c r="G7" s="161">
        <v>100</v>
      </c>
      <c r="H7" s="161">
        <v>100</v>
      </c>
    </row>
    <row r="8" spans="1:8" ht="15" customHeight="1" x14ac:dyDescent="0.25">
      <c r="A8" s="234"/>
      <c r="B8" s="110" t="s">
        <v>7</v>
      </c>
      <c r="C8" s="111">
        <v>4580</v>
      </c>
      <c r="D8" s="112">
        <v>2386</v>
      </c>
      <c r="E8" s="113">
        <v>2194</v>
      </c>
      <c r="F8" s="162">
        <f>+C8/$C$7*100</f>
        <v>7.2651131803112268</v>
      </c>
      <c r="G8" s="163">
        <f>+D8/$D$7*100</f>
        <v>7.6208119071193581</v>
      </c>
      <c r="H8" s="163">
        <f>+E8/$E$7*100</f>
        <v>6.9141560569771849</v>
      </c>
    </row>
    <row r="9" spans="1:8" x14ac:dyDescent="0.25">
      <c r="A9" s="234"/>
      <c r="B9" s="110" t="s">
        <v>8</v>
      </c>
      <c r="C9" s="111">
        <v>13033</v>
      </c>
      <c r="D9" s="112">
        <v>7037</v>
      </c>
      <c r="E9" s="113">
        <v>5996</v>
      </c>
      <c r="F9" s="162">
        <f t="shared" ref="F9:F17" si="0">+C9/$C$7*100</f>
        <v>20.673847178820132</v>
      </c>
      <c r="G9" s="163">
        <f t="shared" ref="G9:G17" si="1">+D9/$D$7*100</f>
        <v>22.47596537736753</v>
      </c>
      <c r="H9" s="163">
        <f t="shared" ref="H9:H17" si="2">+E9/$E$7*100</f>
        <v>18.895751922349678</v>
      </c>
    </row>
    <row r="10" spans="1:8" x14ac:dyDescent="0.25">
      <c r="A10" s="234"/>
      <c r="B10" s="110" t="s">
        <v>9</v>
      </c>
      <c r="C10" s="111">
        <v>14642</v>
      </c>
      <c r="D10" s="112">
        <v>7770</v>
      </c>
      <c r="E10" s="113">
        <v>6872</v>
      </c>
      <c r="F10" s="162">
        <f t="shared" si="0"/>
        <v>23.226154407449119</v>
      </c>
      <c r="G10" s="163">
        <f t="shared" si="1"/>
        <v>24.817145229806126</v>
      </c>
      <c r="H10" s="163">
        <f t="shared" si="2"/>
        <v>21.656372116475485</v>
      </c>
    </row>
    <row r="11" spans="1:8" x14ac:dyDescent="0.25">
      <c r="A11" s="234"/>
      <c r="B11" s="110" t="s">
        <v>10</v>
      </c>
      <c r="C11" s="111">
        <v>14335</v>
      </c>
      <c r="D11" s="112">
        <v>7115</v>
      </c>
      <c r="E11" s="113">
        <v>7220</v>
      </c>
      <c r="F11" s="162">
        <f t="shared" si="0"/>
        <v>22.7391697466728</v>
      </c>
      <c r="G11" s="163">
        <f t="shared" si="1"/>
        <v>22.725095020601106</v>
      </c>
      <c r="H11" s="163">
        <f t="shared" si="2"/>
        <v>22.753056851128196</v>
      </c>
    </row>
    <row r="12" spans="1:8" ht="24" x14ac:dyDescent="0.25">
      <c r="A12" s="234"/>
      <c r="B12" s="110" t="s">
        <v>11</v>
      </c>
      <c r="C12" s="111">
        <v>3352</v>
      </c>
      <c r="D12" s="112">
        <v>1736</v>
      </c>
      <c r="E12" s="113">
        <v>1616</v>
      </c>
      <c r="F12" s="162">
        <f t="shared" si="0"/>
        <v>5.3171745372059451</v>
      </c>
      <c r="G12" s="163">
        <f t="shared" si="1"/>
        <v>5.544731546839567</v>
      </c>
      <c r="H12" s="163">
        <f t="shared" si="2"/>
        <v>5.0926509517206604</v>
      </c>
    </row>
    <row r="13" spans="1:8" ht="24" x14ac:dyDescent="0.25">
      <c r="A13" s="234"/>
      <c r="B13" s="110" t="s">
        <v>12</v>
      </c>
      <c r="C13" s="111">
        <v>2032</v>
      </c>
      <c r="D13" s="112">
        <v>851</v>
      </c>
      <c r="E13" s="113">
        <v>1181</v>
      </c>
      <c r="F13" s="162">
        <f t="shared" si="0"/>
        <v>3.2232991227931032</v>
      </c>
      <c r="G13" s="163">
        <f t="shared" si="1"/>
        <v>2.7180682870740043</v>
      </c>
      <c r="H13" s="163">
        <f t="shared" si="2"/>
        <v>3.7217950334047649</v>
      </c>
    </row>
    <row r="14" spans="1:8" x14ac:dyDescent="0.25">
      <c r="A14" s="234"/>
      <c r="B14" s="110" t="s">
        <v>13</v>
      </c>
      <c r="C14" s="111">
        <v>242</v>
      </c>
      <c r="D14" s="112">
        <v>84</v>
      </c>
      <c r="E14" s="113">
        <v>158</v>
      </c>
      <c r="F14" s="162">
        <f t="shared" si="0"/>
        <v>0.38387715930902111</v>
      </c>
      <c r="G14" s="163">
        <f t="shared" si="1"/>
        <v>0.26829346194385001</v>
      </c>
      <c r="H14" s="163">
        <f t="shared" si="2"/>
        <v>0.49792008067565863</v>
      </c>
    </row>
    <row r="15" spans="1:8" x14ac:dyDescent="0.25">
      <c r="A15" s="234"/>
      <c r="B15" s="110" t="s">
        <v>14</v>
      </c>
      <c r="C15" s="111">
        <v>10090</v>
      </c>
      <c r="D15" s="112">
        <v>4079</v>
      </c>
      <c r="E15" s="113">
        <v>6011</v>
      </c>
      <c r="F15" s="162">
        <f t="shared" si="0"/>
        <v>16.0054567662315</v>
      </c>
      <c r="G15" s="163">
        <f t="shared" si="1"/>
        <v>13.028202753201953</v>
      </c>
      <c r="H15" s="163">
        <f t="shared" si="2"/>
        <v>18.94302281608471</v>
      </c>
    </row>
    <row r="16" spans="1:8" x14ac:dyDescent="0.25">
      <c r="A16" s="234"/>
      <c r="B16" s="110" t="s">
        <v>15</v>
      </c>
      <c r="C16" s="111">
        <v>727</v>
      </c>
      <c r="D16" s="112">
        <v>249</v>
      </c>
      <c r="E16" s="113">
        <v>478</v>
      </c>
      <c r="F16" s="162">
        <f t="shared" si="0"/>
        <v>1.1532177471804064</v>
      </c>
      <c r="G16" s="163">
        <f t="shared" si="1"/>
        <v>0.7952984764764125</v>
      </c>
      <c r="H16" s="163">
        <f t="shared" si="2"/>
        <v>1.5063658136896509</v>
      </c>
    </row>
    <row r="17" spans="1:8" x14ac:dyDescent="0.25">
      <c r="A17" s="235"/>
      <c r="B17" s="114" t="s">
        <v>16</v>
      </c>
      <c r="C17" s="115">
        <v>8</v>
      </c>
      <c r="D17" s="116">
        <v>2</v>
      </c>
      <c r="E17" s="117">
        <v>6</v>
      </c>
      <c r="F17" s="162">
        <f t="shared" si="0"/>
        <v>1.2690154026744499E-2</v>
      </c>
      <c r="G17" s="163">
        <f t="shared" si="1"/>
        <v>6.387939570091667E-3</v>
      </c>
      <c r="H17" s="163">
        <f t="shared" si="2"/>
        <v>1.8908357494012352E-2</v>
      </c>
    </row>
  </sheetData>
  <mergeCells count="4">
    <mergeCell ref="A3:E3"/>
    <mergeCell ref="A4:B6"/>
    <mergeCell ref="C4:E4"/>
    <mergeCell ref="A7:A17"/>
  </mergeCells>
  <pageMargins left="0.7" right="0.7" top="0.75" bottom="0.75" header="0.3" footer="0.3"/>
  <pageSetup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F17" sqref="F17"/>
    </sheetView>
  </sheetViews>
  <sheetFormatPr defaultRowHeight="15" x14ac:dyDescent="0.25"/>
  <cols>
    <col min="1" max="1" width="14.85546875" customWidth="1"/>
  </cols>
  <sheetData>
    <row r="2" spans="1:10" ht="60" customHeight="1" x14ac:dyDescent="0.25">
      <c r="A2" s="281" t="s">
        <v>80</v>
      </c>
      <c r="B2" s="281"/>
      <c r="C2" s="281"/>
      <c r="D2" s="281"/>
      <c r="E2" s="281"/>
      <c r="F2" s="281"/>
      <c r="G2" s="281"/>
      <c r="H2" s="281"/>
      <c r="I2" s="281"/>
      <c r="J2" s="145"/>
    </row>
    <row r="3" spans="1:10" x14ac:dyDescent="0.25">
      <c r="A3" s="282" t="s">
        <v>0</v>
      </c>
      <c r="B3" s="146" t="s">
        <v>31</v>
      </c>
      <c r="C3" s="146" t="s">
        <v>37</v>
      </c>
      <c r="D3" s="146" t="s">
        <v>65</v>
      </c>
      <c r="E3" s="146" t="s">
        <v>56</v>
      </c>
      <c r="F3" s="146" t="s">
        <v>57</v>
      </c>
      <c r="G3" s="146" t="s">
        <v>58</v>
      </c>
      <c r="H3" s="147" t="s">
        <v>59</v>
      </c>
      <c r="I3" s="145"/>
    </row>
    <row r="4" spans="1:10" x14ac:dyDescent="0.25">
      <c r="A4" s="148" t="s">
        <v>20</v>
      </c>
      <c r="B4" s="149">
        <v>7532</v>
      </c>
      <c r="C4" s="149">
        <v>8305</v>
      </c>
      <c r="D4" s="149">
        <v>7301</v>
      </c>
      <c r="E4" s="149">
        <v>7445</v>
      </c>
      <c r="F4" s="149">
        <v>6654</v>
      </c>
      <c r="G4" s="149">
        <v>5813</v>
      </c>
      <c r="H4" s="150">
        <v>5332</v>
      </c>
      <c r="I4" s="145"/>
    </row>
    <row r="5" spans="1:10" x14ac:dyDescent="0.25">
      <c r="A5" s="153" t="s">
        <v>8</v>
      </c>
      <c r="B5" s="151">
        <v>8</v>
      </c>
      <c r="C5" s="151">
        <v>5934</v>
      </c>
      <c r="D5" s="151">
        <v>375</v>
      </c>
      <c r="E5" s="151">
        <v>412</v>
      </c>
      <c r="F5" s="151">
        <v>510</v>
      </c>
      <c r="G5" s="151">
        <v>890</v>
      </c>
      <c r="H5" s="152">
        <v>1160</v>
      </c>
      <c r="I5" s="145"/>
    </row>
    <row r="6" spans="1:10" x14ac:dyDescent="0.25">
      <c r="A6" s="153" t="s">
        <v>9</v>
      </c>
      <c r="B6" s="151">
        <v>0</v>
      </c>
      <c r="C6" s="151">
        <v>29</v>
      </c>
      <c r="D6" s="151">
        <v>4824</v>
      </c>
      <c r="E6" s="151">
        <v>890</v>
      </c>
      <c r="F6" s="151">
        <v>673</v>
      </c>
      <c r="G6" s="151">
        <v>791</v>
      </c>
      <c r="H6" s="152">
        <v>1270</v>
      </c>
      <c r="I6" s="145"/>
    </row>
    <row r="7" spans="1:10" x14ac:dyDescent="0.25">
      <c r="A7" s="153" t="s">
        <v>10</v>
      </c>
      <c r="B7" s="151">
        <v>0</v>
      </c>
      <c r="C7" s="151">
        <v>0</v>
      </c>
      <c r="D7" s="151">
        <v>1763</v>
      </c>
      <c r="E7" s="151">
        <v>3602</v>
      </c>
      <c r="F7" s="151">
        <v>1405</v>
      </c>
      <c r="G7" s="151">
        <v>1071</v>
      </c>
      <c r="H7" s="152">
        <v>988</v>
      </c>
      <c r="I7" s="145"/>
    </row>
    <row r="8" spans="1:10" ht="24" x14ac:dyDescent="0.25">
      <c r="A8" s="153" t="s">
        <v>66</v>
      </c>
      <c r="B8" s="151">
        <v>0</v>
      </c>
      <c r="C8" s="151">
        <v>0</v>
      </c>
      <c r="D8" s="151">
        <v>119</v>
      </c>
      <c r="E8" s="151">
        <v>649</v>
      </c>
      <c r="F8" s="151">
        <v>686</v>
      </c>
      <c r="G8" s="151">
        <v>284</v>
      </c>
      <c r="H8" s="152">
        <v>151</v>
      </c>
      <c r="I8" s="145"/>
    </row>
    <row r="9" spans="1:10" ht="36" x14ac:dyDescent="0.25">
      <c r="A9" s="153" t="s">
        <v>12</v>
      </c>
      <c r="B9" s="151">
        <v>0</v>
      </c>
      <c r="C9" s="151">
        <v>0</v>
      </c>
      <c r="D9" s="151">
        <v>61</v>
      </c>
      <c r="E9" s="151">
        <v>145</v>
      </c>
      <c r="F9" s="151">
        <v>143</v>
      </c>
      <c r="G9" s="151">
        <v>123</v>
      </c>
      <c r="H9" s="152">
        <v>74</v>
      </c>
      <c r="I9" s="145"/>
    </row>
    <row r="10" spans="1:10" x14ac:dyDescent="0.25">
      <c r="A10" s="153" t="s">
        <v>13</v>
      </c>
      <c r="B10" s="151">
        <v>0</v>
      </c>
      <c r="C10" s="151">
        <v>0</v>
      </c>
      <c r="D10" s="151">
        <v>2</v>
      </c>
      <c r="E10" s="151">
        <v>26</v>
      </c>
      <c r="F10" s="151">
        <v>27</v>
      </c>
      <c r="G10" s="151">
        <v>23</v>
      </c>
      <c r="H10" s="152">
        <v>19</v>
      </c>
      <c r="I10" s="145"/>
    </row>
    <row r="11" spans="1:10" x14ac:dyDescent="0.25">
      <c r="A11" s="153" t="s">
        <v>67</v>
      </c>
      <c r="B11" s="151">
        <v>0</v>
      </c>
      <c r="C11" s="151">
        <v>0</v>
      </c>
      <c r="D11" s="151">
        <v>46</v>
      </c>
      <c r="E11" s="151">
        <v>1514</v>
      </c>
      <c r="F11" s="151">
        <v>2875</v>
      </c>
      <c r="G11" s="151">
        <v>2135</v>
      </c>
      <c r="H11" s="152">
        <v>1055</v>
      </c>
      <c r="I11" s="145"/>
    </row>
    <row r="12" spans="1:10" x14ac:dyDescent="0.25">
      <c r="A12" s="153" t="s">
        <v>15</v>
      </c>
      <c r="B12" s="151">
        <v>0</v>
      </c>
      <c r="C12" s="151">
        <v>0</v>
      </c>
      <c r="D12" s="151">
        <v>0</v>
      </c>
      <c r="E12" s="151">
        <v>25</v>
      </c>
      <c r="F12" s="151">
        <v>115</v>
      </c>
      <c r="G12" s="151">
        <v>163</v>
      </c>
      <c r="H12" s="152">
        <v>178</v>
      </c>
      <c r="I12" s="145"/>
    </row>
    <row r="13" spans="1:10" x14ac:dyDescent="0.25">
      <c r="A13" s="154" t="s">
        <v>16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1</v>
      </c>
      <c r="H13" s="156">
        <v>1</v>
      </c>
      <c r="I13" s="145"/>
    </row>
    <row r="14" spans="1:10" x14ac:dyDescent="0.25">
      <c r="I14" s="145"/>
    </row>
    <row r="15" spans="1:10" x14ac:dyDescent="0.25">
      <c r="B15" s="66"/>
    </row>
  </sheetData>
  <mergeCells count="2">
    <mergeCell ref="A2:I2"/>
    <mergeCell ref="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"/>
  <sheetViews>
    <sheetView workbookViewId="0">
      <selection activeCell="K3" sqref="K3:R16"/>
    </sheetView>
  </sheetViews>
  <sheetFormatPr defaultRowHeight="15" x14ac:dyDescent="0.25"/>
  <cols>
    <col min="1" max="1" width="19.42578125" customWidth="1"/>
    <col min="7" max="7" width="12.85546875" customWidth="1"/>
  </cols>
  <sheetData>
    <row r="3" spans="1:18" ht="51" customHeight="1" x14ac:dyDescent="0.25">
      <c r="A3" s="236" t="s">
        <v>17</v>
      </c>
      <c r="B3" s="236"/>
      <c r="C3" s="236"/>
      <c r="D3" s="236"/>
      <c r="E3" s="236"/>
      <c r="F3" s="236"/>
      <c r="G3" s="236"/>
      <c r="H3" s="2"/>
      <c r="K3" s="157"/>
      <c r="L3" s="157"/>
      <c r="M3" s="157"/>
      <c r="N3" s="157"/>
      <c r="O3" s="157"/>
      <c r="P3" s="157"/>
      <c r="Q3" s="157"/>
      <c r="R3" s="2"/>
    </row>
    <row r="4" spans="1:18" ht="15" customHeight="1" x14ac:dyDescent="0.25">
      <c r="A4" s="237" t="s">
        <v>0</v>
      </c>
      <c r="B4" s="239" t="s">
        <v>18</v>
      </c>
      <c r="C4" s="240"/>
      <c r="D4" s="241"/>
      <c r="E4" s="241" t="s">
        <v>19</v>
      </c>
      <c r="F4" s="240"/>
      <c r="G4" s="241"/>
      <c r="H4" s="2"/>
      <c r="K4" s="222"/>
      <c r="L4" s="223"/>
      <c r="M4" s="224"/>
      <c r="N4" s="225"/>
      <c r="O4" s="225"/>
      <c r="P4" s="224"/>
      <c r="Q4" s="225"/>
      <c r="R4" s="2"/>
    </row>
    <row r="5" spans="1:18" x14ac:dyDescent="0.25">
      <c r="A5" s="238"/>
      <c r="B5" s="3" t="s">
        <v>20</v>
      </c>
      <c r="C5" s="4" t="s">
        <v>3</v>
      </c>
      <c r="D5" s="5" t="s">
        <v>4</v>
      </c>
      <c r="E5" s="4" t="s">
        <v>20</v>
      </c>
      <c r="F5" s="4" t="s">
        <v>3</v>
      </c>
      <c r="G5" s="5" t="s">
        <v>4</v>
      </c>
      <c r="H5" s="2"/>
      <c r="K5" s="226"/>
      <c r="L5" s="207"/>
      <c r="M5" s="208"/>
      <c r="N5" s="209"/>
      <c r="O5" s="208"/>
      <c r="P5" s="208"/>
      <c r="Q5" s="209"/>
      <c r="R5" s="2"/>
    </row>
    <row r="6" spans="1:18" x14ac:dyDescent="0.25">
      <c r="A6" s="6" t="s">
        <v>20</v>
      </c>
      <c r="B6" s="7">
        <v>23246</v>
      </c>
      <c r="C6" s="8">
        <v>11348</v>
      </c>
      <c r="D6" s="9">
        <v>11898</v>
      </c>
      <c r="E6" s="8">
        <v>39795</v>
      </c>
      <c r="F6" s="8">
        <v>19961</v>
      </c>
      <c r="G6" s="9">
        <v>19834</v>
      </c>
      <c r="H6" s="2"/>
      <c r="K6" s="210"/>
      <c r="L6" s="211"/>
      <c r="M6" s="212"/>
      <c r="N6" s="213"/>
      <c r="O6" s="212"/>
      <c r="P6" s="212"/>
      <c r="Q6" s="213"/>
      <c r="R6" s="2"/>
    </row>
    <row r="7" spans="1:18" x14ac:dyDescent="0.25">
      <c r="A7" s="10" t="s">
        <v>7</v>
      </c>
      <c r="B7" s="11">
        <v>1497</v>
      </c>
      <c r="C7" s="12">
        <v>749</v>
      </c>
      <c r="D7" s="13">
        <v>748</v>
      </c>
      <c r="E7" s="12">
        <v>3083</v>
      </c>
      <c r="F7" s="12">
        <v>1637</v>
      </c>
      <c r="G7" s="13">
        <v>1446</v>
      </c>
      <c r="H7" s="2"/>
      <c r="I7" s="176">
        <f>+E7+B7</f>
        <v>4580</v>
      </c>
      <c r="K7" s="214"/>
      <c r="L7" s="215"/>
      <c r="M7" s="216"/>
      <c r="N7" s="217"/>
      <c r="O7" s="216"/>
      <c r="P7" s="216"/>
      <c r="Q7" s="217"/>
      <c r="R7" s="2"/>
    </row>
    <row r="8" spans="1:18" x14ac:dyDescent="0.25">
      <c r="A8" s="10" t="s">
        <v>8</v>
      </c>
      <c r="B8" s="11">
        <v>3011</v>
      </c>
      <c r="C8" s="12">
        <v>1544</v>
      </c>
      <c r="D8" s="13">
        <v>1467</v>
      </c>
      <c r="E8" s="12">
        <v>10022</v>
      </c>
      <c r="F8" s="12">
        <v>5493</v>
      </c>
      <c r="G8" s="13">
        <v>4529</v>
      </c>
      <c r="H8" s="2"/>
      <c r="K8" s="214"/>
      <c r="L8" s="215"/>
      <c r="M8" s="216"/>
      <c r="N8" s="217"/>
      <c r="O8" s="216"/>
      <c r="P8" s="216"/>
      <c r="Q8" s="217"/>
      <c r="R8" s="2"/>
    </row>
    <row r="9" spans="1:18" x14ac:dyDescent="0.25">
      <c r="A9" s="10" t="s">
        <v>9</v>
      </c>
      <c r="B9" s="11">
        <v>3899</v>
      </c>
      <c r="C9" s="12">
        <v>2083</v>
      </c>
      <c r="D9" s="13">
        <v>1816</v>
      </c>
      <c r="E9" s="12">
        <v>10743</v>
      </c>
      <c r="F9" s="12">
        <v>5687</v>
      </c>
      <c r="G9" s="13">
        <v>5056</v>
      </c>
      <c r="H9" s="2"/>
      <c r="K9" s="214"/>
      <c r="L9" s="215"/>
      <c r="M9" s="216"/>
      <c r="N9" s="217"/>
      <c r="O9" s="216"/>
      <c r="P9" s="216"/>
      <c r="Q9" s="217"/>
      <c r="R9" s="2"/>
    </row>
    <row r="10" spans="1:18" x14ac:dyDescent="0.25">
      <c r="A10" s="10" t="s">
        <v>10</v>
      </c>
      <c r="B10" s="11">
        <v>6368</v>
      </c>
      <c r="C10" s="12">
        <v>3324</v>
      </c>
      <c r="D10" s="13">
        <v>3044</v>
      </c>
      <c r="E10" s="12">
        <v>7967</v>
      </c>
      <c r="F10" s="12">
        <v>3791</v>
      </c>
      <c r="G10" s="13">
        <v>4176</v>
      </c>
      <c r="H10" s="2"/>
      <c r="K10" s="214"/>
      <c r="L10" s="215"/>
      <c r="M10" s="216"/>
      <c r="N10" s="217"/>
      <c r="O10" s="216"/>
      <c r="P10" s="216"/>
      <c r="Q10" s="217"/>
      <c r="R10" s="2"/>
    </row>
    <row r="11" spans="1:18" ht="24" x14ac:dyDescent="0.25">
      <c r="A11" s="10" t="s">
        <v>11</v>
      </c>
      <c r="B11" s="11">
        <v>1370</v>
      </c>
      <c r="C11" s="12">
        <v>692</v>
      </c>
      <c r="D11" s="13">
        <v>678</v>
      </c>
      <c r="E11" s="12">
        <v>1982</v>
      </c>
      <c r="F11" s="12">
        <v>1044</v>
      </c>
      <c r="G11" s="13">
        <v>938</v>
      </c>
      <c r="H11" s="2"/>
      <c r="K11" s="214"/>
      <c r="L11" s="215"/>
      <c r="M11" s="216"/>
      <c r="N11" s="217"/>
      <c r="O11" s="216"/>
      <c r="P11" s="216"/>
      <c r="Q11" s="217"/>
      <c r="R11" s="2"/>
    </row>
    <row r="12" spans="1:18" ht="24" x14ac:dyDescent="0.25">
      <c r="A12" s="10" t="s">
        <v>12</v>
      </c>
      <c r="B12" s="11">
        <v>952</v>
      </c>
      <c r="C12" s="12">
        <v>406</v>
      </c>
      <c r="D12" s="13">
        <v>546</v>
      </c>
      <c r="E12" s="12">
        <v>1080</v>
      </c>
      <c r="F12" s="12">
        <v>445</v>
      </c>
      <c r="G12" s="13">
        <v>635</v>
      </c>
      <c r="H12" s="2"/>
      <c r="K12" s="214"/>
      <c r="L12" s="215"/>
      <c r="M12" s="216"/>
      <c r="N12" s="217"/>
      <c r="O12" s="216"/>
      <c r="P12" s="216"/>
      <c r="Q12" s="217"/>
      <c r="R12" s="2"/>
    </row>
    <row r="13" spans="1:18" x14ac:dyDescent="0.25">
      <c r="A13" s="10" t="s">
        <v>13</v>
      </c>
      <c r="B13" s="11">
        <v>66</v>
      </c>
      <c r="C13" s="12">
        <v>23</v>
      </c>
      <c r="D13" s="13">
        <v>43</v>
      </c>
      <c r="E13" s="12">
        <v>176</v>
      </c>
      <c r="F13" s="12">
        <v>61</v>
      </c>
      <c r="G13" s="13">
        <v>115</v>
      </c>
      <c r="H13" s="2"/>
      <c r="K13" s="214"/>
      <c r="L13" s="215"/>
      <c r="M13" s="216"/>
      <c r="N13" s="217"/>
      <c r="O13" s="216"/>
      <c r="P13" s="216"/>
      <c r="Q13" s="217"/>
      <c r="R13" s="2"/>
    </row>
    <row r="14" spans="1:18" x14ac:dyDescent="0.25">
      <c r="A14" s="10" t="s">
        <v>14</v>
      </c>
      <c r="B14" s="11">
        <v>5610</v>
      </c>
      <c r="C14" s="12">
        <v>2348</v>
      </c>
      <c r="D14" s="13">
        <v>3262</v>
      </c>
      <c r="E14" s="12">
        <v>4480</v>
      </c>
      <c r="F14" s="12">
        <v>1731</v>
      </c>
      <c r="G14" s="13">
        <v>2749</v>
      </c>
      <c r="H14" s="2"/>
      <c r="K14" s="214"/>
      <c r="L14" s="215"/>
      <c r="M14" s="216"/>
      <c r="N14" s="217"/>
      <c r="O14" s="216"/>
      <c r="P14" s="216"/>
      <c r="Q14" s="217"/>
      <c r="R14" s="2"/>
    </row>
    <row r="15" spans="1:18" x14ac:dyDescent="0.25">
      <c r="A15" s="10" t="s">
        <v>15</v>
      </c>
      <c r="B15" s="11">
        <v>465</v>
      </c>
      <c r="C15" s="12">
        <v>177</v>
      </c>
      <c r="D15" s="13">
        <v>288</v>
      </c>
      <c r="E15" s="12">
        <v>262</v>
      </c>
      <c r="F15" s="12">
        <v>72</v>
      </c>
      <c r="G15" s="13">
        <v>190</v>
      </c>
      <c r="H15" s="2"/>
      <c r="K15" s="214"/>
      <c r="L15" s="215"/>
      <c r="M15" s="216"/>
      <c r="N15" s="217"/>
      <c r="O15" s="216"/>
      <c r="P15" s="216"/>
      <c r="Q15" s="217"/>
      <c r="R15" s="2"/>
    </row>
    <row r="16" spans="1:18" x14ac:dyDescent="0.25">
      <c r="A16" s="14" t="s">
        <v>16</v>
      </c>
      <c r="B16" s="15">
        <v>8</v>
      </c>
      <c r="C16" s="16">
        <v>2</v>
      </c>
      <c r="D16" s="17">
        <v>6</v>
      </c>
      <c r="E16" s="16">
        <v>0</v>
      </c>
      <c r="F16" s="16">
        <v>0</v>
      </c>
      <c r="G16" s="17">
        <v>0</v>
      </c>
      <c r="H16" s="2"/>
      <c r="K16" s="218"/>
      <c r="L16" s="219"/>
      <c r="M16" s="220"/>
      <c r="N16" s="221"/>
      <c r="O16" s="220"/>
      <c r="P16" s="220"/>
      <c r="Q16" s="221"/>
      <c r="R16" s="2"/>
    </row>
  </sheetData>
  <mergeCells count="4">
    <mergeCell ref="A3:G3"/>
    <mergeCell ref="A4:A5"/>
    <mergeCell ref="B4:D4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F12" sqref="F12"/>
    </sheetView>
  </sheetViews>
  <sheetFormatPr defaultRowHeight="15" x14ac:dyDescent="0.25"/>
  <cols>
    <col min="1" max="4" width="19.85546875" customWidth="1"/>
    <col min="5" max="7" width="13.42578125" customWidth="1"/>
  </cols>
  <sheetData>
    <row r="2" spans="1:7" ht="51" customHeight="1" x14ac:dyDescent="0.25">
      <c r="A2" s="242" t="s">
        <v>21</v>
      </c>
      <c r="B2" s="242"/>
      <c r="C2" s="242"/>
      <c r="D2" s="242"/>
      <c r="E2" s="18"/>
    </row>
    <row r="3" spans="1:7" x14ac:dyDescent="0.25">
      <c r="A3" s="243" t="s">
        <v>0</v>
      </c>
      <c r="B3" s="19" t="s">
        <v>20</v>
      </c>
      <c r="C3" s="20" t="s">
        <v>18</v>
      </c>
      <c r="D3" s="21" t="s">
        <v>19</v>
      </c>
      <c r="E3" s="19" t="s">
        <v>20</v>
      </c>
      <c r="F3" s="20" t="s">
        <v>18</v>
      </c>
      <c r="G3" s="21" t="s">
        <v>19</v>
      </c>
    </row>
    <row r="4" spans="1:7" ht="15" customHeight="1" x14ac:dyDescent="0.25">
      <c r="A4" s="22" t="s">
        <v>20</v>
      </c>
      <c r="B4" s="23">
        <v>5479</v>
      </c>
      <c r="C4" s="24">
        <v>2037</v>
      </c>
      <c r="D4" s="25">
        <v>3442</v>
      </c>
      <c r="E4" s="18">
        <v>100</v>
      </c>
      <c r="F4" s="196">
        <v>100</v>
      </c>
      <c r="G4" s="196">
        <v>100</v>
      </c>
    </row>
    <row r="5" spans="1:7" x14ac:dyDescent="0.25">
      <c r="A5" s="26" t="s">
        <v>22</v>
      </c>
      <c r="B5" s="27">
        <v>5333</v>
      </c>
      <c r="C5" s="28">
        <v>2002</v>
      </c>
      <c r="D5" s="29">
        <v>3331</v>
      </c>
      <c r="E5" s="197">
        <f>+B5/B4*100</f>
        <v>97.335280160613252</v>
      </c>
      <c r="F5" s="163">
        <f>+C5/C4*100</f>
        <v>98.281786941580748</v>
      </c>
      <c r="G5" s="163">
        <f>+D5/D4*100</f>
        <v>96.775130737943059</v>
      </c>
    </row>
    <row r="6" spans="1:7" x14ac:dyDescent="0.25">
      <c r="A6" s="30" t="s">
        <v>23</v>
      </c>
      <c r="B6" s="31">
        <v>146</v>
      </c>
      <c r="C6" s="32">
        <v>35</v>
      </c>
      <c r="D6" s="33">
        <v>111</v>
      </c>
      <c r="E6" s="197">
        <f>+E4-E5</f>
        <v>2.6647198393867484</v>
      </c>
      <c r="F6" s="197">
        <f t="shared" ref="F6:G6" si="0">+F4-F5</f>
        <v>1.7182130584192521</v>
      </c>
      <c r="G6" s="197">
        <f t="shared" si="0"/>
        <v>3.2248692620569415</v>
      </c>
    </row>
  </sheetData>
  <mergeCells count="2">
    <mergeCell ref="A2:D2"/>
    <mergeCell ref="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I13" sqref="AI13"/>
    </sheetView>
  </sheetViews>
  <sheetFormatPr defaultRowHeight="15" x14ac:dyDescent="0.25"/>
  <sheetData>
    <row r="1" spans="1:15" ht="45.75" customHeight="1" x14ac:dyDescent="0.25">
      <c r="A1" s="247" t="s">
        <v>87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34"/>
    </row>
    <row r="2" spans="1:15" ht="15" customHeight="1" x14ac:dyDescent="0.25">
      <c r="A2" s="248" t="s">
        <v>0</v>
      </c>
      <c r="B2" s="248"/>
      <c r="C2" s="250" t="s">
        <v>20</v>
      </c>
      <c r="D2" s="251"/>
      <c r="E2" s="252"/>
      <c r="F2" s="252" t="s">
        <v>24</v>
      </c>
      <c r="G2" s="251"/>
      <c r="H2" s="252"/>
      <c r="I2" s="252" t="s">
        <v>25</v>
      </c>
      <c r="J2" s="251"/>
      <c r="K2" s="252"/>
      <c r="L2" s="34"/>
      <c r="N2" t="s">
        <v>89</v>
      </c>
    </row>
    <row r="3" spans="1:15" ht="15" customHeight="1" x14ac:dyDescent="0.25">
      <c r="A3" s="249"/>
      <c r="B3" s="249"/>
      <c r="C3" s="35" t="s">
        <v>20</v>
      </c>
      <c r="D3" s="36" t="s">
        <v>3</v>
      </c>
      <c r="E3" s="37" t="s">
        <v>4</v>
      </c>
      <c r="F3" s="36" t="s">
        <v>20</v>
      </c>
      <c r="G3" s="36" t="s">
        <v>3</v>
      </c>
      <c r="H3" s="37" t="s">
        <v>4</v>
      </c>
      <c r="I3" s="36" t="s">
        <v>20</v>
      </c>
      <c r="J3" s="36" t="s">
        <v>3</v>
      </c>
      <c r="K3" s="37" t="s">
        <v>4</v>
      </c>
      <c r="L3" s="34"/>
    </row>
    <row r="4" spans="1:15" ht="15" customHeight="1" x14ac:dyDescent="0.25">
      <c r="A4" s="158"/>
      <c r="B4" s="198" t="s">
        <v>88</v>
      </c>
      <c r="C4" s="199">
        <f>+C5+C10+C16+C22+C28</f>
        <v>37227</v>
      </c>
      <c r="D4" s="199">
        <f t="shared" ref="D4:K4" si="0">+D5+D10+D16+D22+D28</f>
        <v>19139</v>
      </c>
      <c r="E4" s="199">
        <f t="shared" si="0"/>
        <v>18088</v>
      </c>
      <c r="F4" s="199">
        <f t="shared" si="0"/>
        <v>26955</v>
      </c>
      <c r="G4" s="199">
        <f t="shared" si="0"/>
        <v>13310</v>
      </c>
      <c r="H4" s="199">
        <f t="shared" si="0"/>
        <v>13645</v>
      </c>
      <c r="I4" s="199">
        <f t="shared" si="0"/>
        <v>10272</v>
      </c>
      <c r="J4" s="199">
        <f t="shared" si="0"/>
        <v>5829</v>
      </c>
      <c r="K4" s="199">
        <f t="shared" si="0"/>
        <v>4443</v>
      </c>
      <c r="L4" s="34"/>
      <c r="N4" t="s">
        <v>96</v>
      </c>
      <c r="O4" t="s">
        <v>97</v>
      </c>
    </row>
    <row r="5" spans="1:15" x14ac:dyDescent="0.25">
      <c r="A5" s="244" t="s">
        <v>26</v>
      </c>
      <c r="B5" s="201" t="s">
        <v>86</v>
      </c>
      <c r="C5" s="38">
        <v>7528</v>
      </c>
      <c r="D5" s="39">
        <v>3894</v>
      </c>
      <c r="E5" s="40">
        <v>3634</v>
      </c>
      <c r="F5" s="39">
        <v>7417</v>
      </c>
      <c r="G5" s="39">
        <v>3827</v>
      </c>
      <c r="H5" s="40">
        <v>3590</v>
      </c>
      <c r="I5" s="39">
        <v>111</v>
      </c>
      <c r="J5" s="39">
        <v>67</v>
      </c>
      <c r="K5" s="40">
        <v>44</v>
      </c>
      <c r="L5" s="34"/>
      <c r="M5" s="201" t="s">
        <v>86</v>
      </c>
      <c r="N5" s="163">
        <f>+G5/H5*100</f>
        <v>106.6016713091922</v>
      </c>
    </row>
    <row r="6" spans="1:15" x14ac:dyDescent="0.25">
      <c r="A6" s="245"/>
      <c r="B6" s="41" t="s">
        <v>27</v>
      </c>
      <c r="C6" s="42">
        <v>1928</v>
      </c>
      <c r="D6" s="43">
        <v>993</v>
      </c>
      <c r="E6" s="44">
        <v>935</v>
      </c>
      <c r="F6" s="43">
        <v>1886</v>
      </c>
      <c r="G6" s="43">
        <v>970</v>
      </c>
      <c r="H6" s="44">
        <v>916</v>
      </c>
      <c r="I6" s="43">
        <v>42</v>
      </c>
      <c r="J6" s="43">
        <v>23</v>
      </c>
      <c r="K6" s="44">
        <v>19</v>
      </c>
      <c r="L6" s="34"/>
      <c r="M6" s="41" t="s">
        <v>27</v>
      </c>
      <c r="N6" s="163">
        <f t="shared" ref="N6:N33" si="1">+G6/H6*100</f>
        <v>105.89519650655022</v>
      </c>
    </row>
    <row r="7" spans="1:15" x14ac:dyDescent="0.25">
      <c r="A7" s="245"/>
      <c r="B7" s="41" t="s">
        <v>28</v>
      </c>
      <c r="C7" s="42">
        <v>1955</v>
      </c>
      <c r="D7" s="43">
        <v>1009</v>
      </c>
      <c r="E7" s="44">
        <v>946</v>
      </c>
      <c r="F7" s="43">
        <v>1910</v>
      </c>
      <c r="G7" s="43">
        <v>978</v>
      </c>
      <c r="H7" s="44">
        <v>932</v>
      </c>
      <c r="I7" s="43">
        <v>45</v>
      </c>
      <c r="J7" s="43">
        <v>31</v>
      </c>
      <c r="K7" s="44">
        <v>14</v>
      </c>
      <c r="L7" s="34"/>
      <c r="M7" s="41" t="s">
        <v>28</v>
      </c>
      <c r="N7" s="163">
        <f t="shared" si="1"/>
        <v>104.93562231759657</v>
      </c>
    </row>
    <row r="8" spans="1:15" x14ac:dyDescent="0.25">
      <c r="A8" s="245"/>
      <c r="B8" s="41" t="s">
        <v>29</v>
      </c>
      <c r="C8" s="42">
        <v>1882</v>
      </c>
      <c r="D8" s="43">
        <v>998</v>
      </c>
      <c r="E8" s="44">
        <v>884</v>
      </c>
      <c r="F8" s="43">
        <v>1869</v>
      </c>
      <c r="G8" s="43">
        <v>992</v>
      </c>
      <c r="H8" s="44">
        <v>877</v>
      </c>
      <c r="I8" s="43">
        <v>13</v>
      </c>
      <c r="J8" s="43">
        <v>6</v>
      </c>
      <c r="K8" s="44">
        <v>7</v>
      </c>
      <c r="L8" s="34"/>
      <c r="M8" s="41" t="s">
        <v>29</v>
      </c>
      <c r="N8" s="163">
        <f t="shared" si="1"/>
        <v>113.11288483466362</v>
      </c>
    </row>
    <row r="9" spans="1:15" x14ac:dyDescent="0.25">
      <c r="A9" s="245"/>
      <c r="B9" s="41" t="s">
        <v>30</v>
      </c>
      <c r="C9" s="42">
        <v>1763</v>
      </c>
      <c r="D9" s="43">
        <v>894</v>
      </c>
      <c r="E9" s="44">
        <v>869</v>
      </c>
      <c r="F9" s="43">
        <v>1752</v>
      </c>
      <c r="G9" s="43">
        <v>887</v>
      </c>
      <c r="H9" s="44">
        <v>865</v>
      </c>
      <c r="I9" s="43">
        <v>11</v>
      </c>
      <c r="J9" s="43">
        <v>7</v>
      </c>
      <c r="K9" s="44">
        <v>4</v>
      </c>
      <c r="L9" s="34"/>
      <c r="M9" s="41" t="s">
        <v>30</v>
      </c>
      <c r="N9" s="163">
        <f t="shared" si="1"/>
        <v>102.54335260115607</v>
      </c>
    </row>
    <row r="10" spans="1:15" x14ac:dyDescent="0.25">
      <c r="A10" s="245" t="s">
        <v>31</v>
      </c>
      <c r="B10" s="202" t="s">
        <v>90</v>
      </c>
      <c r="C10" s="42">
        <v>8301</v>
      </c>
      <c r="D10" s="43">
        <v>4201</v>
      </c>
      <c r="E10" s="44">
        <v>4100</v>
      </c>
      <c r="F10" s="43">
        <v>8230</v>
      </c>
      <c r="G10" s="43">
        <v>4151</v>
      </c>
      <c r="H10" s="44">
        <v>4079</v>
      </c>
      <c r="I10" s="43">
        <v>71</v>
      </c>
      <c r="J10" s="43">
        <v>50</v>
      </c>
      <c r="K10" s="44">
        <v>21</v>
      </c>
      <c r="L10" s="34"/>
      <c r="M10" s="202" t="s">
        <v>90</v>
      </c>
      <c r="N10" s="163">
        <f t="shared" si="1"/>
        <v>101.76513851434174</v>
      </c>
    </row>
    <row r="11" spans="1:15" x14ac:dyDescent="0.25">
      <c r="A11" s="245"/>
      <c r="B11" s="41" t="s">
        <v>32</v>
      </c>
      <c r="C11" s="42">
        <v>2021</v>
      </c>
      <c r="D11" s="43">
        <v>994</v>
      </c>
      <c r="E11" s="44">
        <v>1027</v>
      </c>
      <c r="F11" s="43">
        <v>2006</v>
      </c>
      <c r="G11" s="43">
        <v>986</v>
      </c>
      <c r="H11" s="44">
        <v>1020</v>
      </c>
      <c r="I11" s="43">
        <v>15</v>
      </c>
      <c r="J11" s="43">
        <v>8</v>
      </c>
      <c r="K11" s="44">
        <v>7</v>
      </c>
      <c r="L11" s="34"/>
      <c r="M11" s="41" t="s">
        <v>32</v>
      </c>
      <c r="N11" s="163">
        <f t="shared" si="1"/>
        <v>96.666666666666671</v>
      </c>
    </row>
    <row r="12" spans="1:15" x14ac:dyDescent="0.25">
      <c r="A12" s="245"/>
      <c r="B12" s="41" t="s">
        <v>33</v>
      </c>
      <c r="C12" s="42">
        <v>1931</v>
      </c>
      <c r="D12" s="43">
        <v>989</v>
      </c>
      <c r="E12" s="44">
        <v>942</v>
      </c>
      <c r="F12" s="43">
        <v>1923</v>
      </c>
      <c r="G12" s="43">
        <v>984</v>
      </c>
      <c r="H12" s="44">
        <v>939</v>
      </c>
      <c r="I12" s="43">
        <v>8</v>
      </c>
      <c r="J12" s="43">
        <v>5</v>
      </c>
      <c r="K12" s="44">
        <v>3</v>
      </c>
      <c r="L12" s="34"/>
      <c r="M12" s="41" t="s">
        <v>33</v>
      </c>
      <c r="N12" s="163">
        <f t="shared" si="1"/>
        <v>104.79233226837061</v>
      </c>
    </row>
    <row r="13" spans="1:15" x14ac:dyDescent="0.25">
      <c r="A13" s="245"/>
      <c r="B13" s="41" t="s">
        <v>34</v>
      </c>
      <c r="C13" s="42">
        <v>1475</v>
      </c>
      <c r="D13" s="43">
        <v>767</v>
      </c>
      <c r="E13" s="44">
        <v>708</v>
      </c>
      <c r="F13" s="43">
        <v>1466</v>
      </c>
      <c r="G13" s="43">
        <v>763</v>
      </c>
      <c r="H13" s="44">
        <v>703</v>
      </c>
      <c r="I13" s="43">
        <v>9</v>
      </c>
      <c r="J13" s="43">
        <v>4</v>
      </c>
      <c r="K13" s="44">
        <v>5</v>
      </c>
      <c r="L13" s="34"/>
      <c r="M13" s="41" t="s">
        <v>34</v>
      </c>
      <c r="N13" s="163">
        <f t="shared" si="1"/>
        <v>108.53485064011379</v>
      </c>
    </row>
    <row r="14" spans="1:15" x14ac:dyDescent="0.25">
      <c r="A14" s="245"/>
      <c r="B14" s="41" t="s">
        <v>35</v>
      </c>
      <c r="C14" s="42">
        <v>1492</v>
      </c>
      <c r="D14" s="43">
        <v>754</v>
      </c>
      <c r="E14" s="44">
        <v>738</v>
      </c>
      <c r="F14" s="43">
        <v>1476</v>
      </c>
      <c r="G14" s="43">
        <v>738</v>
      </c>
      <c r="H14" s="44">
        <v>738</v>
      </c>
      <c r="I14" s="43">
        <v>16</v>
      </c>
      <c r="J14" s="43">
        <v>16</v>
      </c>
      <c r="K14" s="44">
        <v>0</v>
      </c>
      <c r="L14" s="34"/>
      <c r="M14" s="41" t="s">
        <v>35</v>
      </c>
      <c r="N14" s="163">
        <f t="shared" si="1"/>
        <v>100</v>
      </c>
    </row>
    <row r="15" spans="1:15" x14ac:dyDescent="0.25">
      <c r="A15" s="245"/>
      <c r="B15" s="41" t="s">
        <v>36</v>
      </c>
      <c r="C15" s="42">
        <v>1382</v>
      </c>
      <c r="D15" s="43">
        <v>697</v>
      </c>
      <c r="E15" s="44">
        <v>685</v>
      </c>
      <c r="F15" s="43">
        <v>1359</v>
      </c>
      <c r="G15" s="43">
        <v>680</v>
      </c>
      <c r="H15" s="44">
        <v>679</v>
      </c>
      <c r="I15" s="43">
        <v>23</v>
      </c>
      <c r="J15" s="43">
        <v>17</v>
      </c>
      <c r="K15" s="44">
        <v>6</v>
      </c>
      <c r="L15" s="34"/>
      <c r="M15" s="41" t="s">
        <v>36</v>
      </c>
      <c r="N15" s="163">
        <f t="shared" si="1"/>
        <v>100.14727540500736</v>
      </c>
    </row>
    <row r="16" spans="1:15" x14ac:dyDescent="0.25">
      <c r="A16" s="245" t="s">
        <v>37</v>
      </c>
      <c r="B16" s="203" t="s">
        <v>91</v>
      </c>
      <c r="C16" s="42">
        <v>7299</v>
      </c>
      <c r="D16" s="43">
        <v>3706</v>
      </c>
      <c r="E16" s="44">
        <v>3593</v>
      </c>
      <c r="F16" s="43">
        <v>6615</v>
      </c>
      <c r="G16" s="43">
        <v>3189</v>
      </c>
      <c r="H16" s="44">
        <v>3426</v>
      </c>
      <c r="I16" s="43">
        <v>684</v>
      </c>
      <c r="J16" s="43">
        <v>517</v>
      </c>
      <c r="K16" s="44">
        <v>167</v>
      </c>
      <c r="L16" s="34"/>
      <c r="M16" s="203" t="s">
        <v>91</v>
      </c>
      <c r="N16" s="163">
        <f t="shared" si="1"/>
        <v>93.082311733800353</v>
      </c>
    </row>
    <row r="17" spans="1:14" x14ac:dyDescent="0.25">
      <c r="A17" s="245"/>
      <c r="B17" s="41" t="s">
        <v>38</v>
      </c>
      <c r="C17" s="42">
        <v>1435</v>
      </c>
      <c r="D17" s="43">
        <v>694</v>
      </c>
      <c r="E17" s="44">
        <v>741</v>
      </c>
      <c r="F17" s="43">
        <v>1396</v>
      </c>
      <c r="G17" s="43">
        <v>662</v>
      </c>
      <c r="H17" s="44">
        <v>734</v>
      </c>
      <c r="I17" s="43">
        <v>39</v>
      </c>
      <c r="J17" s="43">
        <v>32</v>
      </c>
      <c r="K17" s="44">
        <v>7</v>
      </c>
      <c r="L17" s="34"/>
      <c r="M17" s="41" t="s">
        <v>38</v>
      </c>
      <c r="N17" s="163">
        <f t="shared" si="1"/>
        <v>90.190735694822891</v>
      </c>
    </row>
    <row r="18" spans="1:14" x14ac:dyDescent="0.25">
      <c r="A18" s="245"/>
      <c r="B18" s="41" t="s">
        <v>39</v>
      </c>
      <c r="C18" s="42">
        <v>1407</v>
      </c>
      <c r="D18" s="43">
        <v>702</v>
      </c>
      <c r="E18" s="44">
        <v>705</v>
      </c>
      <c r="F18" s="43">
        <v>1363</v>
      </c>
      <c r="G18" s="43">
        <v>664</v>
      </c>
      <c r="H18" s="44">
        <v>699</v>
      </c>
      <c r="I18" s="43">
        <v>44</v>
      </c>
      <c r="J18" s="43">
        <v>38</v>
      </c>
      <c r="K18" s="44">
        <v>6</v>
      </c>
      <c r="L18" s="34"/>
      <c r="M18" s="41" t="s">
        <v>39</v>
      </c>
      <c r="N18" s="163">
        <f t="shared" si="1"/>
        <v>94.9928469241774</v>
      </c>
    </row>
    <row r="19" spans="1:14" x14ac:dyDescent="0.25">
      <c r="A19" s="245"/>
      <c r="B19" s="41" t="s">
        <v>40</v>
      </c>
      <c r="C19" s="42">
        <v>1385</v>
      </c>
      <c r="D19" s="43">
        <v>737</v>
      </c>
      <c r="E19" s="44">
        <v>648</v>
      </c>
      <c r="F19" s="43">
        <v>1306</v>
      </c>
      <c r="G19" s="43">
        <v>672</v>
      </c>
      <c r="H19" s="44">
        <v>634</v>
      </c>
      <c r="I19" s="43">
        <v>79</v>
      </c>
      <c r="J19" s="43">
        <v>65</v>
      </c>
      <c r="K19" s="44">
        <v>14</v>
      </c>
      <c r="L19" s="34"/>
      <c r="M19" s="41" t="s">
        <v>40</v>
      </c>
      <c r="N19" s="163">
        <f t="shared" si="1"/>
        <v>105.99369085173502</v>
      </c>
    </row>
    <row r="20" spans="1:14" x14ac:dyDescent="0.25">
      <c r="A20" s="245"/>
      <c r="B20" s="41" t="s">
        <v>41</v>
      </c>
      <c r="C20" s="42">
        <v>1598</v>
      </c>
      <c r="D20" s="43">
        <v>799</v>
      </c>
      <c r="E20" s="44">
        <v>799</v>
      </c>
      <c r="F20" s="43">
        <v>1399</v>
      </c>
      <c r="G20" s="43">
        <v>654</v>
      </c>
      <c r="H20" s="44">
        <v>745</v>
      </c>
      <c r="I20" s="43">
        <v>199</v>
      </c>
      <c r="J20" s="43">
        <v>145</v>
      </c>
      <c r="K20" s="44">
        <v>54</v>
      </c>
      <c r="L20" s="34"/>
      <c r="M20" s="41" t="s">
        <v>41</v>
      </c>
      <c r="N20" s="163">
        <f t="shared" si="1"/>
        <v>87.785234899328856</v>
      </c>
    </row>
    <row r="21" spans="1:14" x14ac:dyDescent="0.25">
      <c r="A21" s="245"/>
      <c r="B21" s="41" t="s">
        <v>42</v>
      </c>
      <c r="C21" s="42">
        <v>1474</v>
      </c>
      <c r="D21" s="43">
        <v>774</v>
      </c>
      <c r="E21" s="44">
        <v>700</v>
      </c>
      <c r="F21" s="43">
        <v>1151</v>
      </c>
      <c r="G21" s="43">
        <v>537</v>
      </c>
      <c r="H21" s="44">
        <v>614</v>
      </c>
      <c r="I21" s="43">
        <v>323</v>
      </c>
      <c r="J21" s="43">
        <v>237</v>
      </c>
      <c r="K21" s="44">
        <v>86</v>
      </c>
      <c r="L21" s="34"/>
      <c r="M21" s="41" t="s">
        <v>42</v>
      </c>
      <c r="N21" s="163">
        <f t="shared" si="1"/>
        <v>87.45928338762215</v>
      </c>
    </row>
    <row r="22" spans="1:14" x14ac:dyDescent="0.25">
      <c r="A22" s="245" t="s">
        <v>43</v>
      </c>
      <c r="B22" s="203" t="s">
        <v>92</v>
      </c>
      <c r="C22" s="42">
        <v>7445</v>
      </c>
      <c r="D22" s="43">
        <v>3844</v>
      </c>
      <c r="E22" s="44">
        <v>3601</v>
      </c>
      <c r="F22" s="43">
        <v>3878</v>
      </c>
      <c r="G22" s="43">
        <v>1743</v>
      </c>
      <c r="H22" s="44">
        <v>2135</v>
      </c>
      <c r="I22" s="43">
        <v>3567</v>
      </c>
      <c r="J22" s="43">
        <v>2101</v>
      </c>
      <c r="K22" s="44">
        <v>1466</v>
      </c>
      <c r="L22" s="34"/>
      <c r="M22" s="203" t="s">
        <v>92</v>
      </c>
      <c r="N22" s="163">
        <f t="shared" si="1"/>
        <v>81.639344262295083</v>
      </c>
    </row>
    <row r="23" spans="1:14" x14ac:dyDescent="0.25">
      <c r="A23" s="245"/>
      <c r="B23" s="41" t="s">
        <v>44</v>
      </c>
      <c r="C23" s="42">
        <v>1549</v>
      </c>
      <c r="D23" s="43">
        <v>801</v>
      </c>
      <c r="E23" s="44">
        <v>748</v>
      </c>
      <c r="F23" s="43">
        <v>1134</v>
      </c>
      <c r="G23" s="43">
        <v>505</v>
      </c>
      <c r="H23" s="44">
        <v>629</v>
      </c>
      <c r="I23" s="43">
        <v>415</v>
      </c>
      <c r="J23" s="43">
        <v>296</v>
      </c>
      <c r="K23" s="44">
        <v>119</v>
      </c>
      <c r="L23" s="34"/>
      <c r="M23" s="41" t="s">
        <v>44</v>
      </c>
      <c r="N23" s="163">
        <f t="shared" si="1"/>
        <v>80.286168521462642</v>
      </c>
    </row>
    <row r="24" spans="1:14" x14ac:dyDescent="0.25">
      <c r="A24" s="245"/>
      <c r="B24" s="41" t="s">
        <v>45</v>
      </c>
      <c r="C24" s="42">
        <v>1571</v>
      </c>
      <c r="D24" s="43">
        <v>780</v>
      </c>
      <c r="E24" s="44">
        <v>791</v>
      </c>
      <c r="F24" s="43">
        <v>1085</v>
      </c>
      <c r="G24" s="43">
        <v>461</v>
      </c>
      <c r="H24" s="44">
        <v>624</v>
      </c>
      <c r="I24" s="43">
        <v>486</v>
      </c>
      <c r="J24" s="43">
        <v>319</v>
      </c>
      <c r="K24" s="44">
        <v>167</v>
      </c>
      <c r="L24" s="34"/>
      <c r="M24" s="41" t="s">
        <v>45</v>
      </c>
      <c r="N24" s="163">
        <f t="shared" si="1"/>
        <v>73.878205128205138</v>
      </c>
    </row>
    <row r="25" spans="1:14" x14ac:dyDescent="0.25">
      <c r="A25" s="245"/>
      <c r="B25" s="41" t="s">
        <v>46</v>
      </c>
      <c r="C25" s="42">
        <v>1305</v>
      </c>
      <c r="D25" s="43">
        <v>673</v>
      </c>
      <c r="E25" s="44">
        <v>632</v>
      </c>
      <c r="F25" s="43">
        <v>751</v>
      </c>
      <c r="G25" s="43">
        <v>342</v>
      </c>
      <c r="H25" s="44">
        <v>409</v>
      </c>
      <c r="I25" s="43">
        <v>554</v>
      </c>
      <c r="J25" s="43">
        <v>331</v>
      </c>
      <c r="K25" s="44">
        <v>223</v>
      </c>
      <c r="L25" s="34"/>
      <c r="M25" s="41" t="s">
        <v>46</v>
      </c>
      <c r="N25" s="163">
        <f t="shared" si="1"/>
        <v>83.618581907090459</v>
      </c>
    </row>
    <row r="26" spans="1:14" x14ac:dyDescent="0.25">
      <c r="A26" s="245"/>
      <c r="B26" s="41" t="s">
        <v>47</v>
      </c>
      <c r="C26" s="42">
        <v>1541</v>
      </c>
      <c r="D26" s="43">
        <v>836</v>
      </c>
      <c r="E26" s="44">
        <v>705</v>
      </c>
      <c r="F26" s="43">
        <v>554</v>
      </c>
      <c r="G26" s="43">
        <v>269</v>
      </c>
      <c r="H26" s="44">
        <v>285</v>
      </c>
      <c r="I26" s="43">
        <v>987</v>
      </c>
      <c r="J26" s="43">
        <v>567</v>
      </c>
      <c r="K26" s="44">
        <v>420</v>
      </c>
      <c r="L26" s="34"/>
      <c r="M26" s="41" t="s">
        <v>47</v>
      </c>
      <c r="N26" s="163">
        <f t="shared" si="1"/>
        <v>94.385964912280713</v>
      </c>
    </row>
    <row r="27" spans="1:14" x14ac:dyDescent="0.25">
      <c r="A27" s="245"/>
      <c r="B27" s="41" t="s">
        <v>48</v>
      </c>
      <c r="C27" s="42">
        <v>1479</v>
      </c>
      <c r="D27" s="43">
        <v>754</v>
      </c>
      <c r="E27" s="44">
        <v>725</v>
      </c>
      <c r="F27" s="43">
        <v>354</v>
      </c>
      <c r="G27" s="43">
        <v>166</v>
      </c>
      <c r="H27" s="44">
        <v>188</v>
      </c>
      <c r="I27" s="43">
        <v>1125</v>
      </c>
      <c r="J27" s="43">
        <v>588</v>
      </c>
      <c r="K27" s="44">
        <v>537</v>
      </c>
      <c r="L27" s="34"/>
      <c r="M27" s="41" t="s">
        <v>48</v>
      </c>
      <c r="N27" s="163">
        <f t="shared" si="1"/>
        <v>88.297872340425528</v>
      </c>
    </row>
    <row r="28" spans="1:14" x14ac:dyDescent="0.25">
      <c r="A28" s="245" t="s">
        <v>49</v>
      </c>
      <c r="B28" s="203" t="s">
        <v>93</v>
      </c>
      <c r="C28" s="42">
        <v>6654</v>
      </c>
      <c r="D28" s="43">
        <v>3494</v>
      </c>
      <c r="E28" s="44">
        <v>3160</v>
      </c>
      <c r="F28" s="43">
        <v>815</v>
      </c>
      <c r="G28" s="43">
        <v>400</v>
      </c>
      <c r="H28" s="44">
        <v>415</v>
      </c>
      <c r="I28" s="43">
        <v>5839</v>
      </c>
      <c r="J28" s="43">
        <v>3094</v>
      </c>
      <c r="K28" s="44">
        <v>2745</v>
      </c>
      <c r="L28" s="34"/>
      <c r="M28" s="203" t="s">
        <v>93</v>
      </c>
      <c r="N28" s="163">
        <f t="shared" si="1"/>
        <v>96.385542168674704</v>
      </c>
    </row>
    <row r="29" spans="1:14" x14ac:dyDescent="0.25">
      <c r="A29" s="245"/>
      <c r="B29" s="41" t="s">
        <v>50</v>
      </c>
      <c r="C29" s="42">
        <v>1467</v>
      </c>
      <c r="D29" s="43">
        <v>774</v>
      </c>
      <c r="E29" s="44">
        <v>693</v>
      </c>
      <c r="F29" s="43">
        <v>265</v>
      </c>
      <c r="G29" s="43">
        <v>131</v>
      </c>
      <c r="H29" s="44">
        <v>134</v>
      </c>
      <c r="I29" s="43">
        <v>1202</v>
      </c>
      <c r="J29" s="43">
        <v>643</v>
      </c>
      <c r="K29" s="44">
        <v>559</v>
      </c>
      <c r="L29" s="34"/>
      <c r="M29" s="41" t="s">
        <v>50</v>
      </c>
      <c r="N29" s="163">
        <f t="shared" si="1"/>
        <v>97.761194029850756</v>
      </c>
    </row>
    <row r="30" spans="1:14" x14ac:dyDescent="0.25">
      <c r="A30" s="245"/>
      <c r="B30" s="41" t="s">
        <v>51</v>
      </c>
      <c r="C30" s="42">
        <v>1267</v>
      </c>
      <c r="D30" s="43">
        <v>643</v>
      </c>
      <c r="E30" s="44">
        <v>624</v>
      </c>
      <c r="F30" s="43">
        <v>195</v>
      </c>
      <c r="G30" s="43">
        <v>86</v>
      </c>
      <c r="H30" s="44">
        <v>109</v>
      </c>
      <c r="I30" s="43">
        <v>1072</v>
      </c>
      <c r="J30" s="43">
        <v>557</v>
      </c>
      <c r="K30" s="44">
        <v>515</v>
      </c>
      <c r="L30" s="34"/>
      <c r="M30" s="41" t="s">
        <v>51</v>
      </c>
      <c r="N30" s="163">
        <f t="shared" si="1"/>
        <v>78.899082568807344</v>
      </c>
    </row>
    <row r="31" spans="1:14" x14ac:dyDescent="0.25">
      <c r="A31" s="245"/>
      <c r="B31" s="41" t="s">
        <v>52</v>
      </c>
      <c r="C31" s="42">
        <v>1320</v>
      </c>
      <c r="D31" s="43">
        <v>696</v>
      </c>
      <c r="E31" s="44">
        <v>624</v>
      </c>
      <c r="F31" s="43">
        <v>139</v>
      </c>
      <c r="G31" s="43">
        <v>76</v>
      </c>
      <c r="H31" s="44">
        <v>63</v>
      </c>
      <c r="I31" s="43">
        <v>1181</v>
      </c>
      <c r="J31" s="43">
        <v>620</v>
      </c>
      <c r="K31" s="44">
        <v>561</v>
      </c>
      <c r="L31" s="34"/>
      <c r="M31" s="41" t="s">
        <v>52</v>
      </c>
      <c r="N31" s="163">
        <f t="shared" si="1"/>
        <v>120.63492063492063</v>
      </c>
    </row>
    <row r="32" spans="1:14" x14ac:dyDescent="0.25">
      <c r="A32" s="245"/>
      <c r="B32" s="41" t="s">
        <v>53</v>
      </c>
      <c r="C32" s="42">
        <v>1314</v>
      </c>
      <c r="D32" s="43">
        <v>697</v>
      </c>
      <c r="E32" s="44">
        <v>617</v>
      </c>
      <c r="F32" s="43">
        <v>113</v>
      </c>
      <c r="G32" s="43">
        <v>60</v>
      </c>
      <c r="H32" s="44">
        <v>53</v>
      </c>
      <c r="I32" s="43">
        <v>1201</v>
      </c>
      <c r="J32" s="43">
        <v>637</v>
      </c>
      <c r="K32" s="44">
        <v>564</v>
      </c>
      <c r="L32" s="34"/>
      <c r="M32" s="41" t="s">
        <v>53</v>
      </c>
      <c r="N32" s="163">
        <f t="shared" si="1"/>
        <v>113.20754716981132</v>
      </c>
    </row>
    <row r="33" spans="1:14" x14ac:dyDescent="0.25">
      <c r="A33" s="246"/>
      <c r="B33" s="45" t="s">
        <v>54</v>
      </c>
      <c r="C33" s="46">
        <v>1286</v>
      </c>
      <c r="D33" s="47">
        <v>684</v>
      </c>
      <c r="E33" s="48">
        <v>602</v>
      </c>
      <c r="F33" s="47">
        <v>103</v>
      </c>
      <c r="G33" s="47">
        <v>47</v>
      </c>
      <c r="H33" s="48">
        <v>56</v>
      </c>
      <c r="I33" s="47">
        <v>1183</v>
      </c>
      <c r="J33" s="47">
        <v>637</v>
      </c>
      <c r="K33" s="48">
        <v>546</v>
      </c>
      <c r="L33" s="34"/>
      <c r="M33" s="45" t="s">
        <v>54</v>
      </c>
      <c r="N33" s="163">
        <f t="shared" si="1"/>
        <v>83.928571428571431</v>
      </c>
    </row>
    <row r="34" spans="1:14" x14ac:dyDescent="0.25">
      <c r="B34" s="34"/>
      <c r="C34">
        <f>+F4/C4*100</f>
        <v>72.407123861713274</v>
      </c>
      <c r="I34">
        <f>+I4/C4*100</f>
        <v>27.592876138286726</v>
      </c>
    </row>
  </sheetData>
  <mergeCells count="10">
    <mergeCell ref="A1:K1"/>
    <mergeCell ref="A2:B3"/>
    <mergeCell ref="C2:E2"/>
    <mergeCell ref="F2:H2"/>
    <mergeCell ref="I2:K2"/>
    <mergeCell ref="A5:A9"/>
    <mergeCell ref="A10:A15"/>
    <mergeCell ref="A16:A21"/>
    <mergeCell ref="A22:A27"/>
    <mergeCell ref="A28:A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C5" sqref="C5"/>
    </sheetView>
  </sheetViews>
  <sheetFormatPr defaultRowHeight="15" x14ac:dyDescent="0.25"/>
  <sheetData>
    <row r="2" spans="1:14" ht="61.5" customHeight="1" x14ac:dyDescent="0.25">
      <c r="A2" s="256" t="s">
        <v>55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49"/>
    </row>
    <row r="3" spans="1:14" x14ac:dyDescent="0.25">
      <c r="A3" s="257" t="s">
        <v>0</v>
      </c>
      <c r="B3" s="257"/>
      <c r="C3" s="259" t="s">
        <v>20</v>
      </c>
      <c r="D3" s="260"/>
      <c r="E3" s="261"/>
      <c r="F3" s="261" t="s">
        <v>18</v>
      </c>
      <c r="G3" s="260"/>
      <c r="H3" s="261"/>
      <c r="I3" s="261" t="s">
        <v>19</v>
      </c>
      <c r="J3" s="260"/>
      <c r="K3" s="261"/>
      <c r="L3" s="49"/>
    </row>
    <row r="4" spans="1:14" x14ac:dyDescent="0.25">
      <c r="A4" s="258"/>
      <c r="B4" s="258"/>
      <c r="C4" s="50" t="s">
        <v>20</v>
      </c>
      <c r="D4" s="51" t="s">
        <v>3</v>
      </c>
      <c r="E4" s="52" t="s">
        <v>4</v>
      </c>
      <c r="F4" s="51" t="s">
        <v>20</v>
      </c>
      <c r="G4" s="51" t="s">
        <v>3</v>
      </c>
      <c r="H4" s="52" t="s">
        <v>4</v>
      </c>
      <c r="I4" s="51" t="s">
        <v>20</v>
      </c>
      <c r="J4" s="51" t="s">
        <v>3</v>
      </c>
      <c r="K4" s="52" t="s">
        <v>4</v>
      </c>
      <c r="L4" s="49"/>
    </row>
    <row r="5" spans="1:14" x14ac:dyDescent="0.25">
      <c r="A5" s="159"/>
      <c r="B5" s="204" t="s">
        <v>94</v>
      </c>
      <c r="C5" s="200">
        <f>+C6+C11+C17+C23+C29</f>
        <v>37237</v>
      </c>
      <c r="D5" s="200">
        <f t="shared" ref="D5:K5" si="0">+D6+D11+D17+D23+D29</f>
        <v>19142</v>
      </c>
      <c r="E5" s="200">
        <f t="shared" si="0"/>
        <v>18095</v>
      </c>
      <c r="F5" s="200">
        <f t="shared" si="0"/>
        <v>13113</v>
      </c>
      <c r="G5" s="200">
        <f t="shared" si="0"/>
        <v>6691</v>
      </c>
      <c r="H5" s="200">
        <f t="shared" si="0"/>
        <v>6422</v>
      </c>
      <c r="I5" s="200">
        <f t="shared" si="0"/>
        <v>24124</v>
      </c>
      <c r="J5" s="200">
        <f t="shared" si="0"/>
        <v>12451</v>
      </c>
      <c r="K5" s="200">
        <f t="shared" si="0"/>
        <v>11673</v>
      </c>
      <c r="L5" s="49"/>
    </row>
    <row r="6" spans="1:14" ht="15" customHeight="1" x14ac:dyDescent="0.25">
      <c r="A6" s="253" t="s">
        <v>26</v>
      </c>
      <c r="B6" s="205" t="s">
        <v>86</v>
      </c>
      <c r="C6" s="53">
        <v>7532</v>
      </c>
      <c r="D6" s="54">
        <v>3894</v>
      </c>
      <c r="E6" s="55">
        <v>3638</v>
      </c>
      <c r="F6" s="54">
        <v>2772</v>
      </c>
      <c r="G6" s="54">
        <v>1443</v>
      </c>
      <c r="H6" s="55">
        <v>1329</v>
      </c>
      <c r="I6" s="54">
        <v>4760</v>
      </c>
      <c r="J6" s="54">
        <v>2451</v>
      </c>
      <c r="K6" s="55">
        <v>2309</v>
      </c>
      <c r="L6" s="49"/>
      <c r="M6" s="38">
        <v>7528</v>
      </c>
      <c r="N6" s="176">
        <f>+C6-M6</f>
        <v>4</v>
      </c>
    </row>
    <row r="7" spans="1:14" x14ac:dyDescent="0.25">
      <c r="A7" s="254"/>
      <c r="B7" s="56" t="s">
        <v>27</v>
      </c>
      <c r="C7" s="57">
        <v>1929</v>
      </c>
      <c r="D7" s="58">
        <v>993</v>
      </c>
      <c r="E7" s="59">
        <v>936</v>
      </c>
      <c r="F7" s="58">
        <v>725</v>
      </c>
      <c r="G7" s="58">
        <v>372</v>
      </c>
      <c r="H7" s="59">
        <v>353</v>
      </c>
      <c r="I7" s="58">
        <v>1204</v>
      </c>
      <c r="J7" s="58">
        <v>621</v>
      </c>
      <c r="K7" s="59">
        <v>583</v>
      </c>
      <c r="L7" s="49"/>
      <c r="M7" s="42">
        <v>1928</v>
      </c>
      <c r="N7" s="176">
        <f t="shared" ref="N7:N34" si="1">+C7-M7</f>
        <v>1</v>
      </c>
    </row>
    <row r="8" spans="1:14" x14ac:dyDescent="0.25">
      <c r="A8" s="254"/>
      <c r="B8" s="56" t="s">
        <v>28</v>
      </c>
      <c r="C8" s="57">
        <v>1957</v>
      </c>
      <c r="D8" s="58">
        <v>1009</v>
      </c>
      <c r="E8" s="59">
        <v>948</v>
      </c>
      <c r="F8" s="58">
        <v>751</v>
      </c>
      <c r="G8" s="58">
        <v>387</v>
      </c>
      <c r="H8" s="59">
        <v>364</v>
      </c>
      <c r="I8" s="58">
        <v>1206</v>
      </c>
      <c r="J8" s="58">
        <v>622</v>
      </c>
      <c r="K8" s="59">
        <v>584</v>
      </c>
      <c r="L8" s="49"/>
      <c r="M8" s="42">
        <v>1955</v>
      </c>
      <c r="N8" s="176">
        <f t="shared" si="1"/>
        <v>2</v>
      </c>
    </row>
    <row r="9" spans="1:14" x14ac:dyDescent="0.25">
      <c r="A9" s="254"/>
      <c r="B9" s="56" t="s">
        <v>29</v>
      </c>
      <c r="C9" s="57">
        <v>1883</v>
      </c>
      <c r="D9" s="58">
        <v>998</v>
      </c>
      <c r="E9" s="59">
        <v>885</v>
      </c>
      <c r="F9" s="58">
        <v>696</v>
      </c>
      <c r="G9" s="58">
        <v>357</v>
      </c>
      <c r="H9" s="59">
        <v>339</v>
      </c>
      <c r="I9" s="58">
        <v>1187</v>
      </c>
      <c r="J9" s="58">
        <v>641</v>
      </c>
      <c r="K9" s="59">
        <v>546</v>
      </c>
      <c r="L9" s="49"/>
      <c r="M9" s="42">
        <v>1882</v>
      </c>
      <c r="N9" s="176">
        <f t="shared" si="1"/>
        <v>1</v>
      </c>
    </row>
    <row r="10" spans="1:14" x14ac:dyDescent="0.25">
      <c r="A10" s="254"/>
      <c r="B10" s="56" t="s">
        <v>30</v>
      </c>
      <c r="C10" s="57">
        <v>1763</v>
      </c>
      <c r="D10" s="58">
        <v>894</v>
      </c>
      <c r="E10" s="59">
        <v>869</v>
      </c>
      <c r="F10" s="58">
        <v>600</v>
      </c>
      <c r="G10" s="58">
        <v>327</v>
      </c>
      <c r="H10" s="59">
        <v>273</v>
      </c>
      <c r="I10" s="58">
        <v>1163</v>
      </c>
      <c r="J10" s="58">
        <v>567</v>
      </c>
      <c r="K10" s="59">
        <v>596</v>
      </c>
      <c r="L10" s="49"/>
      <c r="M10" s="42">
        <v>1763</v>
      </c>
      <c r="N10" s="176">
        <f t="shared" si="1"/>
        <v>0</v>
      </c>
    </row>
    <row r="11" spans="1:14" x14ac:dyDescent="0.25">
      <c r="A11" s="254" t="s">
        <v>31</v>
      </c>
      <c r="B11" s="206" t="s">
        <v>90</v>
      </c>
      <c r="C11" s="57">
        <v>8305</v>
      </c>
      <c r="D11" s="58">
        <v>4204</v>
      </c>
      <c r="E11" s="59">
        <v>4101</v>
      </c>
      <c r="F11" s="58">
        <v>2809</v>
      </c>
      <c r="G11" s="58">
        <v>1444</v>
      </c>
      <c r="H11" s="59">
        <v>1365</v>
      </c>
      <c r="I11" s="58">
        <v>5496</v>
      </c>
      <c r="J11" s="58">
        <v>2760</v>
      </c>
      <c r="K11" s="59">
        <v>2736</v>
      </c>
      <c r="L11" s="49"/>
      <c r="M11" s="42">
        <v>8301</v>
      </c>
      <c r="N11" s="176">
        <f t="shared" si="1"/>
        <v>4</v>
      </c>
    </row>
    <row r="12" spans="1:14" x14ac:dyDescent="0.25">
      <c r="A12" s="254"/>
      <c r="B12" s="56" t="s">
        <v>32</v>
      </c>
      <c r="C12" s="57">
        <v>2022</v>
      </c>
      <c r="D12" s="58">
        <v>994</v>
      </c>
      <c r="E12" s="59">
        <v>1028</v>
      </c>
      <c r="F12" s="58">
        <v>706</v>
      </c>
      <c r="G12" s="58">
        <v>346</v>
      </c>
      <c r="H12" s="59">
        <v>360</v>
      </c>
      <c r="I12" s="58">
        <v>1316</v>
      </c>
      <c r="J12" s="58">
        <v>648</v>
      </c>
      <c r="K12" s="59">
        <v>668</v>
      </c>
      <c r="L12" s="49"/>
      <c r="M12" s="42">
        <v>2021</v>
      </c>
      <c r="N12" s="176">
        <f t="shared" si="1"/>
        <v>1</v>
      </c>
    </row>
    <row r="13" spans="1:14" x14ac:dyDescent="0.25">
      <c r="A13" s="254"/>
      <c r="B13" s="56" t="s">
        <v>33</v>
      </c>
      <c r="C13" s="57">
        <v>1931</v>
      </c>
      <c r="D13" s="58">
        <v>989</v>
      </c>
      <c r="E13" s="59">
        <v>942</v>
      </c>
      <c r="F13" s="58">
        <v>662</v>
      </c>
      <c r="G13" s="58">
        <v>343</v>
      </c>
      <c r="H13" s="59">
        <v>319</v>
      </c>
      <c r="I13" s="58">
        <v>1269</v>
      </c>
      <c r="J13" s="58">
        <v>646</v>
      </c>
      <c r="K13" s="59">
        <v>623</v>
      </c>
      <c r="L13" s="49"/>
      <c r="M13" s="42">
        <v>1931</v>
      </c>
      <c r="N13" s="176">
        <f t="shared" si="1"/>
        <v>0</v>
      </c>
    </row>
    <row r="14" spans="1:14" x14ac:dyDescent="0.25">
      <c r="A14" s="254"/>
      <c r="B14" s="56" t="s">
        <v>34</v>
      </c>
      <c r="C14" s="57">
        <v>1476</v>
      </c>
      <c r="D14" s="58">
        <v>768</v>
      </c>
      <c r="E14" s="59">
        <v>708</v>
      </c>
      <c r="F14" s="58">
        <v>531</v>
      </c>
      <c r="G14" s="58">
        <v>283</v>
      </c>
      <c r="H14" s="59">
        <v>248</v>
      </c>
      <c r="I14" s="58">
        <v>945</v>
      </c>
      <c r="J14" s="58">
        <v>485</v>
      </c>
      <c r="K14" s="59">
        <v>460</v>
      </c>
      <c r="L14" s="49"/>
      <c r="M14" s="42">
        <v>1475</v>
      </c>
      <c r="N14" s="176">
        <f t="shared" si="1"/>
        <v>1</v>
      </c>
    </row>
    <row r="15" spans="1:14" x14ac:dyDescent="0.25">
      <c r="A15" s="254"/>
      <c r="B15" s="56" t="s">
        <v>35</v>
      </c>
      <c r="C15" s="57">
        <v>1492</v>
      </c>
      <c r="D15" s="58">
        <v>754</v>
      </c>
      <c r="E15" s="59">
        <v>738</v>
      </c>
      <c r="F15" s="58">
        <v>480</v>
      </c>
      <c r="G15" s="58">
        <v>242</v>
      </c>
      <c r="H15" s="59">
        <v>238</v>
      </c>
      <c r="I15" s="58">
        <v>1012</v>
      </c>
      <c r="J15" s="58">
        <v>512</v>
      </c>
      <c r="K15" s="59">
        <v>500</v>
      </c>
      <c r="L15" s="49"/>
      <c r="M15" s="42">
        <v>1492</v>
      </c>
      <c r="N15" s="176">
        <f t="shared" si="1"/>
        <v>0</v>
      </c>
    </row>
    <row r="16" spans="1:14" x14ac:dyDescent="0.25">
      <c r="A16" s="254"/>
      <c r="B16" s="56" t="s">
        <v>36</v>
      </c>
      <c r="C16" s="57">
        <v>1384</v>
      </c>
      <c r="D16" s="58">
        <v>699</v>
      </c>
      <c r="E16" s="59">
        <v>685</v>
      </c>
      <c r="F16" s="58">
        <v>430</v>
      </c>
      <c r="G16" s="58">
        <v>230</v>
      </c>
      <c r="H16" s="59">
        <v>200</v>
      </c>
      <c r="I16" s="58">
        <v>954</v>
      </c>
      <c r="J16" s="58">
        <v>469</v>
      </c>
      <c r="K16" s="59">
        <v>485</v>
      </c>
      <c r="L16" s="49"/>
      <c r="M16" s="42">
        <v>1382</v>
      </c>
      <c r="N16" s="176">
        <f t="shared" si="1"/>
        <v>2</v>
      </c>
    </row>
    <row r="17" spans="1:14" x14ac:dyDescent="0.25">
      <c r="A17" s="254" t="s">
        <v>37</v>
      </c>
      <c r="B17" s="206" t="s">
        <v>91</v>
      </c>
      <c r="C17" s="57">
        <v>7301</v>
      </c>
      <c r="D17" s="58">
        <v>3706</v>
      </c>
      <c r="E17" s="59">
        <v>3595</v>
      </c>
      <c r="F17" s="58">
        <v>2325</v>
      </c>
      <c r="G17" s="58">
        <v>1135</v>
      </c>
      <c r="H17" s="59">
        <v>1190</v>
      </c>
      <c r="I17" s="58">
        <v>4976</v>
      </c>
      <c r="J17" s="58">
        <v>2571</v>
      </c>
      <c r="K17" s="59">
        <v>2405</v>
      </c>
      <c r="L17" s="49"/>
      <c r="M17" s="42">
        <v>7299</v>
      </c>
      <c r="N17" s="176">
        <f t="shared" si="1"/>
        <v>2</v>
      </c>
    </row>
    <row r="18" spans="1:14" x14ac:dyDescent="0.25">
      <c r="A18" s="254"/>
      <c r="B18" s="56" t="s">
        <v>38</v>
      </c>
      <c r="C18" s="57">
        <v>1435</v>
      </c>
      <c r="D18" s="58">
        <v>694</v>
      </c>
      <c r="E18" s="59">
        <v>741</v>
      </c>
      <c r="F18" s="58">
        <v>480</v>
      </c>
      <c r="G18" s="58">
        <v>221</v>
      </c>
      <c r="H18" s="59">
        <v>259</v>
      </c>
      <c r="I18" s="58">
        <v>955</v>
      </c>
      <c r="J18" s="58">
        <v>473</v>
      </c>
      <c r="K18" s="59">
        <v>482</v>
      </c>
      <c r="L18" s="49"/>
      <c r="M18" s="42">
        <v>1435</v>
      </c>
      <c r="N18" s="176">
        <f t="shared" si="1"/>
        <v>0</v>
      </c>
    </row>
    <row r="19" spans="1:14" x14ac:dyDescent="0.25">
      <c r="A19" s="254"/>
      <c r="B19" s="56" t="s">
        <v>39</v>
      </c>
      <c r="C19" s="57">
        <v>1407</v>
      </c>
      <c r="D19" s="58">
        <v>702</v>
      </c>
      <c r="E19" s="59">
        <v>705</v>
      </c>
      <c r="F19" s="58">
        <v>444</v>
      </c>
      <c r="G19" s="58">
        <v>208</v>
      </c>
      <c r="H19" s="59">
        <v>236</v>
      </c>
      <c r="I19" s="58">
        <v>963</v>
      </c>
      <c r="J19" s="58">
        <v>494</v>
      </c>
      <c r="K19" s="59">
        <v>469</v>
      </c>
      <c r="L19" s="49"/>
      <c r="M19" s="42">
        <v>1407</v>
      </c>
      <c r="N19" s="176">
        <f t="shared" si="1"/>
        <v>0</v>
      </c>
    </row>
    <row r="20" spans="1:14" x14ac:dyDescent="0.25">
      <c r="A20" s="254"/>
      <c r="B20" s="56" t="s">
        <v>40</v>
      </c>
      <c r="C20" s="57">
        <v>1387</v>
      </c>
      <c r="D20" s="58">
        <v>737</v>
      </c>
      <c r="E20" s="59">
        <v>650</v>
      </c>
      <c r="F20" s="58">
        <v>441</v>
      </c>
      <c r="G20" s="58">
        <v>232</v>
      </c>
      <c r="H20" s="59">
        <v>209</v>
      </c>
      <c r="I20" s="58">
        <v>946</v>
      </c>
      <c r="J20" s="58">
        <v>505</v>
      </c>
      <c r="K20" s="59">
        <v>441</v>
      </c>
      <c r="L20" s="49"/>
      <c r="M20" s="42">
        <v>1385</v>
      </c>
      <c r="N20" s="176">
        <f t="shared" si="1"/>
        <v>2</v>
      </c>
    </row>
    <row r="21" spans="1:14" x14ac:dyDescent="0.25">
      <c r="A21" s="254"/>
      <c r="B21" s="56" t="s">
        <v>41</v>
      </c>
      <c r="C21" s="57">
        <v>1598</v>
      </c>
      <c r="D21" s="58">
        <v>799</v>
      </c>
      <c r="E21" s="59">
        <v>799</v>
      </c>
      <c r="F21" s="58">
        <v>518</v>
      </c>
      <c r="G21" s="58">
        <v>253</v>
      </c>
      <c r="H21" s="59">
        <v>265</v>
      </c>
      <c r="I21" s="58">
        <v>1080</v>
      </c>
      <c r="J21" s="58">
        <v>546</v>
      </c>
      <c r="K21" s="59">
        <v>534</v>
      </c>
      <c r="L21" s="49"/>
      <c r="M21" s="42">
        <v>1598</v>
      </c>
      <c r="N21" s="176">
        <f t="shared" si="1"/>
        <v>0</v>
      </c>
    </row>
    <row r="22" spans="1:14" x14ac:dyDescent="0.25">
      <c r="A22" s="254"/>
      <c r="B22" s="56" t="s">
        <v>42</v>
      </c>
      <c r="C22" s="57">
        <v>1474</v>
      </c>
      <c r="D22" s="58">
        <v>774</v>
      </c>
      <c r="E22" s="59">
        <v>700</v>
      </c>
      <c r="F22" s="58">
        <v>442</v>
      </c>
      <c r="G22" s="58">
        <v>221</v>
      </c>
      <c r="H22" s="59">
        <v>221</v>
      </c>
      <c r="I22" s="58">
        <v>1032</v>
      </c>
      <c r="J22" s="58">
        <v>553</v>
      </c>
      <c r="K22" s="59">
        <v>479</v>
      </c>
      <c r="L22" s="49"/>
      <c r="M22" s="42">
        <v>1474</v>
      </c>
      <c r="N22" s="176">
        <f t="shared" si="1"/>
        <v>0</v>
      </c>
    </row>
    <row r="23" spans="1:14" x14ac:dyDescent="0.25">
      <c r="A23" s="254" t="s">
        <v>43</v>
      </c>
      <c r="B23" s="206" t="s">
        <v>92</v>
      </c>
      <c r="C23" s="57">
        <v>7445</v>
      </c>
      <c r="D23" s="58">
        <v>3844</v>
      </c>
      <c r="E23" s="59">
        <v>3601</v>
      </c>
      <c r="F23" s="58">
        <v>2436</v>
      </c>
      <c r="G23" s="58">
        <v>1254</v>
      </c>
      <c r="H23" s="59">
        <v>1182</v>
      </c>
      <c r="I23" s="58">
        <v>5009</v>
      </c>
      <c r="J23" s="58">
        <v>2590</v>
      </c>
      <c r="K23" s="59">
        <v>2419</v>
      </c>
      <c r="L23" s="49"/>
      <c r="M23" s="42">
        <v>7445</v>
      </c>
      <c r="N23" s="176">
        <f t="shared" si="1"/>
        <v>0</v>
      </c>
    </row>
    <row r="24" spans="1:14" x14ac:dyDescent="0.25">
      <c r="A24" s="254"/>
      <c r="B24" s="56" t="s">
        <v>44</v>
      </c>
      <c r="C24" s="57">
        <v>1549</v>
      </c>
      <c r="D24" s="58">
        <v>801</v>
      </c>
      <c r="E24" s="59">
        <v>748</v>
      </c>
      <c r="F24" s="58">
        <v>489</v>
      </c>
      <c r="G24" s="58">
        <v>261</v>
      </c>
      <c r="H24" s="59">
        <v>228</v>
      </c>
      <c r="I24" s="58">
        <v>1060</v>
      </c>
      <c r="J24" s="58">
        <v>540</v>
      </c>
      <c r="K24" s="59">
        <v>520</v>
      </c>
      <c r="L24" s="49"/>
      <c r="M24" s="42">
        <v>1549</v>
      </c>
      <c r="N24" s="176">
        <f t="shared" si="1"/>
        <v>0</v>
      </c>
    </row>
    <row r="25" spans="1:14" x14ac:dyDescent="0.25">
      <c r="A25" s="254"/>
      <c r="B25" s="56" t="s">
        <v>45</v>
      </c>
      <c r="C25" s="57">
        <v>1571</v>
      </c>
      <c r="D25" s="58">
        <v>780</v>
      </c>
      <c r="E25" s="59">
        <v>791</v>
      </c>
      <c r="F25" s="58">
        <v>492</v>
      </c>
      <c r="G25" s="58">
        <v>241</v>
      </c>
      <c r="H25" s="59">
        <v>251</v>
      </c>
      <c r="I25" s="58">
        <v>1079</v>
      </c>
      <c r="J25" s="58">
        <v>539</v>
      </c>
      <c r="K25" s="59">
        <v>540</v>
      </c>
      <c r="L25" s="49"/>
      <c r="M25" s="42">
        <v>1571</v>
      </c>
      <c r="N25" s="176">
        <f t="shared" si="1"/>
        <v>0</v>
      </c>
    </row>
    <row r="26" spans="1:14" x14ac:dyDescent="0.25">
      <c r="A26" s="254"/>
      <c r="B26" s="56" t="s">
        <v>46</v>
      </c>
      <c r="C26" s="57">
        <v>1305</v>
      </c>
      <c r="D26" s="58">
        <v>673</v>
      </c>
      <c r="E26" s="59">
        <v>632</v>
      </c>
      <c r="F26" s="58">
        <v>427</v>
      </c>
      <c r="G26" s="58">
        <v>220</v>
      </c>
      <c r="H26" s="59">
        <v>207</v>
      </c>
      <c r="I26" s="58">
        <v>878</v>
      </c>
      <c r="J26" s="58">
        <v>453</v>
      </c>
      <c r="K26" s="59">
        <v>425</v>
      </c>
      <c r="L26" s="49"/>
      <c r="M26" s="42">
        <v>1305</v>
      </c>
      <c r="N26" s="176">
        <f t="shared" si="1"/>
        <v>0</v>
      </c>
    </row>
    <row r="27" spans="1:14" x14ac:dyDescent="0.25">
      <c r="A27" s="254"/>
      <c r="B27" s="56" t="s">
        <v>47</v>
      </c>
      <c r="C27" s="57">
        <v>1541</v>
      </c>
      <c r="D27" s="58">
        <v>836</v>
      </c>
      <c r="E27" s="59">
        <v>705</v>
      </c>
      <c r="F27" s="58">
        <v>481</v>
      </c>
      <c r="G27" s="58">
        <v>261</v>
      </c>
      <c r="H27" s="59">
        <v>220</v>
      </c>
      <c r="I27" s="58">
        <v>1060</v>
      </c>
      <c r="J27" s="58">
        <v>575</v>
      </c>
      <c r="K27" s="59">
        <v>485</v>
      </c>
      <c r="L27" s="49"/>
      <c r="M27" s="42">
        <v>1541</v>
      </c>
      <c r="N27" s="176">
        <f t="shared" si="1"/>
        <v>0</v>
      </c>
    </row>
    <row r="28" spans="1:14" x14ac:dyDescent="0.25">
      <c r="A28" s="254"/>
      <c r="B28" s="56" t="s">
        <v>48</v>
      </c>
      <c r="C28" s="57">
        <v>1479</v>
      </c>
      <c r="D28" s="58">
        <v>754</v>
      </c>
      <c r="E28" s="59">
        <v>725</v>
      </c>
      <c r="F28" s="58">
        <v>547</v>
      </c>
      <c r="G28" s="58">
        <v>271</v>
      </c>
      <c r="H28" s="59">
        <v>276</v>
      </c>
      <c r="I28" s="58">
        <v>932</v>
      </c>
      <c r="J28" s="58">
        <v>483</v>
      </c>
      <c r="K28" s="59">
        <v>449</v>
      </c>
      <c r="L28" s="49"/>
      <c r="M28" s="42">
        <v>1479</v>
      </c>
      <c r="N28" s="176">
        <f t="shared" si="1"/>
        <v>0</v>
      </c>
    </row>
    <row r="29" spans="1:14" x14ac:dyDescent="0.25">
      <c r="A29" s="254" t="s">
        <v>49</v>
      </c>
      <c r="B29" s="206" t="s">
        <v>95</v>
      </c>
      <c r="C29" s="57">
        <v>6654</v>
      </c>
      <c r="D29" s="58">
        <v>3494</v>
      </c>
      <c r="E29" s="59">
        <v>3160</v>
      </c>
      <c r="F29" s="58">
        <v>2771</v>
      </c>
      <c r="G29" s="58">
        <v>1415</v>
      </c>
      <c r="H29" s="59">
        <v>1356</v>
      </c>
      <c r="I29" s="58">
        <v>3883</v>
      </c>
      <c r="J29" s="58">
        <v>2079</v>
      </c>
      <c r="K29" s="59">
        <v>1804</v>
      </c>
      <c r="L29" s="49"/>
      <c r="M29" s="42">
        <v>6654</v>
      </c>
      <c r="N29" s="176">
        <f t="shared" si="1"/>
        <v>0</v>
      </c>
    </row>
    <row r="30" spans="1:14" x14ac:dyDescent="0.25">
      <c r="A30" s="254"/>
      <c r="B30" s="56" t="s">
        <v>50</v>
      </c>
      <c r="C30" s="57">
        <v>1467</v>
      </c>
      <c r="D30" s="58">
        <v>774</v>
      </c>
      <c r="E30" s="59">
        <v>693</v>
      </c>
      <c r="F30" s="58">
        <v>563</v>
      </c>
      <c r="G30" s="58">
        <v>284</v>
      </c>
      <c r="H30" s="59">
        <v>279</v>
      </c>
      <c r="I30" s="58">
        <v>904</v>
      </c>
      <c r="J30" s="58">
        <v>490</v>
      </c>
      <c r="K30" s="59">
        <v>414</v>
      </c>
      <c r="L30" s="49"/>
      <c r="M30" s="42">
        <v>1467</v>
      </c>
      <c r="N30" s="176">
        <f t="shared" si="1"/>
        <v>0</v>
      </c>
    </row>
    <row r="31" spans="1:14" x14ac:dyDescent="0.25">
      <c r="A31" s="254"/>
      <c r="B31" s="56" t="s">
        <v>51</v>
      </c>
      <c r="C31" s="57">
        <v>1267</v>
      </c>
      <c r="D31" s="58">
        <v>643</v>
      </c>
      <c r="E31" s="59">
        <v>624</v>
      </c>
      <c r="F31" s="58">
        <v>484</v>
      </c>
      <c r="G31" s="58">
        <v>231</v>
      </c>
      <c r="H31" s="59">
        <v>253</v>
      </c>
      <c r="I31" s="58">
        <v>783</v>
      </c>
      <c r="J31" s="58">
        <v>412</v>
      </c>
      <c r="K31" s="59">
        <v>371</v>
      </c>
      <c r="L31" s="49"/>
      <c r="M31" s="42">
        <v>1267</v>
      </c>
      <c r="N31" s="176">
        <f t="shared" si="1"/>
        <v>0</v>
      </c>
    </row>
    <row r="32" spans="1:14" x14ac:dyDescent="0.25">
      <c r="A32" s="254"/>
      <c r="B32" s="56" t="s">
        <v>52</v>
      </c>
      <c r="C32" s="57">
        <v>1320</v>
      </c>
      <c r="D32" s="58">
        <v>696</v>
      </c>
      <c r="E32" s="59">
        <v>624</v>
      </c>
      <c r="F32" s="58">
        <v>539</v>
      </c>
      <c r="G32" s="58">
        <v>280</v>
      </c>
      <c r="H32" s="59">
        <v>259</v>
      </c>
      <c r="I32" s="58">
        <v>781</v>
      </c>
      <c r="J32" s="58">
        <v>416</v>
      </c>
      <c r="K32" s="59">
        <v>365</v>
      </c>
      <c r="L32" s="49"/>
      <c r="M32" s="42">
        <v>1320</v>
      </c>
      <c r="N32" s="176">
        <f t="shared" si="1"/>
        <v>0</v>
      </c>
    </row>
    <row r="33" spans="1:14" x14ac:dyDescent="0.25">
      <c r="A33" s="254"/>
      <c r="B33" s="56" t="s">
        <v>53</v>
      </c>
      <c r="C33" s="57">
        <v>1314</v>
      </c>
      <c r="D33" s="58">
        <v>697</v>
      </c>
      <c r="E33" s="59">
        <v>617</v>
      </c>
      <c r="F33" s="58">
        <v>591</v>
      </c>
      <c r="G33" s="58">
        <v>311</v>
      </c>
      <c r="H33" s="59">
        <v>280</v>
      </c>
      <c r="I33" s="58">
        <v>723</v>
      </c>
      <c r="J33" s="58">
        <v>386</v>
      </c>
      <c r="K33" s="59">
        <v>337</v>
      </c>
      <c r="L33" s="49"/>
      <c r="M33" s="42">
        <v>1314</v>
      </c>
      <c r="N33" s="176">
        <f t="shared" si="1"/>
        <v>0</v>
      </c>
    </row>
    <row r="34" spans="1:14" x14ac:dyDescent="0.25">
      <c r="A34" s="255"/>
      <c r="B34" s="60" t="s">
        <v>54</v>
      </c>
      <c r="C34" s="61">
        <v>1286</v>
      </c>
      <c r="D34" s="62">
        <v>684</v>
      </c>
      <c r="E34" s="63">
        <v>602</v>
      </c>
      <c r="F34" s="62">
        <v>594</v>
      </c>
      <c r="G34" s="62">
        <v>309</v>
      </c>
      <c r="H34" s="63">
        <v>285</v>
      </c>
      <c r="I34" s="62">
        <v>692</v>
      </c>
      <c r="J34" s="62">
        <v>375</v>
      </c>
      <c r="K34" s="63">
        <v>317</v>
      </c>
      <c r="L34" s="49"/>
      <c r="M34" s="46">
        <v>1286</v>
      </c>
      <c r="N34" s="176">
        <f t="shared" si="1"/>
        <v>0</v>
      </c>
    </row>
  </sheetData>
  <mergeCells count="10">
    <mergeCell ref="A2:K2"/>
    <mergeCell ref="A3:B4"/>
    <mergeCell ref="C3:E3"/>
    <mergeCell ref="F3:H3"/>
    <mergeCell ref="I3:K3"/>
    <mergeCell ref="A6:A10"/>
    <mergeCell ref="A11:A16"/>
    <mergeCell ref="A17:A22"/>
    <mergeCell ref="A23:A28"/>
    <mergeCell ref="A29:A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workbookViewId="0">
      <selection activeCell="M6" sqref="M6"/>
    </sheetView>
  </sheetViews>
  <sheetFormatPr defaultRowHeight="15" x14ac:dyDescent="0.25"/>
  <cols>
    <col min="2" max="12" width="10.5703125" customWidth="1"/>
  </cols>
  <sheetData>
    <row r="2" spans="1:17" ht="43.5" customHeight="1" x14ac:dyDescent="0.25">
      <c r="A2" s="262" t="s">
        <v>81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68"/>
    </row>
    <row r="3" spans="1:17" s="168" customFormat="1" ht="48" x14ac:dyDescent="0.25">
      <c r="A3" s="263" t="s">
        <v>0</v>
      </c>
      <c r="B3" s="164" t="s">
        <v>20</v>
      </c>
      <c r="C3" s="165" t="s">
        <v>7</v>
      </c>
      <c r="D3" s="165" t="s">
        <v>8</v>
      </c>
      <c r="E3" s="165" t="s">
        <v>9</v>
      </c>
      <c r="F3" s="165" t="s">
        <v>10</v>
      </c>
      <c r="G3" s="165" t="s">
        <v>11</v>
      </c>
      <c r="H3" s="165" t="s">
        <v>12</v>
      </c>
      <c r="I3" s="165" t="s">
        <v>13</v>
      </c>
      <c r="J3" s="165" t="s">
        <v>14</v>
      </c>
      <c r="K3" s="165" t="s">
        <v>15</v>
      </c>
      <c r="L3" s="166" t="s">
        <v>16</v>
      </c>
      <c r="M3" s="167" t="s">
        <v>82</v>
      </c>
    </row>
    <row r="4" spans="1:17" ht="15" customHeight="1" x14ac:dyDescent="0.25">
      <c r="A4" s="69" t="s">
        <v>20</v>
      </c>
      <c r="B4" s="70">
        <v>63041</v>
      </c>
      <c r="C4" s="71">
        <v>4580</v>
      </c>
      <c r="D4" s="71">
        <v>13033</v>
      </c>
      <c r="E4" s="71">
        <v>14642</v>
      </c>
      <c r="F4" s="71">
        <v>14335</v>
      </c>
      <c r="G4" s="71">
        <v>3352</v>
      </c>
      <c r="H4" s="71">
        <v>2032</v>
      </c>
      <c r="I4" s="71">
        <v>242</v>
      </c>
      <c r="J4" s="71">
        <v>10090</v>
      </c>
      <c r="K4" s="71">
        <v>727</v>
      </c>
      <c r="L4" s="72">
        <v>8</v>
      </c>
      <c r="M4" s="171">
        <f>+I4+J4+K4+L4</f>
        <v>11067</v>
      </c>
      <c r="O4" s="176">
        <f>SUM(D4:L4)</f>
        <v>58461</v>
      </c>
      <c r="P4" s="163">
        <f>+M4/O4*100</f>
        <v>18.93056909734695</v>
      </c>
      <c r="Q4" s="163">
        <f>+M4/B4*100</f>
        <v>17.555241826747672</v>
      </c>
    </row>
    <row r="5" spans="1:17" x14ac:dyDescent="0.25">
      <c r="A5" s="73" t="s">
        <v>37</v>
      </c>
      <c r="B5" s="74">
        <v>8295</v>
      </c>
      <c r="C5" s="75">
        <v>2332</v>
      </c>
      <c r="D5" s="75">
        <v>5934</v>
      </c>
      <c r="E5" s="75">
        <v>29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75">
        <v>0</v>
      </c>
      <c r="L5" s="76">
        <v>0</v>
      </c>
      <c r="M5" s="171">
        <f t="shared" ref="M5:M15" si="0">+I5+J5+K5+L5</f>
        <v>0</v>
      </c>
    </row>
    <row r="6" spans="1:17" x14ac:dyDescent="0.25">
      <c r="A6" s="73" t="s">
        <v>65</v>
      </c>
      <c r="B6" s="74">
        <v>7298</v>
      </c>
      <c r="C6" s="75">
        <v>108</v>
      </c>
      <c r="D6" s="75">
        <v>375</v>
      </c>
      <c r="E6" s="75">
        <v>4824</v>
      </c>
      <c r="F6" s="75">
        <v>1763</v>
      </c>
      <c r="G6" s="75">
        <v>119</v>
      </c>
      <c r="H6" s="75">
        <v>61</v>
      </c>
      <c r="I6" s="75">
        <v>2</v>
      </c>
      <c r="J6" s="75">
        <v>46</v>
      </c>
      <c r="K6" s="75">
        <v>0</v>
      </c>
      <c r="L6" s="76">
        <v>0</v>
      </c>
      <c r="M6" s="171">
        <f t="shared" si="0"/>
        <v>48</v>
      </c>
    </row>
    <row r="7" spans="1:17" x14ac:dyDescent="0.25">
      <c r="A7" s="73" t="s">
        <v>56</v>
      </c>
      <c r="B7" s="74">
        <v>7435</v>
      </c>
      <c r="C7" s="75">
        <v>172</v>
      </c>
      <c r="D7" s="75">
        <v>412</v>
      </c>
      <c r="E7" s="75">
        <v>890</v>
      </c>
      <c r="F7" s="75">
        <v>3602</v>
      </c>
      <c r="G7" s="75">
        <v>649</v>
      </c>
      <c r="H7" s="75">
        <v>145</v>
      </c>
      <c r="I7" s="75">
        <v>26</v>
      </c>
      <c r="J7" s="75">
        <v>1514</v>
      </c>
      <c r="K7" s="75">
        <v>25</v>
      </c>
      <c r="L7" s="76">
        <v>0</v>
      </c>
      <c r="M7" s="171">
        <f t="shared" si="0"/>
        <v>1565</v>
      </c>
    </row>
    <row r="8" spans="1:17" x14ac:dyDescent="0.25">
      <c r="A8" s="73" t="s">
        <v>57</v>
      </c>
      <c r="B8" s="74">
        <v>6637</v>
      </c>
      <c r="C8" s="75">
        <v>203</v>
      </c>
      <c r="D8" s="75">
        <v>510</v>
      </c>
      <c r="E8" s="75">
        <v>673</v>
      </c>
      <c r="F8" s="75">
        <v>1405</v>
      </c>
      <c r="G8" s="75">
        <v>686</v>
      </c>
      <c r="H8" s="75">
        <v>143</v>
      </c>
      <c r="I8" s="75">
        <v>27</v>
      </c>
      <c r="J8" s="75">
        <v>2875</v>
      </c>
      <c r="K8" s="75">
        <v>115</v>
      </c>
      <c r="L8" s="76">
        <v>0</v>
      </c>
      <c r="M8" s="171">
        <f t="shared" si="0"/>
        <v>3017</v>
      </c>
    </row>
    <row r="9" spans="1:17" x14ac:dyDescent="0.25">
      <c r="A9" s="73" t="s">
        <v>58</v>
      </c>
      <c r="B9" s="74">
        <v>5789</v>
      </c>
      <c r="C9" s="75">
        <v>308</v>
      </c>
      <c r="D9" s="75">
        <v>890</v>
      </c>
      <c r="E9" s="75">
        <v>791</v>
      </c>
      <c r="F9" s="75">
        <v>1071</v>
      </c>
      <c r="G9" s="75">
        <v>284</v>
      </c>
      <c r="H9" s="75">
        <v>123</v>
      </c>
      <c r="I9" s="75">
        <v>23</v>
      </c>
      <c r="J9" s="75">
        <v>2135</v>
      </c>
      <c r="K9" s="75">
        <v>163</v>
      </c>
      <c r="L9" s="76">
        <v>1</v>
      </c>
      <c r="M9" s="171">
        <f t="shared" si="0"/>
        <v>2322</v>
      </c>
    </row>
    <row r="10" spans="1:17" x14ac:dyDescent="0.25">
      <c r="A10" s="73" t="s">
        <v>59</v>
      </c>
      <c r="B10" s="74">
        <v>5318</v>
      </c>
      <c r="C10" s="75">
        <v>422</v>
      </c>
      <c r="D10" s="75">
        <v>1160</v>
      </c>
      <c r="E10" s="75">
        <v>1270</v>
      </c>
      <c r="F10" s="75">
        <v>988</v>
      </c>
      <c r="G10" s="75">
        <v>151</v>
      </c>
      <c r="H10" s="75">
        <v>74</v>
      </c>
      <c r="I10" s="75">
        <v>19</v>
      </c>
      <c r="J10" s="75">
        <v>1055</v>
      </c>
      <c r="K10" s="75">
        <v>178</v>
      </c>
      <c r="L10" s="76">
        <v>1</v>
      </c>
      <c r="M10" s="171">
        <f t="shared" si="0"/>
        <v>1253</v>
      </c>
    </row>
    <row r="11" spans="1:17" x14ac:dyDescent="0.25">
      <c r="A11" s="73" t="s">
        <v>60</v>
      </c>
      <c r="B11" s="74">
        <v>4922</v>
      </c>
      <c r="C11" s="75">
        <v>230</v>
      </c>
      <c r="D11" s="75">
        <v>863</v>
      </c>
      <c r="E11" s="75">
        <v>1666</v>
      </c>
      <c r="F11" s="75">
        <v>1190</v>
      </c>
      <c r="G11" s="75">
        <v>151</v>
      </c>
      <c r="H11" s="75">
        <v>110</v>
      </c>
      <c r="I11" s="75">
        <v>10</v>
      </c>
      <c r="J11" s="75">
        <v>593</v>
      </c>
      <c r="K11" s="75">
        <v>106</v>
      </c>
      <c r="L11" s="76">
        <v>3</v>
      </c>
      <c r="M11" s="171">
        <f t="shared" si="0"/>
        <v>712</v>
      </c>
    </row>
    <row r="12" spans="1:17" x14ac:dyDescent="0.25">
      <c r="A12" s="73" t="s">
        <v>61</v>
      </c>
      <c r="B12" s="74">
        <v>4688</v>
      </c>
      <c r="C12" s="75">
        <v>141</v>
      </c>
      <c r="D12" s="75">
        <v>376</v>
      </c>
      <c r="E12" s="75">
        <v>1439</v>
      </c>
      <c r="F12" s="75">
        <v>1544</v>
      </c>
      <c r="G12" s="75">
        <v>342</v>
      </c>
      <c r="H12" s="75">
        <v>218</v>
      </c>
      <c r="I12" s="75">
        <v>27</v>
      </c>
      <c r="J12" s="75">
        <v>532</v>
      </c>
      <c r="K12" s="75">
        <v>68</v>
      </c>
      <c r="L12" s="76">
        <v>1</v>
      </c>
      <c r="M12" s="171">
        <f t="shared" si="0"/>
        <v>628</v>
      </c>
    </row>
    <row r="13" spans="1:17" x14ac:dyDescent="0.25">
      <c r="A13" s="73" t="s">
        <v>62</v>
      </c>
      <c r="B13" s="74">
        <v>4278</v>
      </c>
      <c r="C13" s="75">
        <v>134</v>
      </c>
      <c r="D13" s="75">
        <v>362</v>
      </c>
      <c r="E13" s="75">
        <v>1186</v>
      </c>
      <c r="F13" s="75">
        <v>1348</v>
      </c>
      <c r="G13" s="75">
        <v>365</v>
      </c>
      <c r="H13" s="75">
        <v>352</v>
      </c>
      <c r="I13" s="75">
        <v>35</v>
      </c>
      <c r="J13" s="75">
        <v>462</v>
      </c>
      <c r="K13" s="75">
        <v>34</v>
      </c>
      <c r="L13" s="76">
        <v>0</v>
      </c>
      <c r="M13" s="171">
        <f t="shared" si="0"/>
        <v>531</v>
      </c>
    </row>
    <row r="14" spans="1:17" x14ac:dyDescent="0.25">
      <c r="A14" s="73" t="s">
        <v>63</v>
      </c>
      <c r="B14" s="74">
        <v>3409</v>
      </c>
      <c r="C14" s="75">
        <v>124</v>
      </c>
      <c r="D14" s="75">
        <v>465</v>
      </c>
      <c r="E14" s="75">
        <v>879</v>
      </c>
      <c r="F14" s="75">
        <v>794</v>
      </c>
      <c r="G14" s="75">
        <v>311</v>
      </c>
      <c r="H14" s="75">
        <v>335</v>
      </c>
      <c r="I14" s="75">
        <v>29</v>
      </c>
      <c r="J14" s="75">
        <v>446</v>
      </c>
      <c r="K14" s="75">
        <v>25</v>
      </c>
      <c r="L14" s="76">
        <v>1</v>
      </c>
      <c r="M14" s="171">
        <f t="shared" si="0"/>
        <v>501</v>
      </c>
    </row>
    <row r="15" spans="1:17" x14ac:dyDescent="0.25">
      <c r="A15" s="77" t="s">
        <v>64</v>
      </c>
      <c r="B15" s="78">
        <v>4972</v>
      </c>
      <c r="C15" s="79">
        <v>406</v>
      </c>
      <c r="D15" s="79">
        <v>1686</v>
      </c>
      <c r="E15" s="79">
        <v>995</v>
      </c>
      <c r="F15" s="79">
        <v>630</v>
      </c>
      <c r="G15" s="79">
        <v>294</v>
      </c>
      <c r="H15" s="79">
        <v>471</v>
      </c>
      <c r="I15" s="79">
        <v>44</v>
      </c>
      <c r="J15" s="79">
        <v>432</v>
      </c>
      <c r="K15" s="79">
        <v>13</v>
      </c>
      <c r="L15" s="80">
        <v>1</v>
      </c>
      <c r="M15" s="171">
        <f t="shared" si="0"/>
        <v>490</v>
      </c>
    </row>
    <row r="16" spans="1:17" x14ac:dyDescent="0.25">
      <c r="B16" s="68"/>
    </row>
    <row r="17" spans="1:14" x14ac:dyDescent="0.25">
      <c r="B17" s="68"/>
    </row>
    <row r="18" spans="1:14" s="168" customFormat="1" ht="48" x14ac:dyDescent="0.25">
      <c r="A18" s="169" t="s">
        <v>0</v>
      </c>
      <c r="B18" s="173" t="s">
        <v>83</v>
      </c>
      <c r="C18" s="172" t="s">
        <v>84</v>
      </c>
      <c r="D18" s="172" t="s">
        <v>7</v>
      </c>
      <c r="E18" s="172" t="s">
        <v>8</v>
      </c>
      <c r="F18" s="172" t="s">
        <v>9</v>
      </c>
      <c r="G18" s="172" t="s">
        <v>10</v>
      </c>
      <c r="H18" s="172" t="s">
        <v>11</v>
      </c>
      <c r="I18" s="172" t="s">
        <v>12</v>
      </c>
      <c r="J18" s="174" t="s">
        <v>85</v>
      </c>
      <c r="K18" s="179"/>
      <c r="L18" s="179"/>
      <c r="M18" s="179"/>
      <c r="N18" s="180"/>
    </row>
    <row r="19" spans="1:14" x14ac:dyDescent="0.25">
      <c r="B19" s="191" t="s">
        <v>20</v>
      </c>
      <c r="C19" s="182">
        <v>100</v>
      </c>
      <c r="D19" s="183">
        <f>+C4/B4*100</f>
        <v>7.2651131803112268</v>
      </c>
      <c r="E19" s="184">
        <f>+D4/B4*100</f>
        <v>20.673847178820132</v>
      </c>
      <c r="F19" s="184">
        <f>+E4/B4*100</f>
        <v>23.226154407449119</v>
      </c>
      <c r="G19" s="184">
        <f>+F4/$B$4*100</f>
        <v>22.7391697466728</v>
      </c>
      <c r="H19" s="184">
        <f t="shared" ref="H19:I20" si="1">+G4/$B$4*100</f>
        <v>5.3171745372059451</v>
      </c>
      <c r="I19" s="184">
        <f t="shared" si="1"/>
        <v>3.2232991227931032</v>
      </c>
      <c r="J19" s="184">
        <f>+M4/B4*100</f>
        <v>17.555241826747672</v>
      </c>
      <c r="K19" s="177"/>
      <c r="L19" s="177"/>
      <c r="M19" s="177"/>
      <c r="N19" s="175"/>
    </row>
    <row r="20" spans="1:14" x14ac:dyDescent="0.25">
      <c r="B20" s="195" t="s">
        <v>37</v>
      </c>
      <c r="C20" s="185">
        <v>100</v>
      </c>
      <c r="D20" s="186">
        <f>+C5/B5*100</f>
        <v>28.113321277878239</v>
      </c>
      <c r="E20" s="186">
        <f>+D5/B5*100</f>
        <v>71.5370705244123</v>
      </c>
      <c r="F20" s="186">
        <f>+E5/B5*100</f>
        <v>0.34960819770946355</v>
      </c>
      <c r="G20" s="186">
        <f>+F5/$B$4*100</f>
        <v>0</v>
      </c>
      <c r="H20" s="186">
        <f t="shared" si="1"/>
        <v>0</v>
      </c>
      <c r="I20" s="186">
        <f t="shared" si="1"/>
        <v>0</v>
      </c>
      <c r="J20" s="186">
        <f>+M5/B5*100</f>
        <v>0</v>
      </c>
      <c r="K20" s="175"/>
      <c r="L20" s="175"/>
      <c r="M20" s="175"/>
      <c r="N20" s="175"/>
    </row>
    <row r="21" spans="1:14" x14ac:dyDescent="0.25">
      <c r="B21" s="194" t="s">
        <v>65</v>
      </c>
      <c r="C21" s="170">
        <v>100</v>
      </c>
      <c r="D21" s="177">
        <f t="shared" ref="D21:D30" si="2">+C6/B6*100</f>
        <v>1.4798574952041657</v>
      </c>
      <c r="E21" s="178">
        <f t="shared" ref="E21:E30" si="3">+D6/B6*100</f>
        <v>5.138394080570019</v>
      </c>
      <c r="F21" s="178">
        <f t="shared" ref="F21:F30" si="4">+E6/B6*100</f>
        <v>66.100301452452726</v>
      </c>
      <c r="G21" s="178">
        <f t="shared" ref="G21:I21" si="5">+F6/$B$4*100</f>
        <v>2.7965926936438188</v>
      </c>
      <c r="H21" s="178">
        <f t="shared" si="5"/>
        <v>0.18876604114782441</v>
      </c>
      <c r="I21" s="178">
        <f t="shared" si="5"/>
        <v>9.6762424453926812E-2</v>
      </c>
      <c r="J21" s="178">
        <f t="shared" ref="J21:J30" si="6">+M6/B6*100</f>
        <v>0.65771444231296239</v>
      </c>
      <c r="K21" s="175"/>
      <c r="L21" s="175"/>
      <c r="M21" s="175"/>
      <c r="N21" s="175"/>
    </row>
    <row r="22" spans="1:14" x14ac:dyDescent="0.25">
      <c r="B22" s="193" t="s">
        <v>56</v>
      </c>
      <c r="C22" s="187">
        <v>100</v>
      </c>
      <c r="D22" s="188">
        <f t="shared" si="2"/>
        <v>2.3133826496301277</v>
      </c>
      <c r="E22" s="188">
        <f t="shared" si="3"/>
        <v>5.5413584398117015</v>
      </c>
      <c r="F22" s="188">
        <f t="shared" si="4"/>
        <v>11.970410221923336</v>
      </c>
      <c r="G22" s="188">
        <f t="shared" ref="G22:I22" si="7">+F7/$B$4*100</f>
        <v>5.7137418505417106</v>
      </c>
      <c r="H22" s="188">
        <f t="shared" si="7"/>
        <v>1.0294887454196475</v>
      </c>
      <c r="I22" s="188">
        <f t="shared" si="7"/>
        <v>0.23000904173474407</v>
      </c>
      <c r="J22" s="188">
        <f t="shared" si="6"/>
        <v>21.049092131809012</v>
      </c>
      <c r="K22" s="175"/>
      <c r="L22" s="175"/>
      <c r="M22" s="175"/>
      <c r="N22" s="175"/>
    </row>
    <row r="23" spans="1:14" x14ac:dyDescent="0.25">
      <c r="B23" s="194" t="s">
        <v>57</v>
      </c>
      <c r="C23" s="175">
        <v>100</v>
      </c>
      <c r="D23" s="177">
        <f t="shared" si="2"/>
        <v>3.0586108181407261</v>
      </c>
      <c r="E23" s="178">
        <f t="shared" si="3"/>
        <v>7.6841946662648795</v>
      </c>
      <c r="F23" s="178">
        <f t="shared" si="4"/>
        <v>10.140123549796595</v>
      </c>
      <c r="G23" s="178">
        <f t="shared" ref="G23:I23" si="8">+F8/$B$4*100</f>
        <v>2.228708300947003</v>
      </c>
      <c r="H23" s="178">
        <f t="shared" si="8"/>
        <v>1.0881807077933408</v>
      </c>
      <c r="I23" s="178">
        <f t="shared" si="8"/>
        <v>0.22683650322805793</v>
      </c>
      <c r="J23" s="178">
        <f t="shared" si="6"/>
        <v>45.457284917884586</v>
      </c>
      <c r="K23" s="175"/>
      <c r="L23" s="175"/>
      <c r="M23" s="175"/>
      <c r="N23" s="175"/>
    </row>
    <row r="24" spans="1:14" x14ac:dyDescent="0.25">
      <c r="B24" s="193" t="s">
        <v>58</v>
      </c>
      <c r="C24" s="187">
        <v>100</v>
      </c>
      <c r="D24" s="188">
        <f t="shared" si="2"/>
        <v>5.3204353083434093</v>
      </c>
      <c r="E24" s="188">
        <f t="shared" si="3"/>
        <v>15.373985144239075</v>
      </c>
      <c r="F24" s="188">
        <f t="shared" si="4"/>
        <v>13.663845223700122</v>
      </c>
      <c r="G24" s="188">
        <f t="shared" ref="G24:I24" si="9">+F9/$B$4*100</f>
        <v>1.6988943703304198</v>
      </c>
      <c r="H24" s="188">
        <f t="shared" si="9"/>
        <v>0.45050046794942977</v>
      </c>
      <c r="I24" s="188">
        <f t="shared" si="9"/>
        <v>0.19511111816119667</v>
      </c>
      <c r="J24" s="188">
        <f t="shared" si="6"/>
        <v>40.110554499913633</v>
      </c>
      <c r="K24" s="175"/>
      <c r="L24" s="175"/>
      <c r="M24" s="175"/>
      <c r="N24" s="175"/>
    </row>
    <row r="25" spans="1:14" x14ac:dyDescent="0.25">
      <c r="B25" s="194" t="s">
        <v>59</v>
      </c>
      <c r="C25" s="175">
        <v>100</v>
      </c>
      <c r="D25" s="177">
        <f t="shared" si="2"/>
        <v>7.9353140278300112</v>
      </c>
      <c r="E25" s="178">
        <f t="shared" si="3"/>
        <v>21.812711545693869</v>
      </c>
      <c r="F25" s="178">
        <f t="shared" si="4"/>
        <v>23.881158330199323</v>
      </c>
      <c r="G25" s="178">
        <f t="shared" ref="G25:I25" si="10">+F10/$B$4*100</f>
        <v>1.5672340223029455</v>
      </c>
      <c r="H25" s="178">
        <f t="shared" si="10"/>
        <v>0.23952665725480243</v>
      </c>
      <c r="I25" s="178">
        <f t="shared" si="10"/>
        <v>0.11738392474738661</v>
      </c>
      <c r="J25" s="178">
        <f t="shared" si="6"/>
        <v>23.561489281684842</v>
      </c>
      <c r="K25" s="175"/>
      <c r="L25" s="175"/>
      <c r="M25" s="175"/>
      <c r="N25" s="175"/>
    </row>
    <row r="26" spans="1:14" x14ac:dyDescent="0.25">
      <c r="B26" s="193" t="s">
        <v>60</v>
      </c>
      <c r="C26" s="187">
        <v>100</v>
      </c>
      <c r="D26" s="188">
        <f t="shared" si="2"/>
        <v>4.6728971962616823</v>
      </c>
      <c r="E26" s="188">
        <f t="shared" si="3"/>
        <v>17.533522958147092</v>
      </c>
      <c r="F26" s="188">
        <f t="shared" si="4"/>
        <v>33.848029256399833</v>
      </c>
      <c r="G26" s="188">
        <f t="shared" ref="G26:I26" si="11">+F11/$B$4*100</f>
        <v>1.8876604114782443</v>
      </c>
      <c r="H26" s="188">
        <f t="shared" si="11"/>
        <v>0.23952665725480243</v>
      </c>
      <c r="I26" s="188">
        <f t="shared" si="11"/>
        <v>0.17448961786773687</v>
      </c>
      <c r="J26" s="188">
        <f t="shared" si="6"/>
        <v>14.465664364079641</v>
      </c>
      <c r="K26" s="175"/>
      <c r="L26" s="175"/>
      <c r="M26" s="175"/>
      <c r="N26" s="175"/>
    </row>
    <row r="27" spans="1:14" x14ac:dyDescent="0.25">
      <c r="B27" s="194" t="s">
        <v>61</v>
      </c>
      <c r="C27" s="175">
        <v>100</v>
      </c>
      <c r="D27" s="177">
        <f t="shared" si="2"/>
        <v>3.0076791808873722</v>
      </c>
      <c r="E27" s="178">
        <f t="shared" si="3"/>
        <v>8.0204778156996586</v>
      </c>
      <c r="F27" s="178">
        <f t="shared" si="4"/>
        <v>30.695392491467576</v>
      </c>
      <c r="G27" s="178">
        <f t="shared" ref="G27:I27" si="12">+F12/$B$4*100</f>
        <v>2.4491997271616883</v>
      </c>
      <c r="H27" s="178">
        <f t="shared" si="12"/>
        <v>0.54250408464332733</v>
      </c>
      <c r="I27" s="178">
        <f t="shared" si="12"/>
        <v>0.3458066972287876</v>
      </c>
      <c r="J27" s="178">
        <f t="shared" si="6"/>
        <v>13.395904436860068</v>
      </c>
      <c r="K27" s="175"/>
      <c r="L27" s="175"/>
      <c r="M27" s="175"/>
      <c r="N27" s="175"/>
    </row>
    <row r="28" spans="1:14" x14ac:dyDescent="0.25">
      <c r="B28" s="193" t="s">
        <v>62</v>
      </c>
      <c r="C28" s="187">
        <v>100</v>
      </c>
      <c r="D28" s="188">
        <f t="shared" si="2"/>
        <v>3.1323048153342685</v>
      </c>
      <c r="E28" s="188">
        <f t="shared" si="3"/>
        <v>8.4618980832164574</v>
      </c>
      <c r="F28" s="188">
        <f t="shared" si="4"/>
        <v>27.723235156615239</v>
      </c>
      <c r="G28" s="188">
        <f t="shared" ref="G28:I28" si="13">+F13/$B$4*100</f>
        <v>2.138290953506448</v>
      </c>
      <c r="H28" s="188">
        <f t="shared" si="13"/>
        <v>0.57898827747021775</v>
      </c>
      <c r="I28" s="188">
        <f t="shared" si="13"/>
        <v>0.55836677717675798</v>
      </c>
      <c r="J28" s="188">
        <f t="shared" si="6"/>
        <v>12.41234221598878</v>
      </c>
      <c r="K28" s="175"/>
      <c r="L28" s="175"/>
      <c r="M28" s="175"/>
      <c r="N28" s="175"/>
    </row>
    <row r="29" spans="1:14" x14ac:dyDescent="0.25">
      <c r="B29" s="194" t="s">
        <v>63</v>
      </c>
      <c r="C29" s="175">
        <v>100</v>
      </c>
      <c r="D29" s="177">
        <f t="shared" si="2"/>
        <v>3.6374303314755059</v>
      </c>
      <c r="E29" s="178">
        <f t="shared" si="3"/>
        <v>13.640363743033149</v>
      </c>
      <c r="F29" s="178">
        <f t="shared" si="4"/>
        <v>25.784687591669108</v>
      </c>
      <c r="G29" s="178">
        <f t="shared" ref="G29:I29" si="14">+F14/$B$4*100</f>
        <v>1.2594977871543915</v>
      </c>
      <c r="H29" s="178">
        <f t="shared" si="14"/>
        <v>0.49332973778969241</v>
      </c>
      <c r="I29" s="178">
        <f t="shared" si="14"/>
        <v>0.53140019986992593</v>
      </c>
      <c r="J29" s="178">
        <f t="shared" si="6"/>
        <v>14.6963919037841</v>
      </c>
      <c r="K29" s="175"/>
      <c r="L29" s="175"/>
      <c r="M29" s="175"/>
      <c r="N29" s="175"/>
    </row>
    <row r="30" spans="1:14" x14ac:dyDescent="0.25">
      <c r="B30" s="192" t="s">
        <v>64</v>
      </c>
      <c r="C30" s="189">
        <v>100</v>
      </c>
      <c r="D30" s="190">
        <f t="shared" si="2"/>
        <v>8.1657280772325027</v>
      </c>
      <c r="E30" s="190">
        <f t="shared" si="3"/>
        <v>33.909895414320196</v>
      </c>
      <c r="F30" s="190">
        <f t="shared" si="4"/>
        <v>20.012067578439261</v>
      </c>
      <c r="G30" s="190">
        <f t="shared" ref="G30:I30" si="15">+F15/$B$4*100</f>
        <v>0.99934962960612927</v>
      </c>
      <c r="H30" s="190">
        <f t="shared" si="15"/>
        <v>0.46636316048286036</v>
      </c>
      <c r="I30" s="190">
        <f t="shared" si="15"/>
        <v>0.74713281832458245</v>
      </c>
      <c r="J30" s="190">
        <f t="shared" si="6"/>
        <v>9.8551890587288824</v>
      </c>
      <c r="K30" s="175"/>
      <c r="L30" s="175"/>
      <c r="M30" s="175"/>
      <c r="N30" s="175"/>
    </row>
    <row r="31" spans="1:14" x14ac:dyDescent="0.25">
      <c r="B31" s="170"/>
      <c r="C31" s="170"/>
      <c r="K31" s="175"/>
      <c r="L31" s="175"/>
      <c r="M31" s="175"/>
      <c r="N31" s="175"/>
    </row>
    <row r="32" spans="1:14" x14ac:dyDescent="0.25">
      <c r="K32" s="181"/>
      <c r="L32" s="181"/>
      <c r="M32" s="181"/>
      <c r="N32" s="181"/>
    </row>
    <row r="33" spans="11:14" x14ac:dyDescent="0.25">
      <c r="K33" s="181"/>
      <c r="L33" s="181"/>
      <c r="M33" s="181"/>
      <c r="N33" s="181"/>
    </row>
    <row r="34" spans="11:14" x14ac:dyDescent="0.25">
      <c r="K34" s="181"/>
      <c r="L34" s="181"/>
      <c r="M34" s="181"/>
      <c r="N34" s="181"/>
    </row>
    <row r="35" spans="11:14" x14ac:dyDescent="0.25">
      <c r="K35" s="181"/>
      <c r="L35" s="181"/>
      <c r="M35" s="181"/>
      <c r="N35" s="181"/>
    </row>
  </sheetData>
  <mergeCells count="2">
    <mergeCell ref="A2:L2"/>
    <mergeCell ref="A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A2" sqref="A2:E10"/>
    </sheetView>
  </sheetViews>
  <sheetFormatPr defaultRowHeight="15" x14ac:dyDescent="0.25"/>
  <cols>
    <col min="5" max="5" width="15.28515625" customWidth="1"/>
  </cols>
  <sheetData>
    <row r="2" spans="1:6" ht="54" customHeight="1" x14ac:dyDescent="0.25">
      <c r="A2" s="264" t="s">
        <v>68</v>
      </c>
      <c r="B2" s="264"/>
      <c r="C2" s="264"/>
      <c r="D2" s="264"/>
      <c r="E2" s="264"/>
      <c r="F2" s="81"/>
    </row>
    <row r="3" spans="1:6" x14ac:dyDescent="0.25">
      <c r="A3" s="265" t="s">
        <v>0</v>
      </c>
      <c r="B3" s="265"/>
      <c r="C3" s="267" t="s">
        <v>69</v>
      </c>
      <c r="D3" s="268"/>
      <c r="E3" s="269"/>
      <c r="F3" s="81"/>
    </row>
    <row r="4" spans="1:6" ht="15" customHeight="1" x14ac:dyDescent="0.25">
      <c r="A4" s="265"/>
      <c r="B4" s="265"/>
      <c r="C4" s="96" t="s">
        <v>20</v>
      </c>
      <c r="D4" s="97" t="s">
        <v>18</v>
      </c>
      <c r="E4" s="98" t="s">
        <v>19</v>
      </c>
      <c r="F4" s="81"/>
    </row>
    <row r="5" spans="1:6" ht="15" customHeight="1" x14ac:dyDescent="0.25">
      <c r="A5" s="266"/>
      <c r="B5" s="266"/>
      <c r="C5" s="82" t="s">
        <v>5</v>
      </c>
      <c r="D5" s="83" t="s">
        <v>5</v>
      </c>
      <c r="E5" s="84" t="s">
        <v>5</v>
      </c>
      <c r="F5" s="81"/>
    </row>
    <row r="6" spans="1:6" x14ac:dyDescent="0.25">
      <c r="A6" s="270" t="s">
        <v>70</v>
      </c>
      <c r="B6" s="99" t="s">
        <v>71</v>
      </c>
      <c r="C6" s="85">
        <v>797</v>
      </c>
      <c r="D6" s="86">
        <v>295</v>
      </c>
      <c r="E6" s="87">
        <v>502</v>
      </c>
      <c r="F6" s="81"/>
    </row>
    <row r="7" spans="1:6" x14ac:dyDescent="0.25">
      <c r="A7" s="271"/>
      <c r="B7" s="88" t="s">
        <v>72</v>
      </c>
      <c r="C7" s="89">
        <v>172</v>
      </c>
      <c r="D7" s="90">
        <v>57</v>
      </c>
      <c r="E7" s="91">
        <v>115</v>
      </c>
      <c r="F7" s="81"/>
    </row>
    <row r="8" spans="1:6" x14ac:dyDescent="0.25">
      <c r="A8" s="271"/>
      <c r="B8" s="88" t="s">
        <v>73</v>
      </c>
      <c r="C8" s="89">
        <v>197</v>
      </c>
      <c r="D8" s="90">
        <v>80</v>
      </c>
      <c r="E8" s="91">
        <v>117</v>
      </c>
      <c r="F8" s="81"/>
    </row>
    <row r="9" spans="1:6" x14ac:dyDescent="0.25">
      <c r="A9" s="271"/>
      <c r="B9" s="88" t="s">
        <v>74</v>
      </c>
      <c r="C9" s="89">
        <v>215</v>
      </c>
      <c r="D9" s="90">
        <v>79</v>
      </c>
      <c r="E9" s="91">
        <v>136</v>
      </c>
      <c r="F9" s="81"/>
    </row>
    <row r="10" spans="1:6" x14ac:dyDescent="0.25">
      <c r="A10" s="272"/>
      <c r="B10" s="92" t="s">
        <v>75</v>
      </c>
      <c r="C10" s="93">
        <v>213</v>
      </c>
      <c r="D10" s="94">
        <v>79</v>
      </c>
      <c r="E10" s="95">
        <v>134</v>
      </c>
      <c r="F10" s="81"/>
    </row>
    <row r="11" spans="1:6" x14ac:dyDescent="0.25">
      <c r="B11" s="81"/>
    </row>
    <row r="12" spans="1:6" x14ac:dyDescent="0.25">
      <c r="B12" s="81"/>
    </row>
  </sheetData>
  <mergeCells count="4">
    <mergeCell ref="A2:E2"/>
    <mergeCell ref="A3:B5"/>
    <mergeCell ref="C3:E3"/>
    <mergeCell ref="A6:A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0"/>
  <sheetViews>
    <sheetView workbookViewId="0">
      <selection activeCell="L27" sqref="L27"/>
    </sheetView>
  </sheetViews>
  <sheetFormatPr defaultRowHeight="15" x14ac:dyDescent="0.25"/>
  <cols>
    <col min="4" max="5" width="10.140625" customWidth="1"/>
  </cols>
  <sheetData>
    <row r="2" spans="1:33" x14ac:dyDescent="0.25">
      <c r="A2" s="273" t="s">
        <v>77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118"/>
    </row>
    <row r="3" spans="1:33" x14ac:dyDescent="0.25">
      <c r="A3" s="274" t="s">
        <v>0</v>
      </c>
      <c r="B3" s="276" t="s">
        <v>20</v>
      </c>
      <c r="C3" s="277"/>
      <c r="D3" s="278"/>
      <c r="E3" s="278" t="s">
        <v>56</v>
      </c>
      <c r="F3" s="277"/>
      <c r="G3" s="278"/>
      <c r="H3" s="278" t="s">
        <v>57</v>
      </c>
      <c r="I3" s="277"/>
      <c r="J3" s="278"/>
      <c r="K3" s="278" t="s">
        <v>58</v>
      </c>
      <c r="L3" s="277"/>
      <c r="M3" s="278"/>
      <c r="N3" s="278" t="s">
        <v>59</v>
      </c>
      <c r="O3" s="277"/>
      <c r="P3" s="278"/>
      <c r="Q3" s="278" t="s">
        <v>60</v>
      </c>
      <c r="R3" s="277"/>
      <c r="S3" s="278"/>
      <c r="T3" s="278" t="s">
        <v>61</v>
      </c>
      <c r="U3" s="277"/>
      <c r="V3" s="278"/>
      <c r="W3" s="278" t="s">
        <v>62</v>
      </c>
      <c r="X3" s="277"/>
      <c r="Y3" s="278"/>
      <c r="Z3" s="278" t="s">
        <v>63</v>
      </c>
      <c r="AA3" s="277"/>
      <c r="AB3" s="278"/>
      <c r="AC3" s="278" t="s">
        <v>64</v>
      </c>
      <c r="AD3" s="277"/>
      <c r="AE3" s="278"/>
      <c r="AF3" s="118"/>
    </row>
    <row r="4" spans="1:33" x14ac:dyDescent="0.25">
      <c r="A4" s="275"/>
      <c r="B4" s="119" t="s">
        <v>20</v>
      </c>
      <c r="C4" s="120" t="s">
        <v>3</v>
      </c>
      <c r="D4" s="121" t="s">
        <v>4</v>
      </c>
      <c r="E4" s="120" t="s">
        <v>20</v>
      </c>
      <c r="F4" s="120" t="s">
        <v>3</v>
      </c>
      <c r="G4" s="121" t="s">
        <v>4</v>
      </c>
      <c r="H4" s="120" t="s">
        <v>20</v>
      </c>
      <c r="I4" s="120" t="s">
        <v>3</v>
      </c>
      <c r="J4" s="121" t="s">
        <v>4</v>
      </c>
      <c r="K4" s="120" t="s">
        <v>20</v>
      </c>
      <c r="L4" s="120" t="s">
        <v>3</v>
      </c>
      <c r="M4" s="121" t="s">
        <v>4</v>
      </c>
      <c r="N4" s="120" t="s">
        <v>20</v>
      </c>
      <c r="O4" s="120" t="s">
        <v>3</v>
      </c>
      <c r="P4" s="121" t="s">
        <v>4</v>
      </c>
      <c r="Q4" s="120" t="s">
        <v>20</v>
      </c>
      <c r="R4" s="120" t="s">
        <v>3</v>
      </c>
      <c r="S4" s="121" t="s">
        <v>4</v>
      </c>
      <c r="T4" s="120" t="s">
        <v>20</v>
      </c>
      <c r="U4" s="120" t="s">
        <v>3</v>
      </c>
      <c r="V4" s="121" t="s">
        <v>4</v>
      </c>
      <c r="W4" s="120" t="s">
        <v>20</v>
      </c>
      <c r="X4" s="120" t="s">
        <v>3</v>
      </c>
      <c r="Y4" s="121" t="s">
        <v>4</v>
      </c>
      <c r="Z4" s="120" t="s">
        <v>20</v>
      </c>
      <c r="AA4" s="120" t="s">
        <v>3</v>
      </c>
      <c r="AB4" s="121" t="s">
        <v>4</v>
      </c>
      <c r="AC4" s="120" t="s">
        <v>20</v>
      </c>
      <c r="AD4" s="120" t="s">
        <v>3</v>
      </c>
      <c r="AE4" s="121" t="s">
        <v>4</v>
      </c>
      <c r="AF4" s="118"/>
    </row>
    <row r="5" spans="1:33" x14ac:dyDescent="0.25">
      <c r="A5" s="122" t="s">
        <v>20</v>
      </c>
      <c r="B5" s="123">
        <v>47592</v>
      </c>
      <c r="C5" s="124">
        <v>23504</v>
      </c>
      <c r="D5" s="125">
        <v>24088</v>
      </c>
      <c r="E5" s="124">
        <v>7445</v>
      </c>
      <c r="F5" s="124">
        <v>3844</v>
      </c>
      <c r="G5" s="125">
        <v>3601</v>
      </c>
      <c r="H5" s="124">
        <v>6654</v>
      </c>
      <c r="I5" s="124">
        <v>3494</v>
      </c>
      <c r="J5" s="125">
        <v>3160</v>
      </c>
      <c r="K5" s="124">
        <v>5813</v>
      </c>
      <c r="L5" s="124">
        <v>2971</v>
      </c>
      <c r="M5" s="125">
        <v>2842</v>
      </c>
      <c r="N5" s="124">
        <v>5332</v>
      </c>
      <c r="O5" s="124">
        <v>2720</v>
      </c>
      <c r="P5" s="125">
        <v>2612</v>
      </c>
      <c r="Q5" s="124">
        <v>4942</v>
      </c>
      <c r="R5" s="124">
        <v>2456</v>
      </c>
      <c r="S5" s="125">
        <v>2486</v>
      </c>
      <c r="T5" s="124">
        <v>4696</v>
      </c>
      <c r="U5" s="124">
        <v>2297</v>
      </c>
      <c r="V5" s="125">
        <v>2399</v>
      </c>
      <c r="W5" s="124">
        <v>4295</v>
      </c>
      <c r="X5" s="124">
        <v>2017</v>
      </c>
      <c r="Y5" s="125">
        <v>2278</v>
      </c>
      <c r="Z5" s="124">
        <v>3422</v>
      </c>
      <c r="AA5" s="124">
        <v>1658</v>
      </c>
      <c r="AB5" s="125">
        <v>1764</v>
      </c>
      <c r="AC5" s="124">
        <v>4993</v>
      </c>
      <c r="AD5" s="124">
        <v>2047</v>
      </c>
      <c r="AE5" s="125">
        <v>2946</v>
      </c>
      <c r="AF5" s="118"/>
    </row>
    <row r="6" spans="1:33" ht="24" x14ac:dyDescent="0.25">
      <c r="A6" s="129" t="s">
        <v>13</v>
      </c>
      <c r="B6" s="126">
        <v>240</v>
      </c>
      <c r="C6" s="127">
        <v>84</v>
      </c>
      <c r="D6" s="128">
        <v>156</v>
      </c>
      <c r="E6" s="127">
        <v>26</v>
      </c>
      <c r="F6" s="127">
        <v>8</v>
      </c>
      <c r="G6" s="128">
        <v>18</v>
      </c>
      <c r="H6" s="127">
        <v>27</v>
      </c>
      <c r="I6" s="127">
        <v>13</v>
      </c>
      <c r="J6" s="128">
        <v>14</v>
      </c>
      <c r="K6" s="127">
        <v>23</v>
      </c>
      <c r="L6" s="127">
        <v>5</v>
      </c>
      <c r="M6" s="128">
        <v>18</v>
      </c>
      <c r="N6" s="127">
        <v>19</v>
      </c>
      <c r="O6" s="127">
        <v>7</v>
      </c>
      <c r="P6" s="128">
        <v>12</v>
      </c>
      <c r="Q6" s="127">
        <v>10</v>
      </c>
      <c r="R6" s="127">
        <v>3</v>
      </c>
      <c r="S6" s="128">
        <v>7</v>
      </c>
      <c r="T6" s="127">
        <v>27</v>
      </c>
      <c r="U6" s="127">
        <v>6</v>
      </c>
      <c r="V6" s="128">
        <v>21</v>
      </c>
      <c r="W6" s="127">
        <v>35</v>
      </c>
      <c r="X6" s="127">
        <v>15</v>
      </c>
      <c r="Y6" s="128">
        <v>20</v>
      </c>
      <c r="Z6" s="127">
        <v>29</v>
      </c>
      <c r="AA6" s="127">
        <v>8</v>
      </c>
      <c r="AB6" s="128">
        <v>21</v>
      </c>
      <c r="AC6" s="127">
        <v>44</v>
      </c>
      <c r="AD6" s="127">
        <v>19</v>
      </c>
      <c r="AE6" s="128">
        <v>25</v>
      </c>
      <c r="AF6" s="118"/>
    </row>
    <row r="7" spans="1:33" ht="24" x14ac:dyDescent="0.25">
      <c r="A7" s="129" t="s">
        <v>67</v>
      </c>
      <c r="B7" s="126">
        <v>10044</v>
      </c>
      <c r="C7" s="127">
        <v>4054</v>
      </c>
      <c r="D7" s="128">
        <v>5990</v>
      </c>
      <c r="E7" s="127">
        <v>1514</v>
      </c>
      <c r="F7" s="127">
        <v>587</v>
      </c>
      <c r="G7" s="128">
        <v>927</v>
      </c>
      <c r="H7" s="127">
        <v>2875</v>
      </c>
      <c r="I7" s="127">
        <v>1234</v>
      </c>
      <c r="J7" s="128">
        <v>1641</v>
      </c>
      <c r="K7" s="127">
        <v>2135</v>
      </c>
      <c r="L7" s="127">
        <v>834</v>
      </c>
      <c r="M7" s="128">
        <v>1301</v>
      </c>
      <c r="N7" s="127">
        <v>1055</v>
      </c>
      <c r="O7" s="127">
        <v>382</v>
      </c>
      <c r="P7" s="128">
        <v>673</v>
      </c>
      <c r="Q7" s="127">
        <v>593</v>
      </c>
      <c r="R7" s="127">
        <v>223</v>
      </c>
      <c r="S7" s="128">
        <v>370</v>
      </c>
      <c r="T7" s="127">
        <v>532</v>
      </c>
      <c r="U7" s="127">
        <v>199</v>
      </c>
      <c r="V7" s="128">
        <v>333</v>
      </c>
      <c r="W7" s="127">
        <v>462</v>
      </c>
      <c r="X7" s="127">
        <v>191</v>
      </c>
      <c r="Y7" s="128">
        <v>271</v>
      </c>
      <c r="Z7" s="127">
        <v>446</v>
      </c>
      <c r="AA7" s="127">
        <v>183</v>
      </c>
      <c r="AB7" s="128">
        <v>263</v>
      </c>
      <c r="AC7" s="127">
        <v>432</v>
      </c>
      <c r="AD7" s="127">
        <v>221</v>
      </c>
      <c r="AE7" s="128">
        <v>211</v>
      </c>
      <c r="AF7" s="118"/>
      <c r="AG7" s="64"/>
    </row>
    <row r="8" spans="1:33" ht="24" x14ac:dyDescent="0.25">
      <c r="A8" s="129" t="s">
        <v>78</v>
      </c>
      <c r="B8" s="126">
        <v>727</v>
      </c>
      <c r="C8" s="127">
        <v>249</v>
      </c>
      <c r="D8" s="128">
        <v>478</v>
      </c>
      <c r="E8" s="127">
        <v>25</v>
      </c>
      <c r="F8" s="127">
        <v>9</v>
      </c>
      <c r="G8" s="128">
        <v>16</v>
      </c>
      <c r="H8" s="127">
        <v>115</v>
      </c>
      <c r="I8" s="127">
        <v>44</v>
      </c>
      <c r="J8" s="128">
        <v>71</v>
      </c>
      <c r="K8" s="127">
        <v>163</v>
      </c>
      <c r="L8" s="127">
        <v>55</v>
      </c>
      <c r="M8" s="128">
        <v>108</v>
      </c>
      <c r="N8" s="127">
        <v>178</v>
      </c>
      <c r="O8" s="127">
        <v>49</v>
      </c>
      <c r="P8" s="128">
        <v>129</v>
      </c>
      <c r="Q8" s="127">
        <v>106</v>
      </c>
      <c r="R8" s="127">
        <v>31</v>
      </c>
      <c r="S8" s="128">
        <v>75</v>
      </c>
      <c r="T8" s="127">
        <v>68</v>
      </c>
      <c r="U8" s="127">
        <v>21</v>
      </c>
      <c r="V8" s="128">
        <v>47</v>
      </c>
      <c r="W8" s="127">
        <v>34</v>
      </c>
      <c r="X8" s="127">
        <v>16</v>
      </c>
      <c r="Y8" s="128">
        <v>18</v>
      </c>
      <c r="Z8" s="127">
        <v>25</v>
      </c>
      <c r="AA8" s="127">
        <v>13</v>
      </c>
      <c r="AB8" s="128">
        <v>12</v>
      </c>
      <c r="AC8" s="127">
        <v>13</v>
      </c>
      <c r="AD8" s="127">
        <v>11</v>
      </c>
      <c r="AE8" s="128">
        <v>2</v>
      </c>
      <c r="AF8" s="118"/>
    </row>
    <row r="9" spans="1:33" x14ac:dyDescent="0.25">
      <c r="A9" s="130" t="s">
        <v>16</v>
      </c>
      <c r="B9" s="131">
        <v>8</v>
      </c>
      <c r="C9" s="132">
        <v>2</v>
      </c>
      <c r="D9" s="133">
        <v>6</v>
      </c>
      <c r="E9" s="132">
        <v>0</v>
      </c>
      <c r="F9" s="132">
        <v>0</v>
      </c>
      <c r="G9" s="133">
        <v>0</v>
      </c>
      <c r="H9" s="132">
        <v>0</v>
      </c>
      <c r="I9" s="132">
        <v>0</v>
      </c>
      <c r="J9" s="133">
        <v>0</v>
      </c>
      <c r="K9" s="132">
        <v>1</v>
      </c>
      <c r="L9" s="132">
        <v>0</v>
      </c>
      <c r="M9" s="133">
        <v>1</v>
      </c>
      <c r="N9" s="132">
        <v>1</v>
      </c>
      <c r="O9" s="132">
        <v>0</v>
      </c>
      <c r="P9" s="133">
        <v>1</v>
      </c>
      <c r="Q9" s="132">
        <v>3</v>
      </c>
      <c r="R9" s="132">
        <v>1</v>
      </c>
      <c r="S9" s="133">
        <v>2</v>
      </c>
      <c r="T9" s="132">
        <v>1</v>
      </c>
      <c r="U9" s="132">
        <v>0</v>
      </c>
      <c r="V9" s="133">
        <v>1</v>
      </c>
      <c r="W9" s="132">
        <v>0</v>
      </c>
      <c r="X9" s="132">
        <v>0</v>
      </c>
      <c r="Y9" s="133">
        <v>0</v>
      </c>
      <c r="Z9" s="132">
        <v>1</v>
      </c>
      <c r="AA9" s="132">
        <v>1</v>
      </c>
      <c r="AB9" s="133">
        <v>0</v>
      </c>
      <c r="AC9" s="132">
        <v>1</v>
      </c>
      <c r="AD9" s="132">
        <v>0</v>
      </c>
      <c r="AE9" s="133">
        <v>1</v>
      </c>
      <c r="AF9" s="118"/>
    </row>
    <row r="10" spans="1:33" x14ac:dyDescent="0.25">
      <c r="AF10" s="118"/>
    </row>
  </sheetData>
  <mergeCells count="12">
    <mergeCell ref="A2:AE2"/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B10" sqref="B10:K10"/>
    </sheetView>
  </sheetViews>
  <sheetFormatPr defaultRowHeight="15" x14ac:dyDescent="0.25"/>
  <cols>
    <col min="2" max="2" width="11.42578125" customWidth="1"/>
  </cols>
  <sheetData>
    <row r="2" spans="1:13" ht="44.25" customHeight="1" x14ac:dyDescent="0.25">
      <c r="A2" s="279" t="s">
        <v>79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67"/>
    </row>
    <row r="3" spans="1:13" x14ac:dyDescent="0.25">
      <c r="A3" s="280" t="s">
        <v>0</v>
      </c>
      <c r="B3" s="134" t="s">
        <v>65</v>
      </c>
      <c r="C3" s="135" t="s">
        <v>56</v>
      </c>
      <c r="D3" s="135" t="s">
        <v>57</v>
      </c>
      <c r="E3" s="135" t="s">
        <v>58</v>
      </c>
      <c r="F3" s="135" t="s">
        <v>59</v>
      </c>
      <c r="G3" s="135" t="s">
        <v>60</v>
      </c>
      <c r="H3" s="135" t="s">
        <v>61</v>
      </c>
      <c r="I3" s="135" t="s">
        <v>62</v>
      </c>
      <c r="J3" s="135" t="s">
        <v>63</v>
      </c>
      <c r="K3" s="136" t="s">
        <v>64</v>
      </c>
      <c r="L3" s="67"/>
    </row>
    <row r="4" spans="1:13" ht="27.75" customHeight="1" x14ac:dyDescent="0.25">
      <c r="A4" s="137" t="s">
        <v>20</v>
      </c>
      <c r="B4" s="138">
        <v>716</v>
      </c>
      <c r="C4" s="139">
        <v>556</v>
      </c>
      <c r="D4" s="139">
        <v>554</v>
      </c>
      <c r="E4" s="139">
        <v>630</v>
      </c>
      <c r="F4" s="139">
        <v>569</v>
      </c>
      <c r="G4" s="139">
        <v>556</v>
      </c>
      <c r="H4" s="139">
        <v>547</v>
      </c>
      <c r="I4" s="139">
        <v>445</v>
      </c>
      <c r="J4" s="139">
        <v>371</v>
      </c>
      <c r="K4" s="140">
        <v>535</v>
      </c>
      <c r="L4" s="67"/>
      <c r="M4" s="65"/>
    </row>
    <row r="5" spans="1:13" ht="35.25" customHeight="1" x14ac:dyDescent="0.25">
      <c r="A5" s="141" t="s">
        <v>23</v>
      </c>
      <c r="B5" s="142">
        <v>10</v>
      </c>
      <c r="C5" s="143">
        <v>11</v>
      </c>
      <c r="D5" s="143">
        <v>19</v>
      </c>
      <c r="E5" s="143">
        <v>25</v>
      </c>
      <c r="F5" s="143">
        <v>24</v>
      </c>
      <c r="G5" s="143">
        <v>15</v>
      </c>
      <c r="H5" s="143">
        <v>8</v>
      </c>
      <c r="I5" s="143">
        <v>11</v>
      </c>
      <c r="J5" s="143">
        <v>4</v>
      </c>
      <c r="K5" s="144">
        <v>19</v>
      </c>
      <c r="L5" s="67"/>
      <c r="M5" s="65"/>
    </row>
    <row r="6" spans="1:13" x14ac:dyDescent="0.25">
      <c r="L6" s="67"/>
      <c r="M6" s="65"/>
    </row>
    <row r="7" spans="1:13" x14ac:dyDescent="0.25">
      <c r="M7" s="65"/>
    </row>
    <row r="8" spans="1:13" x14ac:dyDescent="0.25">
      <c r="A8" s="160" t="s">
        <v>0</v>
      </c>
      <c r="B8" s="134" t="s">
        <v>65</v>
      </c>
      <c r="C8" s="135" t="s">
        <v>56</v>
      </c>
      <c r="D8" s="135" t="s">
        <v>57</v>
      </c>
      <c r="E8" s="135" t="s">
        <v>58</v>
      </c>
      <c r="F8" s="135" t="s">
        <v>59</v>
      </c>
      <c r="G8" s="135" t="s">
        <v>60</v>
      </c>
      <c r="H8" s="135" t="s">
        <v>61</v>
      </c>
      <c r="I8" s="135" t="s">
        <v>62</v>
      </c>
      <c r="J8" s="135" t="s">
        <v>63</v>
      </c>
      <c r="K8" s="136" t="s">
        <v>64</v>
      </c>
    </row>
    <row r="9" spans="1:13" x14ac:dyDescent="0.25">
      <c r="A9" s="137" t="s">
        <v>20</v>
      </c>
    </row>
    <row r="10" spans="1:13" ht="24" x14ac:dyDescent="0.25">
      <c r="A10" s="141" t="s">
        <v>23</v>
      </c>
      <c r="B10" s="163">
        <f>+B5/B4*100</f>
        <v>1.3966480446927374</v>
      </c>
      <c r="C10" s="163">
        <f t="shared" ref="C10:K10" si="0">+C5/C4*100</f>
        <v>1.9784172661870503</v>
      </c>
      <c r="D10" s="163">
        <f t="shared" si="0"/>
        <v>3.4296028880866429</v>
      </c>
      <c r="E10" s="163">
        <f t="shared" si="0"/>
        <v>3.9682539682539679</v>
      </c>
      <c r="F10" s="163">
        <f t="shared" si="0"/>
        <v>4.2179261862917397</v>
      </c>
      <c r="G10" s="163">
        <f t="shared" si="0"/>
        <v>2.6978417266187051</v>
      </c>
      <c r="H10" s="163">
        <f t="shared" si="0"/>
        <v>1.4625228519195612</v>
      </c>
      <c r="I10" s="163">
        <f t="shared" si="0"/>
        <v>2.4719101123595504</v>
      </c>
      <c r="J10" s="163">
        <f t="shared" si="0"/>
        <v>1.0781671159029651</v>
      </c>
      <c r="K10" s="163">
        <f t="shared" si="0"/>
        <v>3.5514018691588789</v>
      </c>
    </row>
    <row r="12" spans="1:13" x14ac:dyDescent="0.25">
      <c r="M12" s="67"/>
    </row>
    <row r="13" spans="1:13" x14ac:dyDescent="0.25">
      <c r="M13" s="67"/>
    </row>
    <row r="14" spans="1:13" x14ac:dyDescent="0.25">
      <c r="M14" s="67"/>
    </row>
    <row r="15" spans="1:13" x14ac:dyDescent="0.25">
      <c r="M15" s="67"/>
    </row>
  </sheetData>
  <mergeCells count="2">
    <mergeCell ref="A2:K2"/>
    <mergeCell ref="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6.1.</vt:lpstr>
      <vt:lpstr>6.2</vt:lpstr>
      <vt:lpstr>6.3</vt:lpstr>
      <vt:lpstr>6.4</vt:lpstr>
      <vt:lpstr>6.5</vt:lpstr>
      <vt:lpstr>6.6</vt:lpstr>
      <vt:lpstr>6.7</vt:lpstr>
      <vt:lpstr>зураг 6.1</vt:lpstr>
      <vt:lpstr>зураг 6.3</vt:lpstr>
      <vt:lpstr>зураг 6.4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2020-06-16T03:26:09Z</dcterms:modified>
</cp:coreProperties>
</file>