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0" yWindow="0" windowWidth="28800" windowHeight="12435" tabRatio="867" activeTab="1"/>
  </bookViews>
  <sheets>
    <sheet name="2006-2015" sheetId="1" r:id="rId1"/>
    <sheet name="2016-2020" sheetId="3" r:id="rId2"/>
  </sheets>
  <calcPr calcId="152511"/>
</workbook>
</file>

<file path=xl/calcChain.xml><?xml version="1.0" encoding="utf-8"?>
<calcChain xmlns="http://schemas.openxmlformats.org/spreadsheetml/2006/main">
  <c r="AB24" i="3" l="1"/>
  <c r="AA24" i="3"/>
  <c r="Z24" i="3"/>
  <c r="Y24" i="3"/>
  <c r="X24" i="3"/>
  <c r="W24" i="3"/>
  <c r="V24" i="3" l="1"/>
  <c r="Q24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5" i="3"/>
  <c r="U24" i="3"/>
  <c r="T24" i="3"/>
  <c r="R24" i="3"/>
  <c r="S24" i="3"/>
  <c r="N24" i="3" l="1"/>
  <c r="O24" i="3"/>
  <c r="P24" i="3"/>
  <c r="M24" i="3"/>
  <c r="K24" i="3" l="1"/>
  <c r="J24" i="3"/>
  <c r="I24" i="3"/>
  <c r="H24" i="3"/>
  <c r="G24" i="3"/>
  <c r="F24" i="3"/>
  <c r="E24" i="3"/>
  <c r="D24" i="3"/>
  <c r="C24" i="3"/>
  <c r="B24" i="3"/>
  <c r="K186" i="1"/>
  <c r="J186" i="1"/>
  <c r="I186" i="1"/>
  <c r="H186" i="1"/>
  <c r="G186" i="1"/>
  <c r="F186" i="1" l="1"/>
  <c r="E186" i="1"/>
  <c r="D186" i="1"/>
  <c r="C186" i="1"/>
  <c r="B103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86" i="1" l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L90" i="1" l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G89" i="1"/>
  <c r="G88" i="1"/>
  <c r="G87" i="1"/>
  <c r="G86" i="1"/>
  <c r="G85" i="1"/>
  <c r="G83" i="1"/>
  <c r="G82" i="1"/>
  <c r="G81" i="1"/>
  <c r="G80" i="1"/>
  <c r="G78" i="1"/>
  <c r="G77" i="1"/>
  <c r="G76" i="1"/>
  <c r="G75" i="1"/>
  <c r="G73" i="1"/>
  <c r="J90" i="1"/>
  <c r="I90" i="1"/>
  <c r="I91" i="1" s="1"/>
  <c r="K84" i="1"/>
  <c r="H84" i="1"/>
  <c r="K79" i="1"/>
  <c r="G79" i="1" s="1"/>
  <c r="J74" i="1"/>
  <c r="H72" i="1"/>
  <c r="G72" i="1" s="1"/>
  <c r="C58" i="1"/>
  <c r="B90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73" i="1"/>
  <c r="B72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C28" i="1"/>
  <c r="D28" i="1"/>
  <c r="E28" i="1"/>
  <c r="F28" i="1"/>
  <c r="G28" i="1"/>
  <c r="H28" i="1"/>
  <c r="I28" i="1"/>
  <c r="J28" i="1"/>
  <c r="K28" i="1"/>
  <c r="L28" i="1"/>
  <c r="M28" i="1"/>
  <c r="B58" i="1"/>
  <c r="D58" i="1"/>
  <c r="E58" i="1"/>
  <c r="F58" i="1"/>
  <c r="G58" i="1"/>
  <c r="H58" i="1"/>
  <c r="I58" i="1"/>
  <c r="K58" i="1"/>
  <c r="L58" i="1"/>
  <c r="M58" i="1"/>
  <c r="N58" i="1"/>
  <c r="C91" i="1"/>
  <c r="D91" i="1"/>
  <c r="E91" i="1"/>
  <c r="F91" i="1"/>
  <c r="M91" i="1"/>
  <c r="N91" i="1"/>
  <c r="O91" i="1"/>
  <c r="P91" i="1"/>
  <c r="B122" i="1"/>
  <c r="C122" i="1"/>
  <c r="D122" i="1"/>
  <c r="E122" i="1"/>
  <c r="B28" i="1"/>
  <c r="K154" i="1"/>
  <c r="J154" i="1"/>
  <c r="I154" i="1"/>
  <c r="H154" i="1"/>
  <c r="G154" i="1"/>
  <c r="F154" i="1"/>
  <c r="E154" i="1"/>
  <c r="D154" i="1"/>
  <c r="C154" i="1"/>
  <c r="B154" i="1"/>
  <c r="O122" i="1"/>
  <c r="G122" i="1"/>
  <c r="H122" i="1"/>
  <c r="I122" i="1"/>
  <c r="J122" i="1"/>
  <c r="K122" i="1"/>
  <c r="L122" i="1"/>
  <c r="M122" i="1"/>
  <c r="N122" i="1"/>
  <c r="F122" i="1"/>
  <c r="H91" i="1" l="1"/>
  <c r="L91" i="1"/>
  <c r="B91" i="1"/>
  <c r="J91" i="1"/>
  <c r="G90" i="1"/>
  <c r="G84" i="1"/>
  <c r="K91" i="1"/>
  <c r="G74" i="1"/>
  <c r="J58" i="1"/>
  <c r="G91" i="1" l="1"/>
</calcChain>
</file>

<file path=xl/sharedStrings.xml><?xml version="1.0" encoding="utf-8"?>
<sst xmlns="http://schemas.openxmlformats.org/spreadsheetml/2006/main" count="276" uniqueCount="36">
  <si>
    <t>Òàðèàëñàí òàëáàé /төрөл, ãà/</t>
  </si>
  <si>
    <t>Á¿ãä òàëáàé:</t>
  </si>
  <si>
    <t>¯¿íýýñ: ¿ð òàðèà</t>
  </si>
  <si>
    <t xml:space="preserve">         õ¿íñíèé íîãîî</t>
  </si>
  <si>
    <t xml:space="preserve">Баруунтуруун </t>
  </si>
  <si>
    <t xml:space="preserve">Бөхмөрөн </t>
  </si>
  <si>
    <t xml:space="preserve">Давст </t>
  </si>
  <si>
    <t>Завхан</t>
  </si>
  <si>
    <t xml:space="preserve">Зүүнговь </t>
  </si>
  <si>
    <t xml:space="preserve">Зүүнхангай </t>
  </si>
  <si>
    <t xml:space="preserve">Малчин </t>
  </si>
  <si>
    <t>Наранбулаг</t>
  </si>
  <si>
    <t xml:space="preserve">Өлгий </t>
  </si>
  <si>
    <t>Өмнөговь</t>
  </si>
  <si>
    <t>Өндөрхангай</t>
  </si>
  <si>
    <t>Сагил</t>
  </si>
  <si>
    <t>Тариалан</t>
  </si>
  <si>
    <t>Түргэн</t>
  </si>
  <si>
    <t xml:space="preserve">Тэс </t>
  </si>
  <si>
    <t>Ховд</t>
  </si>
  <si>
    <t>Хяргас</t>
  </si>
  <si>
    <t>Цагаанхайрхан</t>
  </si>
  <si>
    <t xml:space="preserve">Улаангом </t>
  </si>
  <si>
    <t xml:space="preserve">      òºìñ</t>
  </si>
  <si>
    <t>ДҮН</t>
  </si>
  <si>
    <t>тэжээлийн ургамал</t>
  </si>
  <si>
    <t xml:space="preserve">    сумдын нэрс</t>
  </si>
  <si>
    <t>Үүнээс</t>
  </si>
  <si>
    <t xml:space="preserve"> ¿ð òàðèà</t>
  </si>
  <si>
    <t>үүнээс</t>
  </si>
  <si>
    <t>үүнэээс</t>
  </si>
  <si>
    <t xml:space="preserve">  ¿ð òàðèà</t>
  </si>
  <si>
    <t>¿ð òàðèà</t>
  </si>
  <si>
    <t>ТАРИАЛСАН ТАЛБАЙ</t>
  </si>
  <si>
    <t>га</t>
  </si>
  <si>
    <t>тосны ургамал /эмийн/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</si>
</sst>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11"/>
      <color rgb="FF000000"/>
      <name val="Calibri"/>
      <family val="2"/>
      <scheme val="minor"/>
    </font>
    <font>
      <b/>
      <sz val="12"/>
      <name val="AGOpus Mon"/>
    </font>
    <font>
      <sz val="8"/>
      <name val="AGOpus Mon"/>
    </font>
    <font>
      <sz val="8"/>
      <color theme="1"/>
      <name val="AGOpus Mon"/>
    </font>
    <font>
      <b/>
      <sz val="8"/>
      <name val="AGOpus Mon"/>
    </font>
    <font>
      <sz val="10"/>
      <name val="AGOpus Mon"/>
    </font>
    <font>
      <sz val="11"/>
      <color theme="1"/>
      <name val="AGOpus Mon"/>
    </font>
    <font>
      <b/>
      <sz val="10"/>
      <name val="AGOpus Mon"/>
    </font>
    <font>
      <b/>
      <sz val="11"/>
      <name val="AGOpus Mon"/>
    </font>
    <font>
      <sz val="11"/>
      <name val="AGOpus Mon"/>
    </font>
    <font>
      <sz val="10"/>
      <color theme="1"/>
      <name val="AGOpus Mon"/>
    </font>
    <font>
      <b/>
      <sz val="10"/>
      <color theme="1"/>
      <name val="AGOpus Mon"/>
    </font>
    <font>
      <b/>
      <sz val="8"/>
      <color theme="1"/>
      <name val="AGOpus Mon"/>
    </font>
    <font>
      <sz val="10"/>
      <name val="Arial Mon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111">
    <xf numFmtId="0" fontId="0" fillId="0" borderId="0" xfId="0"/>
    <xf numFmtId="0" fontId="7" fillId="0" borderId="0" xfId="1" applyFont="1" applyBorder="1" applyAlignment="1">
      <alignment horizontal="left" vertical="center" wrapText="1"/>
    </xf>
    <xf numFmtId="0" fontId="8" fillId="0" borderId="0" xfId="0" applyFont="1"/>
    <xf numFmtId="0" fontId="9" fillId="2" borderId="0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2" borderId="12" xfId="1" applyFont="1" applyFill="1" applyBorder="1" applyAlignment="1">
      <alignment vertical="center" wrapText="1"/>
    </xf>
    <xf numFmtId="0" fontId="8" fillId="0" borderId="0" xfId="0" applyFont="1" applyAlignment="1"/>
    <xf numFmtId="0" fontId="7" fillId="2" borderId="13" xfId="1" applyFont="1" applyFill="1" applyBorder="1" applyAlignment="1">
      <alignment vertical="center" wrapText="1"/>
    </xf>
    <xf numFmtId="0" fontId="10" fillId="0" borderId="14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7" fillId="0" borderId="0" xfId="1" applyFont="1"/>
    <xf numFmtId="0" fontId="11" fillId="0" borderId="0" xfId="0" applyFont="1" applyBorder="1" applyAlignment="1">
      <alignment horizontal="center"/>
    </xf>
    <xf numFmtId="0" fontId="7" fillId="2" borderId="0" xfId="1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vertical="center" wrapText="1"/>
    </xf>
    <xf numFmtId="0" fontId="12" fillId="2" borderId="15" xfId="1" applyFont="1" applyFill="1" applyBorder="1" applyAlignment="1">
      <alignment vertical="center" textRotation="90" wrapText="1"/>
    </xf>
    <xf numFmtId="0" fontId="9" fillId="2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 textRotation="90" wrapText="1"/>
    </xf>
    <xf numFmtId="164" fontId="8" fillId="0" borderId="0" xfId="0" applyNumberFormat="1" applyFont="1" applyBorder="1" applyAlignment="1">
      <alignment horizontal="center"/>
    </xf>
    <xf numFmtId="0" fontId="9" fillId="2" borderId="14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vertical="center" wrapText="1"/>
    </xf>
    <xf numFmtId="0" fontId="9" fillId="2" borderId="15" xfId="1" applyFont="1" applyFill="1" applyBorder="1" applyAlignment="1">
      <alignment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6" fillId="0" borderId="6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0" fontId="16" fillId="0" borderId="0" xfId="0" applyFont="1"/>
    <xf numFmtId="0" fontId="12" fillId="0" borderId="0" xfId="1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0" xfId="0" applyFont="1"/>
    <xf numFmtId="0" fontId="16" fillId="0" borderId="4" xfId="0" applyFont="1" applyBorder="1"/>
    <xf numFmtId="0" fontId="15" fillId="0" borderId="0" xfId="0" applyFont="1" applyBorder="1"/>
    <xf numFmtId="0" fontId="15" fillId="0" borderId="5" xfId="0" applyFont="1" applyBorder="1"/>
    <xf numFmtId="0" fontId="16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6" fillId="0" borderId="2" xfId="0" applyFont="1" applyBorder="1"/>
    <xf numFmtId="0" fontId="16" fillId="0" borderId="0" xfId="0" applyFont="1" applyBorder="1"/>
    <xf numFmtId="0" fontId="16" fillId="0" borderId="7" xfId="0" applyFont="1" applyBorder="1"/>
    <xf numFmtId="164" fontId="0" fillId="0" borderId="7" xfId="0" applyNumberFormat="1" applyBorder="1"/>
    <xf numFmtId="0" fontId="0" fillId="0" borderId="1" xfId="0" applyBorder="1"/>
    <xf numFmtId="164" fontId="18" fillId="0" borderId="2" xfId="0" applyNumberFormat="1" applyFont="1" applyBorder="1" applyAlignment="1">
      <alignment horizontal="center" vertical="center"/>
    </xf>
    <xf numFmtId="0" fontId="0" fillId="0" borderId="4" xfId="0" applyBorder="1"/>
    <xf numFmtId="164" fontId="1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164" fontId="18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6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textRotation="90" wrapText="1"/>
    </xf>
    <xf numFmtId="0" fontId="12" fillId="2" borderId="12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textRotation="90" wrapText="1"/>
    </xf>
    <xf numFmtId="0" fontId="12" fillId="2" borderId="13" xfId="1" applyFont="1" applyFill="1" applyBorder="1" applyAlignment="1">
      <alignment horizontal="center" vertical="center" textRotation="90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textRotation="90" wrapText="1"/>
    </xf>
    <xf numFmtId="0" fontId="0" fillId="0" borderId="2" xfId="0" applyBorder="1"/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0" fillId="0" borderId="6" xfId="0" applyNumberFormat="1" applyBorder="1"/>
    <xf numFmtId="0" fontId="19" fillId="0" borderId="0" xfId="0" applyNumberFormat="1" applyFont="1" applyFill="1" applyBorder="1" applyAlignment="1">
      <alignment horizontal="right" vertical="center" wrapText="1" readingOrder="1"/>
    </xf>
    <xf numFmtId="0" fontId="20" fillId="0" borderId="0" xfId="0" applyFont="1" applyFill="1" applyBorder="1"/>
  </cellXfs>
  <cellStyles count="36">
    <cellStyle name="Normal" xfId="0" builtinId="0"/>
    <cellStyle name="Normal 10" xfId="11"/>
    <cellStyle name="Normal 10 2" xfId="28"/>
    <cellStyle name="Normal 11" xfId="13"/>
    <cellStyle name="Normal 11 2" xfId="29"/>
    <cellStyle name="Normal 12" xfId="15"/>
    <cellStyle name="Normal 12 2" xfId="30"/>
    <cellStyle name="Normal 13" xfId="17"/>
    <cellStyle name="Normal 13 2" xfId="31"/>
    <cellStyle name="Normal 14" xfId="19"/>
    <cellStyle name="Normal 14 2" xfId="32"/>
    <cellStyle name="Normal 15 2" xfId="33"/>
    <cellStyle name="Normal 16 2" xfId="34"/>
    <cellStyle name="Normal 17 2" xfId="21"/>
    <cellStyle name="Normal 2" xfId="1"/>
    <cellStyle name="Normal 2 2" xfId="2"/>
    <cellStyle name="Normal 2 3" xfId="10"/>
    <cellStyle name="Normal 2 4" xfId="12"/>
    <cellStyle name="Normal 2 5" xfId="14"/>
    <cellStyle name="Normal 2 6" xfId="16"/>
    <cellStyle name="Normal 2 7" xfId="18"/>
    <cellStyle name="Normal 2 8" xfId="20"/>
    <cellStyle name="Normal 2 9" xfId="35"/>
    <cellStyle name="Normal 3" xfId="4"/>
    <cellStyle name="Normal 3 2" xfId="22"/>
    <cellStyle name="Normal 4" xfId="3"/>
    <cellStyle name="Normal 5" xfId="5"/>
    <cellStyle name="Normal 5 2" xfId="23"/>
    <cellStyle name="Normal 6" xfId="6"/>
    <cellStyle name="Normal 6 2" xfId="24"/>
    <cellStyle name="Normal 7" xfId="7"/>
    <cellStyle name="Normal 7 2" xfId="25"/>
    <cellStyle name="Normal 8" xfId="8"/>
    <cellStyle name="Normal 8 2" xfId="26"/>
    <cellStyle name="Normal 9" xfId="9"/>
    <cellStyle name="Normal 9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6"/>
  <sheetViews>
    <sheetView showGridLines="0" topLeftCell="A121" workbookViewId="0">
      <selection activeCell="F197" sqref="F197"/>
    </sheetView>
  </sheetViews>
  <sheetFormatPr defaultRowHeight="11.25" x14ac:dyDescent="0.2"/>
  <cols>
    <col min="1" max="1" width="13.140625" style="2" customWidth="1"/>
    <col min="2" max="5" width="8.140625" style="2" customWidth="1"/>
    <col min="6" max="6" width="7.28515625" style="2" customWidth="1"/>
    <col min="7" max="12" width="8.140625" style="2" customWidth="1"/>
    <col min="13" max="13" width="7.28515625" style="2" customWidth="1"/>
    <col min="14" max="14" width="6.7109375" style="2" customWidth="1"/>
    <col min="15" max="15" width="7.28515625" style="2" customWidth="1"/>
    <col min="16" max="16" width="5.42578125" style="2" customWidth="1"/>
    <col min="17" max="17" width="7.42578125" style="2" customWidth="1"/>
    <col min="18" max="20" width="9.140625" style="2"/>
    <col min="21" max="22" width="7.5703125" style="2" customWidth="1"/>
    <col min="23" max="16384" width="9.140625" style="2"/>
  </cols>
  <sheetData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7" customHeight="1" x14ac:dyDescent="0.2">
      <c r="A4" s="86" t="s">
        <v>0</v>
      </c>
      <c r="B4" s="86"/>
      <c r="C4" s="86"/>
      <c r="D4" s="86"/>
      <c r="E4" s="86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6" customFormat="1" x14ac:dyDescent="0.2">
      <c r="A6" s="5"/>
      <c r="B6" s="93">
        <v>2000</v>
      </c>
      <c r="C6" s="93"/>
      <c r="D6" s="93"/>
      <c r="E6" s="93"/>
      <c r="F6" s="94">
        <v>2001</v>
      </c>
      <c r="G6" s="95"/>
      <c r="H6" s="95"/>
      <c r="I6" s="95"/>
      <c r="J6" s="94">
        <v>2002</v>
      </c>
      <c r="K6" s="95"/>
      <c r="L6" s="95"/>
      <c r="M6" s="95"/>
    </row>
    <row r="7" spans="1:16" s="6" customFormat="1" ht="15" customHeight="1" x14ac:dyDescent="0.2">
      <c r="A7" s="38"/>
      <c r="B7" s="93" t="s">
        <v>1</v>
      </c>
      <c r="C7" s="93" t="s">
        <v>29</v>
      </c>
      <c r="D7" s="93"/>
      <c r="E7" s="93"/>
      <c r="F7" s="93" t="s">
        <v>1</v>
      </c>
      <c r="G7" s="93" t="s">
        <v>29</v>
      </c>
      <c r="H7" s="93"/>
      <c r="I7" s="93"/>
      <c r="J7" s="102" t="s">
        <v>1</v>
      </c>
      <c r="K7" s="93" t="s">
        <v>29</v>
      </c>
      <c r="L7" s="93"/>
      <c r="M7" s="93"/>
    </row>
    <row r="8" spans="1:16" s="6" customFormat="1" ht="33.75" x14ac:dyDescent="0.2">
      <c r="A8" s="7" t="s">
        <v>26</v>
      </c>
      <c r="B8" s="93"/>
      <c r="C8" s="39" t="s">
        <v>28</v>
      </c>
      <c r="D8" s="39" t="s">
        <v>23</v>
      </c>
      <c r="E8" s="39" t="s">
        <v>3</v>
      </c>
      <c r="F8" s="93"/>
      <c r="G8" s="39" t="s">
        <v>31</v>
      </c>
      <c r="H8" s="39" t="s">
        <v>23</v>
      </c>
      <c r="I8" s="39" t="s">
        <v>3</v>
      </c>
      <c r="J8" s="103"/>
      <c r="K8" s="39" t="s">
        <v>28</v>
      </c>
      <c r="L8" s="39" t="s">
        <v>23</v>
      </c>
      <c r="M8" s="39" t="s">
        <v>3</v>
      </c>
    </row>
    <row r="9" spans="1:16" ht="18" customHeight="1" x14ac:dyDescent="0.2">
      <c r="A9" s="8" t="s">
        <v>4</v>
      </c>
      <c r="B9" s="40">
        <v>7073.8</v>
      </c>
      <c r="C9" s="41">
        <v>7059</v>
      </c>
      <c r="D9" s="41">
        <v>6.8</v>
      </c>
      <c r="E9" s="41">
        <v>8</v>
      </c>
      <c r="F9" s="40">
        <v>2146</v>
      </c>
      <c r="G9" s="41">
        <v>2012</v>
      </c>
      <c r="H9" s="41">
        <v>15.6</v>
      </c>
      <c r="I9" s="42">
        <v>10.4</v>
      </c>
      <c r="J9" s="43">
        <v>5847</v>
      </c>
      <c r="K9" s="43">
        <v>5701</v>
      </c>
      <c r="L9" s="43">
        <v>20</v>
      </c>
      <c r="M9" s="43">
        <v>18</v>
      </c>
    </row>
    <row r="10" spans="1:16" ht="18" customHeight="1" x14ac:dyDescent="0.2">
      <c r="A10" s="8" t="s">
        <v>5</v>
      </c>
      <c r="B10" s="44">
        <v>5</v>
      </c>
      <c r="C10" s="45">
        <v>0.1</v>
      </c>
      <c r="D10" s="45">
        <v>4</v>
      </c>
      <c r="E10" s="45">
        <v>1</v>
      </c>
      <c r="F10" s="44">
        <v>6.2</v>
      </c>
      <c r="G10" s="45">
        <v>0</v>
      </c>
      <c r="H10" s="45">
        <v>6</v>
      </c>
      <c r="I10" s="46">
        <v>0.2</v>
      </c>
      <c r="J10" s="43">
        <v>5.5</v>
      </c>
      <c r="K10" s="43">
        <v>0</v>
      </c>
      <c r="L10" s="43">
        <v>5</v>
      </c>
      <c r="M10" s="43">
        <v>0.5</v>
      </c>
    </row>
    <row r="11" spans="1:16" ht="18" customHeight="1" x14ac:dyDescent="0.2">
      <c r="A11" s="8" t="s">
        <v>6</v>
      </c>
      <c r="B11" s="44">
        <v>1.2</v>
      </c>
      <c r="C11" s="45">
        <v>0</v>
      </c>
      <c r="D11" s="45">
        <v>0.5</v>
      </c>
      <c r="E11" s="45">
        <v>0.6</v>
      </c>
      <c r="F11" s="44">
        <v>4.0999999999999996</v>
      </c>
      <c r="G11" s="45">
        <v>0</v>
      </c>
      <c r="H11" s="45">
        <v>2.7</v>
      </c>
      <c r="I11" s="46">
        <v>1.4</v>
      </c>
      <c r="J11" s="43">
        <v>4.7</v>
      </c>
      <c r="K11" s="43">
        <v>1</v>
      </c>
      <c r="L11" s="43">
        <v>2.5</v>
      </c>
      <c r="M11" s="43">
        <v>1.2</v>
      </c>
    </row>
    <row r="12" spans="1:16" ht="18" customHeight="1" x14ac:dyDescent="0.2">
      <c r="A12" s="8" t="s">
        <v>7</v>
      </c>
      <c r="B12" s="44">
        <v>0</v>
      </c>
      <c r="C12" s="45">
        <v>0</v>
      </c>
      <c r="D12" s="45">
        <v>0</v>
      </c>
      <c r="E12" s="45">
        <v>0</v>
      </c>
      <c r="F12" s="44">
        <v>0</v>
      </c>
      <c r="G12" s="45">
        <v>0</v>
      </c>
      <c r="H12" s="45">
        <v>0</v>
      </c>
      <c r="I12" s="46">
        <v>0</v>
      </c>
      <c r="J12" s="43">
        <v>1.1000000000000001</v>
      </c>
      <c r="K12" s="43">
        <v>0</v>
      </c>
      <c r="L12" s="43">
        <v>0.8</v>
      </c>
      <c r="M12" s="43">
        <v>0.3</v>
      </c>
    </row>
    <row r="13" spans="1:16" ht="18" customHeight="1" x14ac:dyDescent="0.2">
      <c r="A13" s="8" t="s">
        <v>8</v>
      </c>
      <c r="B13" s="44">
        <v>0.6</v>
      </c>
      <c r="C13" s="45">
        <v>0</v>
      </c>
      <c r="D13" s="45">
        <v>0.4</v>
      </c>
      <c r="E13" s="45">
        <v>0.2</v>
      </c>
      <c r="F13" s="44">
        <v>5.5</v>
      </c>
      <c r="G13" s="45">
        <v>0</v>
      </c>
      <c r="H13" s="45">
        <v>4</v>
      </c>
      <c r="I13" s="46">
        <v>0.5</v>
      </c>
      <c r="J13" s="43">
        <v>9.4</v>
      </c>
      <c r="K13" s="43">
        <v>0</v>
      </c>
      <c r="L13" s="43">
        <v>2.5</v>
      </c>
      <c r="M13" s="43">
        <v>0.9</v>
      </c>
    </row>
    <row r="14" spans="1:16" ht="18" customHeight="1" x14ac:dyDescent="0.2">
      <c r="A14" s="8" t="s">
        <v>9</v>
      </c>
      <c r="B14" s="44">
        <v>0.1</v>
      </c>
      <c r="C14" s="45">
        <v>0</v>
      </c>
      <c r="D14" s="45">
        <v>0.1</v>
      </c>
      <c r="E14" s="45">
        <v>0</v>
      </c>
      <c r="F14" s="44">
        <v>1</v>
      </c>
      <c r="G14" s="45">
        <v>0</v>
      </c>
      <c r="H14" s="45">
        <v>1</v>
      </c>
      <c r="I14" s="46">
        <v>0</v>
      </c>
      <c r="J14" s="43">
        <v>1.2</v>
      </c>
      <c r="K14" s="43">
        <v>0</v>
      </c>
      <c r="L14" s="43">
        <v>1.2</v>
      </c>
      <c r="M14" s="43">
        <v>0</v>
      </c>
    </row>
    <row r="15" spans="1:16" ht="18" customHeight="1" x14ac:dyDescent="0.2">
      <c r="A15" s="8" t="s">
        <v>10</v>
      </c>
      <c r="B15" s="44">
        <v>3.4</v>
      </c>
      <c r="C15" s="45">
        <v>0</v>
      </c>
      <c r="D15" s="45">
        <v>3</v>
      </c>
      <c r="E15" s="45">
        <v>0.4</v>
      </c>
      <c r="F15" s="44">
        <v>10</v>
      </c>
      <c r="G15" s="45">
        <v>0</v>
      </c>
      <c r="H15" s="45">
        <v>10</v>
      </c>
      <c r="I15" s="46">
        <v>0</v>
      </c>
      <c r="J15" s="43">
        <v>69</v>
      </c>
      <c r="K15" s="43">
        <v>23</v>
      </c>
      <c r="L15" s="43">
        <v>5</v>
      </c>
      <c r="M15" s="43">
        <v>1</v>
      </c>
    </row>
    <row r="16" spans="1:16" ht="18" customHeight="1" x14ac:dyDescent="0.2">
      <c r="A16" s="8" t="s">
        <v>11</v>
      </c>
      <c r="B16" s="44">
        <v>0</v>
      </c>
      <c r="C16" s="45">
        <v>0</v>
      </c>
      <c r="D16" s="45">
        <v>0</v>
      </c>
      <c r="E16" s="45">
        <v>0</v>
      </c>
      <c r="F16" s="44">
        <v>57.5</v>
      </c>
      <c r="G16" s="45">
        <v>50</v>
      </c>
      <c r="H16" s="45">
        <v>4.5</v>
      </c>
      <c r="I16" s="46">
        <v>3</v>
      </c>
      <c r="J16" s="43">
        <v>217</v>
      </c>
      <c r="K16" s="43">
        <v>90</v>
      </c>
      <c r="L16" s="43">
        <v>4</v>
      </c>
      <c r="M16" s="43">
        <v>3</v>
      </c>
    </row>
    <row r="17" spans="1:16" ht="18" customHeight="1" x14ac:dyDescent="0.2">
      <c r="A17" s="8" t="s">
        <v>12</v>
      </c>
      <c r="B17" s="44">
        <v>1</v>
      </c>
      <c r="C17" s="45">
        <v>0.4</v>
      </c>
      <c r="D17" s="45">
        <v>0.5</v>
      </c>
      <c r="E17" s="45">
        <v>0.1</v>
      </c>
      <c r="F17" s="44">
        <v>47.3</v>
      </c>
      <c r="G17" s="45">
        <v>4</v>
      </c>
      <c r="H17" s="45">
        <v>2.1</v>
      </c>
      <c r="I17" s="46">
        <v>0.2</v>
      </c>
      <c r="J17" s="43">
        <v>18.100000000000001</v>
      </c>
      <c r="K17" s="43">
        <v>5</v>
      </c>
      <c r="L17" s="43">
        <v>2</v>
      </c>
      <c r="M17" s="43">
        <v>1.1000000000000001</v>
      </c>
    </row>
    <row r="18" spans="1:16" ht="18" customHeight="1" x14ac:dyDescent="0.2">
      <c r="A18" s="8" t="s">
        <v>13</v>
      </c>
      <c r="B18" s="44">
        <v>1.9</v>
      </c>
      <c r="C18" s="45">
        <v>1.5</v>
      </c>
      <c r="D18" s="45">
        <v>0.3</v>
      </c>
      <c r="E18" s="45">
        <v>0.1</v>
      </c>
      <c r="F18" s="44">
        <v>0.3</v>
      </c>
      <c r="G18" s="45">
        <v>0</v>
      </c>
      <c r="H18" s="45">
        <v>0.3</v>
      </c>
      <c r="I18" s="46">
        <v>0</v>
      </c>
      <c r="J18" s="43">
        <v>13.5</v>
      </c>
      <c r="K18" s="43">
        <v>6</v>
      </c>
      <c r="L18" s="43">
        <v>4.5</v>
      </c>
      <c r="M18" s="43">
        <v>3</v>
      </c>
    </row>
    <row r="19" spans="1:16" ht="18" customHeight="1" x14ac:dyDescent="0.2">
      <c r="A19" s="8" t="s">
        <v>14</v>
      </c>
      <c r="B19" s="44">
        <v>298</v>
      </c>
      <c r="C19" s="45">
        <v>298</v>
      </c>
      <c r="D19" s="45">
        <v>0</v>
      </c>
      <c r="E19" s="45">
        <v>0</v>
      </c>
      <c r="F19" s="44">
        <v>150</v>
      </c>
      <c r="G19" s="45">
        <v>150</v>
      </c>
      <c r="H19" s="45">
        <v>0</v>
      </c>
      <c r="I19" s="46">
        <v>0</v>
      </c>
      <c r="J19" s="43">
        <v>152</v>
      </c>
      <c r="K19" s="43">
        <v>150</v>
      </c>
      <c r="L19" s="43">
        <v>1.5</v>
      </c>
      <c r="M19" s="43">
        <v>0.5</v>
      </c>
    </row>
    <row r="20" spans="1:16" ht="18" customHeight="1" x14ac:dyDescent="0.2">
      <c r="A20" s="8" t="s">
        <v>15</v>
      </c>
      <c r="B20" s="44">
        <v>46.5</v>
      </c>
      <c r="C20" s="45">
        <v>33.5</v>
      </c>
      <c r="D20" s="45">
        <v>3</v>
      </c>
      <c r="E20" s="45">
        <v>10</v>
      </c>
      <c r="F20" s="44">
        <v>277.10000000000002</v>
      </c>
      <c r="G20" s="45">
        <v>274</v>
      </c>
      <c r="H20" s="45">
        <v>2</v>
      </c>
      <c r="I20" s="46">
        <v>1.1000000000000001</v>
      </c>
      <c r="J20" s="43">
        <v>399</v>
      </c>
      <c r="K20" s="43">
        <v>395</v>
      </c>
      <c r="L20" s="43">
        <v>3</v>
      </c>
      <c r="M20" s="43">
        <v>1</v>
      </c>
    </row>
    <row r="21" spans="1:16" ht="18" customHeight="1" x14ac:dyDescent="0.2">
      <c r="A21" s="8" t="s">
        <v>16</v>
      </c>
      <c r="B21" s="44">
        <v>1186.9000000000001</v>
      </c>
      <c r="C21" s="45">
        <v>121</v>
      </c>
      <c r="D21" s="45">
        <v>43.7</v>
      </c>
      <c r="E21" s="45">
        <v>22.2</v>
      </c>
      <c r="F21" s="44">
        <v>1076.7</v>
      </c>
      <c r="G21" s="45">
        <v>1008.5</v>
      </c>
      <c r="H21" s="45">
        <v>45</v>
      </c>
      <c r="I21" s="46">
        <v>23.2</v>
      </c>
      <c r="J21" s="43">
        <v>1797.3</v>
      </c>
      <c r="K21" s="43">
        <v>1279.9000000000001</v>
      </c>
      <c r="L21" s="43">
        <v>46.6</v>
      </c>
      <c r="M21" s="43">
        <v>24.2</v>
      </c>
    </row>
    <row r="22" spans="1:16" ht="18" customHeight="1" x14ac:dyDescent="0.2">
      <c r="A22" s="8" t="s">
        <v>17</v>
      </c>
      <c r="B22" s="44">
        <v>2.5</v>
      </c>
      <c r="C22" s="45">
        <v>0</v>
      </c>
      <c r="D22" s="45">
        <v>1.2</v>
      </c>
      <c r="E22" s="45">
        <v>1.3</v>
      </c>
      <c r="F22" s="44">
        <v>187.2</v>
      </c>
      <c r="G22" s="45">
        <v>175</v>
      </c>
      <c r="H22" s="45">
        <v>6.2</v>
      </c>
      <c r="I22" s="46">
        <v>6</v>
      </c>
      <c r="J22" s="43">
        <v>172.2</v>
      </c>
      <c r="K22" s="43">
        <v>161</v>
      </c>
      <c r="L22" s="43">
        <v>5.5</v>
      </c>
      <c r="M22" s="43">
        <v>5.7</v>
      </c>
    </row>
    <row r="23" spans="1:16" ht="18" customHeight="1" x14ac:dyDescent="0.2">
      <c r="A23" s="8" t="s">
        <v>18</v>
      </c>
      <c r="B23" s="44">
        <v>0.11</v>
      </c>
      <c r="C23" s="45">
        <v>0</v>
      </c>
      <c r="D23" s="45">
        <v>0.1</v>
      </c>
      <c r="E23" s="45">
        <v>0.01</v>
      </c>
      <c r="F23" s="44">
        <v>0.5</v>
      </c>
      <c r="G23" s="45">
        <v>0</v>
      </c>
      <c r="H23" s="45">
        <v>0.5</v>
      </c>
      <c r="I23" s="46">
        <v>0</v>
      </c>
      <c r="J23" s="43">
        <v>1.1000000000000001</v>
      </c>
      <c r="K23" s="43">
        <v>0</v>
      </c>
      <c r="L23" s="43">
        <v>1</v>
      </c>
      <c r="M23" s="43">
        <v>0.1</v>
      </c>
    </row>
    <row r="24" spans="1:16" ht="18" customHeight="1" x14ac:dyDescent="0.2">
      <c r="A24" s="8" t="s">
        <v>19</v>
      </c>
      <c r="B24" s="44">
        <v>1</v>
      </c>
      <c r="C24" s="45">
        <v>0</v>
      </c>
      <c r="D24" s="45">
        <v>1</v>
      </c>
      <c r="E24" s="45">
        <v>0</v>
      </c>
      <c r="F24" s="44">
        <v>1</v>
      </c>
      <c r="G24" s="45">
        <v>0</v>
      </c>
      <c r="H24" s="45">
        <v>0.5</v>
      </c>
      <c r="I24" s="46">
        <v>0.5</v>
      </c>
      <c r="J24" s="43">
        <v>3.4</v>
      </c>
      <c r="K24" s="43">
        <v>0</v>
      </c>
      <c r="L24" s="43">
        <v>2.2999999999999998</v>
      </c>
      <c r="M24" s="43">
        <v>1.1000000000000001</v>
      </c>
    </row>
    <row r="25" spans="1:16" ht="18" customHeight="1" x14ac:dyDescent="0.2">
      <c r="A25" s="8" t="s">
        <v>20</v>
      </c>
      <c r="B25" s="44">
        <v>1.7</v>
      </c>
      <c r="C25" s="45">
        <v>0</v>
      </c>
      <c r="D25" s="45">
        <v>0.5</v>
      </c>
      <c r="E25" s="45">
        <v>1.2</v>
      </c>
      <c r="F25" s="44">
        <v>0.8</v>
      </c>
      <c r="G25" s="45">
        <v>0</v>
      </c>
      <c r="H25" s="45">
        <v>0.4</v>
      </c>
      <c r="I25" s="46">
        <v>0.4</v>
      </c>
      <c r="J25" s="43">
        <v>2</v>
      </c>
      <c r="K25" s="43">
        <v>0</v>
      </c>
      <c r="L25" s="43">
        <v>1.5</v>
      </c>
      <c r="M25" s="43">
        <v>0.5</v>
      </c>
    </row>
    <row r="26" spans="1:16" ht="18" customHeight="1" x14ac:dyDescent="0.2">
      <c r="A26" s="8" t="s">
        <v>21</v>
      </c>
      <c r="B26" s="44">
        <v>5</v>
      </c>
      <c r="C26" s="45">
        <v>0</v>
      </c>
      <c r="D26" s="45">
        <v>4</v>
      </c>
      <c r="E26" s="45">
        <v>1</v>
      </c>
      <c r="F26" s="44">
        <v>6</v>
      </c>
      <c r="G26" s="45">
        <v>0</v>
      </c>
      <c r="H26" s="45">
        <v>4</v>
      </c>
      <c r="I26" s="46">
        <v>2</v>
      </c>
      <c r="J26" s="43">
        <v>8</v>
      </c>
      <c r="K26" s="43">
        <v>0</v>
      </c>
      <c r="L26" s="43">
        <v>6</v>
      </c>
      <c r="M26" s="43">
        <v>2</v>
      </c>
    </row>
    <row r="27" spans="1:16" ht="18" customHeight="1" x14ac:dyDescent="0.2">
      <c r="A27" s="8" t="s">
        <v>22</v>
      </c>
      <c r="B27" s="44">
        <v>321.89999999999998</v>
      </c>
      <c r="C27" s="45">
        <v>162.4</v>
      </c>
      <c r="D27" s="45">
        <v>97</v>
      </c>
      <c r="E27" s="45">
        <v>62.5</v>
      </c>
      <c r="F27" s="44">
        <v>379.1</v>
      </c>
      <c r="G27" s="45">
        <v>204</v>
      </c>
      <c r="H27" s="45">
        <v>94.8</v>
      </c>
      <c r="I27" s="46">
        <v>70.3</v>
      </c>
      <c r="J27" s="45">
        <v>494.2</v>
      </c>
      <c r="K27" s="45">
        <v>237</v>
      </c>
      <c r="L27" s="45">
        <v>106</v>
      </c>
      <c r="M27" s="45">
        <v>89.2</v>
      </c>
    </row>
    <row r="28" spans="1:16" ht="18" customHeight="1" x14ac:dyDescent="0.2">
      <c r="A28" s="16" t="s">
        <v>24</v>
      </c>
      <c r="B28" s="34">
        <f>SUM(B9:B27)</f>
        <v>8950.61</v>
      </c>
      <c r="C28" s="35">
        <f t="shared" ref="C28:M28" si="0">SUM(C9:C27)</f>
        <v>7675.9</v>
      </c>
      <c r="D28" s="35">
        <f t="shared" si="0"/>
        <v>166.10000000000002</v>
      </c>
      <c r="E28" s="35">
        <f t="shared" si="0"/>
        <v>108.60999999999999</v>
      </c>
      <c r="F28" s="34">
        <f t="shared" si="0"/>
        <v>4356.3</v>
      </c>
      <c r="G28" s="35">
        <f t="shared" si="0"/>
        <v>3877.5</v>
      </c>
      <c r="H28" s="35">
        <f t="shared" si="0"/>
        <v>199.6</v>
      </c>
      <c r="I28" s="36">
        <f t="shared" si="0"/>
        <v>119.19999999999999</v>
      </c>
      <c r="J28" s="34">
        <f t="shared" si="0"/>
        <v>9215.7000000000007</v>
      </c>
      <c r="K28" s="35">
        <f t="shared" si="0"/>
        <v>8048.9</v>
      </c>
      <c r="L28" s="35">
        <f t="shared" si="0"/>
        <v>220.89999999999998</v>
      </c>
      <c r="M28" s="35">
        <f t="shared" si="0"/>
        <v>153.30000000000001</v>
      </c>
    </row>
    <row r="29" spans="1:1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9" customHeight="1" x14ac:dyDescent="0.2">
      <c r="A35" s="3"/>
      <c r="B35" s="92" t="s">
        <v>0</v>
      </c>
      <c r="C35" s="92"/>
      <c r="D35" s="92"/>
      <c r="E35" s="92"/>
      <c r="F35" s="92"/>
      <c r="G35" s="92"/>
      <c r="H35" s="92"/>
      <c r="I35" s="92"/>
      <c r="J35" s="92"/>
      <c r="K35" s="3"/>
      <c r="L35" s="3"/>
      <c r="M35" s="3"/>
      <c r="N35" s="3"/>
      <c r="O35" s="3"/>
      <c r="P35" s="3"/>
    </row>
    <row r="36" spans="1:16" ht="12.75" x14ac:dyDescent="0.2">
      <c r="A36" s="17"/>
      <c r="B36" s="91">
        <v>2003</v>
      </c>
      <c r="C36" s="91"/>
      <c r="D36" s="91"/>
      <c r="E36" s="91"/>
      <c r="F36" s="91">
        <v>2004</v>
      </c>
      <c r="G36" s="91"/>
      <c r="H36" s="91"/>
      <c r="I36" s="91"/>
      <c r="J36" s="91">
        <v>2005</v>
      </c>
      <c r="K36" s="91"/>
      <c r="L36" s="91"/>
      <c r="M36" s="91"/>
      <c r="N36" s="91"/>
      <c r="O36" s="3"/>
      <c r="P36" s="3"/>
    </row>
    <row r="37" spans="1:16" ht="15" customHeight="1" x14ac:dyDescent="0.2">
      <c r="A37" s="24"/>
      <c r="B37" s="91" t="s">
        <v>1</v>
      </c>
      <c r="C37" s="91" t="s">
        <v>29</v>
      </c>
      <c r="D37" s="91"/>
      <c r="E37" s="91"/>
      <c r="F37" s="91" t="s">
        <v>1</v>
      </c>
      <c r="G37" s="91" t="s">
        <v>29</v>
      </c>
      <c r="H37" s="91"/>
      <c r="I37" s="91"/>
      <c r="J37" s="91" t="s">
        <v>1</v>
      </c>
      <c r="K37" s="91" t="s">
        <v>29</v>
      </c>
      <c r="L37" s="91"/>
      <c r="M37" s="91"/>
      <c r="N37" s="97" t="s">
        <v>25</v>
      </c>
      <c r="O37" s="3"/>
      <c r="P37" s="3"/>
    </row>
    <row r="38" spans="1:16" ht="52.5" customHeight="1" x14ac:dyDescent="0.2">
      <c r="A38" s="23" t="s">
        <v>26</v>
      </c>
      <c r="B38" s="91"/>
      <c r="C38" s="25" t="s">
        <v>31</v>
      </c>
      <c r="D38" s="25" t="s">
        <v>23</v>
      </c>
      <c r="E38" s="25" t="s">
        <v>3</v>
      </c>
      <c r="F38" s="91"/>
      <c r="G38" s="25" t="s">
        <v>2</v>
      </c>
      <c r="H38" s="25" t="s">
        <v>23</v>
      </c>
      <c r="I38" s="26" t="s">
        <v>3</v>
      </c>
      <c r="J38" s="91"/>
      <c r="K38" s="25" t="s">
        <v>2</v>
      </c>
      <c r="L38" s="25" t="s">
        <v>23</v>
      </c>
      <c r="M38" s="26" t="s">
        <v>3</v>
      </c>
      <c r="N38" s="97"/>
      <c r="O38" s="3"/>
      <c r="P38" s="3"/>
    </row>
    <row r="39" spans="1:16" ht="17.25" customHeight="1" x14ac:dyDescent="0.2">
      <c r="A39" s="8" t="s">
        <v>4</v>
      </c>
      <c r="B39" s="49">
        <f t="shared" ref="B39:B57" si="1">SUM(C39:E39)</f>
        <v>2234.1999999999998</v>
      </c>
      <c r="C39" s="10">
        <v>2200</v>
      </c>
      <c r="D39" s="10">
        <v>17.5</v>
      </c>
      <c r="E39" s="10">
        <v>16.7</v>
      </c>
      <c r="F39" s="49">
        <v>4546</v>
      </c>
      <c r="G39" s="12">
        <v>4468</v>
      </c>
      <c r="H39" s="12">
        <v>19.100000000000001</v>
      </c>
      <c r="I39" s="12">
        <v>18.899999999999999</v>
      </c>
      <c r="J39" s="50">
        <f>+K39+L39+M39+N39</f>
        <v>947</v>
      </c>
      <c r="K39" s="14">
        <v>782</v>
      </c>
      <c r="L39" s="14">
        <v>20</v>
      </c>
      <c r="M39" s="14">
        <v>17</v>
      </c>
      <c r="N39" s="15">
        <v>128</v>
      </c>
      <c r="O39" s="3"/>
      <c r="P39" s="3"/>
    </row>
    <row r="40" spans="1:16" ht="17.25" customHeight="1" x14ac:dyDescent="0.2">
      <c r="A40" s="8" t="s">
        <v>5</v>
      </c>
      <c r="B40" s="50">
        <f t="shared" si="1"/>
        <v>4.5</v>
      </c>
      <c r="C40" s="14">
        <v>0</v>
      </c>
      <c r="D40" s="14">
        <v>4</v>
      </c>
      <c r="E40" s="14">
        <v>0.5</v>
      </c>
      <c r="F40" s="51">
        <v>4.8</v>
      </c>
      <c r="G40" s="48">
        <v>1</v>
      </c>
      <c r="H40" s="12">
        <v>3.4</v>
      </c>
      <c r="I40" s="12">
        <v>0.4</v>
      </c>
      <c r="J40" s="50">
        <f t="shared" ref="J40:J57" si="2">+K40+L40+M40+N40</f>
        <v>8</v>
      </c>
      <c r="K40" s="14">
        <v>0</v>
      </c>
      <c r="L40" s="14">
        <v>3.5</v>
      </c>
      <c r="M40" s="14">
        <v>0.5</v>
      </c>
      <c r="N40" s="15">
        <v>4</v>
      </c>
      <c r="O40" s="18"/>
      <c r="P40" s="18"/>
    </row>
    <row r="41" spans="1:16" ht="17.25" customHeight="1" x14ac:dyDescent="0.2">
      <c r="A41" s="8" t="s">
        <v>6</v>
      </c>
      <c r="B41" s="50">
        <f t="shared" si="1"/>
        <v>6.3</v>
      </c>
      <c r="C41" s="14">
        <v>3</v>
      </c>
      <c r="D41" s="14">
        <v>1.5</v>
      </c>
      <c r="E41" s="14">
        <v>1.8</v>
      </c>
      <c r="F41" s="50">
        <v>5.7</v>
      </c>
      <c r="G41" s="12">
        <v>0.5</v>
      </c>
      <c r="H41" s="48">
        <v>2.6</v>
      </c>
      <c r="I41" s="12">
        <v>2.6</v>
      </c>
      <c r="J41" s="50">
        <f t="shared" si="2"/>
        <v>3.1</v>
      </c>
      <c r="K41" s="14">
        <v>0.5</v>
      </c>
      <c r="L41" s="14">
        <v>0.5</v>
      </c>
      <c r="M41" s="14">
        <v>2.1</v>
      </c>
      <c r="N41" s="15">
        <v>0</v>
      </c>
    </row>
    <row r="42" spans="1:16" ht="17.25" customHeight="1" x14ac:dyDescent="0.2">
      <c r="A42" s="8" t="s">
        <v>7</v>
      </c>
      <c r="B42" s="50">
        <f t="shared" si="1"/>
        <v>0</v>
      </c>
      <c r="C42" s="14">
        <v>0</v>
      </c>
      <c r="D42" s="14">
        <v>0</v>
      </c>
      <c r="E42" s="14">
        <v>0</v>
      </c>
      <c r="F42" s="50">
        <v>0</v>
      </c>
      <c r="G42" s="12">
        <v>0</v>
      </c>
      <c r="H42" s="12">
        <v>0</v>
      </c>
      <c r="I42" s="12">
        <v>0</v>
      </c>
      <c r="J42" s="50">
        <f t="shared" si="2"/>
        <v>0</v>
      </c>
      <c r="K42" s="14">
        <v>0</v>
      </c>
      <c r="L42" s="14">
        <v>0</v>
      </c>
      <c r="M42" s="14">
        <v>0</v>
      </c>
      <c r="N42" s="15">
        <v>0</v>
      </c>
    </row>
    <row r="43" spans="1:16" ht="17.25" customHeight="1" x14ac:dyDescent="0.2">
      <c r="A43" s="8" t="s">
        <v>8</v>
      </c>
      <c r="B43" s="50">
        <f t="shared" si="1"/>
        <v>4.3</v>
      </c>
      <c r="C43" s="14">
        <v>0</v>
      </c>
      <c r="D43" s="14">
        <v>3</v>
      </c>
      <c r="E43" s="14">
        <v>1.3</v>
      </c>
      <c r="F43" s="50">
        <v>3.4</v>
      </c>
      <c r="G43" s="12"/>
      <c r="H43" s="12">
        <v>2.2999999999999998</v>
      </c>
      <c r="I43" s="12">
        <v>1.1000000000000001</v>
      </c>
      <c r="J43" s="50">
        <f t="shared" si="2"/>
        <v>3</v>
      </c>
      <c r="K43" s="14">
        <v>0</v>
      </c>
      <c r="L43" s="14">
        <v>2</v>
      </c>
      <c r="M43" s="14">
        <v>1</v>
      </c>
      <c r="N43" s="15">
        <v>0</v>
      </c>
    </row>
    <row r="44" spans="1:16" ht="17.25" customHeight="1" x14ac:dyDescent="0.2">
      <c r="A44" s="8" t="s">
        <v>9</v>
      </c>
      <c r="B44" s="50">
        <f t="shared" si="1"/>
        <v>1.5</v>
      </c>
      <c r="C44" s="14">
        <v>0</v>
      </c>
      <c r="D44" s="14">
        <v>0.8</v>
      </c>
      <c r="E44" s="14">
        <v>0.7</v>
      </c>
      <c r="F44" s="50">
        <v>34.200000000000003</v>
      </c>
      <c r="G44" s="12">
        <v>30</v>
      </c>
      <c r="H44" s="12">
        <v>3.9</v>
      </c>
      <c r="I44" s="12">
        <v>0.3</v>
      </c>
      <c r="J44" s="50">
        <f t="shared" si="2"/>
        <v>36.9</v>
      </c>
      <c r="K44" s="14">
        <v>35</v>
      </c>
      <c r="L44" s="14">
        <v>1.5</v>
      </c>
      <c r="M44" s="14">
        <v>0.4</v>
      </c>
      <c r="N44" s="15">
        <v>0</v>
      </c>
    </row>
    <row r="45" spans="1:16" ht="17.25" customHeight="1" x14ac:dyDescent="0.2">
      <c r="A45" s="8" t="s">
        <v>10</v>
      </c>
      <c r="B45" s="50">
        <f t="shared" si="1"/>
        <v>19.2</v>
      </c>
      <c r="C45" s="14">
        <v>6</v>
      </c>
      <c r="D45" s="14">
        <v>6</v>
      </c>
      <c r="E45" s="14">
        <v>7.2</v>
      </c>
      <c r="F45" s="51">
        <v>68.8</v>
      </c>
      <c r="G45" s="48">
        <v>26</v>
      </c>
      <c r="H45" s="48">
        <v>6</v>
      </c>
      <c r="I45" s="12">
        <v>6.8</v>
      </c>
      <c r="J45" s="50">
        <f t="shared" si="2"/>
        <v>63</v>
      </c>
      <c r="K45" s="14">
        <v>44.5</v>
      </c>
      <c r="L45" s="14">
        <v>4.5999999999999996</v>
      </c>
      <c r="M45" s="14">
        <v>3.9</v>
      </c>
      <c r="N45" s="15">
        <v>10</v>
      </c>
    </row>
    <row r="46" spans="1:16" ht="17.25" customHeight="1" x14ac:dyDescent="0.2">
      <c r="A46" s="8" t="s">
        <v>11</v>
      </c>
      <c r="B46" s="50">
        <f t="shared" si="1"/>
        <v>76</v>
      </c>
      <c r="C46" s="14">
        <v>70</v>
      </c>
      <c r="D46" s="14">
        <v>3.5</v>
      </c>
      <c r="E46" s="14">
        <v>2.5</v>
      </c>
      <c r="F46" s="50">
        <v>429.4</v>
      </c>
      <c r="G46" s="12">
        <v>3.6</v>
      </c>
      <c r="H46" s="48">
        <v>3</v>
      </c>
      <c r="I46" s="12">
        <v>2.8</v>
      </c>
      <c r="J46" s="50">
        <f t="shared" si="2"/>
        <v>276</v>
      </c>
      <c r="K46" s="14">
        <v>70</v>
      </c>
      <c r="L46" s="14">
        <v>3</v>
      </c>
      <c r="M46" s="14">
        <v>3</v>
      </c>
      <c r="N46" s="15">
        <v>200</v>
      </c>
    </row>
    <row r="47" spans="1:16" ht="17.25" customHeight="1" x14ac:dyDescent="0.2">
      <c r="A47" s="8" t="s">
        <v>12</v>
      </c>
      <c r="B47" s="50">
        <f t="shared" si="1"/>
        <v>2.2999999999999998</v>
      </c>
      <c r="C47" s="14">
        <v>0</v>
      </c>
      <c r="D47" s="14">
        <v>1.7</v>
      </c>
      <c r="E47" s="14">
        <v>0.6</v>
      </c>
      <c r="F47" s="50">
        <v>14.3</v>
      </c>
      <c r="G47" s="12">
        <v>0</v>
      </c>
      <c r="H47" s="12">
        <v>6.5</v>
      </c>
      <c r="I47" s="12">
        <v>4.8</v>
      </c>
      <c r="J47" s="50">
        <f t="shared" si="2"/>
        <v>3.1</v>
      </c>
      <c r="K47" s="14">
        <v>0</v>
      </c>
      <c r="L47" s="14">
        <v>1.5</v>
      </c>
      <c r="M47" s="14">
        <v>1.6</v>
      </c>
      <c r="N47" s="15">
        <v>0</v>
      </c>
    </row>
    <row r="48" spans="1:16" ht="17.25" customHeight="1" x14ac:dyDescent="0.2">
      <c r="A48" s="8" t="s">
        <v>13</v>
      </c>
      <c r="B48" s="50">
        <f t="shared" si="1"/>
        <v>14</v>
      </c>
      <c r="C48" s="14">
        <v>10</v>
      </c>
      <c r="D48" s="14">
        <v>3</v>
      </c>
      <c r="E48" s="14">
        <v>1</v>
      </c>
      <c r="F48" s="50">
        <v>12.4</v>
      </c>
      <c r="G48" s="12">
        <v>6.6</v>
      </c>
      <c r="H48" s="48">
        <v>5</v>
      </c>
      <c r="I48" s="12">
        <v>0.8</v>
      </c>
      <c r="J48" s="50">
        <f t="shared" si="2"/>
        <v>7.5</v>
      </c>
      <c r="K48" s="14">
        <v>3</v>
      </c>
      <c r="L48" s="14">
        <v>3</v>
      </c>
      <c r="M48" s="14">
        <v>1.5</v>
      </c>
      <c r="N48" s="15">
        <v>0</v>
      </c>
    </row>
    <row r="49" spans="1:14" ht="17.25" customHeight="1" x14ac:dyDescent="0.2">
      <c r="A49" s="8" t="s">
        <v>14</v>
      </c>
      <c r="B49" s="50">
        <f t="shared" si="1"/>
        <v>33.5</v>
      </c>
      <c r="C49" s="14">
        <v>30</v>
      </c>
      <c r="D49" s="14">
        <v>3</v>
      </c>
      <c r="E49" s="14">
        <v>0.5</v>
      </c>
      <c r="F49" s="51">
        <v>71.5</v>
      </c>
      <c r="G49" s="48">
        <v>50</v>
      </c>
      <c r="H49" s="48">
        <v>21</v>
      </c>
      <c r="I49" s="12">
        <v>0.5</v>
      </c>
      <c r="J49" s="50">
        <f t="shared" si="2"/>
        <v>103</v>
      </c>
      <c r="K49" s="14">
        <v>100</v>
      </c>
      <c r="L49" s="14">
        <v>2</v>
      </c>
      <c r="M49" s="14">
        <v>1</v>
      </c>
      <c r="N49" s="15">
        <v>0</v>
      </c>
    </row>
    <row r="50" spans="1:14" ht="17.25" customHeight="1" x14ac:dyDescent="0.2">
      <c r="A50" s="8" t="s">
        <v>15</v>
      </c>
      <c r="B50" s="50">
        <f t="shared" si="1"/>
        <v>181</v>
      </c>
      <c r="C50" s="14">
        <v>176</v>
      </c>
      <c r="D50" s="14">
        <v>3.9</v>
      </c>
      <c r="E50" s="14">
        <v>1.1000000000000001</v>
      </c>
      <c r="F50" s="51">
        <v>170.5</v>
      </c>
      <c r="G50" s="48">
        <v>165</v>
      </c>
      <c r="H50" s="48">
        <v>4</v>
      </c>
      <c r="I50" s="12">
        <v>1.5</v>
      </c>
      <c r="J50" s="50">
        <f t="shared" si="2"/>
        <v>225</v>
      </c>
      <c r="K50" s="14">
        <v>220</v>
      </c>
      <c r="L50" s="14">
        <v>4</v>
      </c>
      <c r="M50" s="14">
        <v>1</v>
      </c>
      <c r="N50" s="15">
        <v>0</v>
      </c>
    </row>
    <row r="51" spans="1:14" ht="17.25" customHeight="1" x14ac:dyDescent="0.2">
      <c r="A51" s="8" t="s">
        <v>16</v>
      </c>
      <c r="B51" s="50">
        <f t="shared" si="1"/>
        <v>1322.8</v>
      </c>
      <c r="C51" s="14">
        <v>1259</v>
      </c>
      <c r="D51" s="14">
        <v>42.6</v>
      </c>
      <c r="E51" s="14">
        <v>21.2</v>
      </c>
      <c r="F51" s="51">
        <v>1333.7</v>
      </c>
      <c r="G51" s="48">
        <v>1127.3</v>
      </c>
      <c r="H51" s="12">
        <v>42.1</v>
      </c>
      <c r="I51" s="12">
        <v>19.600000000000001</v>
      </c>
      <c r="J51" s="50">
        <f t="shared" si="2"/>
        <v>1514.1</v>
      </c>
      <c r="K51" s="14">
        <v>233</v>
      </c>
      <c r="L51" s="14">
        <v>10.5</v>
      </c>
      <c r="M51" s="14">
        <v>10.6</v>
      </c>
      <c r="N51" s="15">
        <v>1260</v>
      </c>
    </row>
    <row r="52" spans="1:14" ht="17.25" customHeight="1" x14ac:dyDescent="0.2">
      <c r="A52" s="8" t="s">
        <v>17</v>
      </c>
      <c r="B52" s="50">
        <f t="shared" si="1"/>
        <v>160.39999999999998</v>
      </c>
      <c r="C52" s="14">
        <v>151</v>
      </c>
      <c r="D52" s="14">
        <v>5.2</v>
      </c>
      <c r="E52" s="14">
        <v>4.2</v>
      </c>
      <c r="F52" s="51">
        <v>210.1</v>
      </c>
      <c r="G52" s="12">
        <v>201.5</v>
      </c>
      <c r="H52" s="12">
        <v>5.9</v>
      </c>
      <c r="I52" s="12">
        <v>2.7</v>
      </c>
      <c r="J52" s="50">
        <f t="shared" si="2"/>
        <v>119.9</v>
      </c>
      <c r="K52" s="14">
        <v>112</v>
      </c>
      <c r="L52" s="14">
        <v>3.5</v>
      </c>
      <c r="M52" s="14">
        <v>4.4000000000000004</v>
      </c>
      <c r="N52" s="15">
        <v>0</v>
      </c>
    </row>
    <row r="53" spans="1:14" ht="17.25" customHeight="1" x14ac:dyDescent="0.2">
      <c r="A53" s="8" t="s">
        <v>18</v>
      </c>
      <c r="B53" s="50">
        <f t="shared" si="1"/>
        <v>1</v>
      </c>
      <c r="C53" s="14">
        <v>0</v>
      </c>
      <c r="D53" s="14">
        <v>0.5</v>
      </c>
      <c r="E53" s="14">
        <v>0.5</v>
      </c>
      <c r="F53" s="50">
        <v>1</v>
      </c>
      <c r="G53" s="12">
        <v>0</v>
      </c>
      <c r="H53" s="12">
        <v>0.5</v>
      </c>
      <c r="I53" s="12">
        <v>0.5</v>
      </c>
      <c r="J53" s="50">
        <f t="shared" si="2"/>
        <v>0</v>
      </c>
      <c r="K53" s="14">
        <v>0</v>
      </c>
      <c r="L53" s="14">
        <v>0</v>
      </c>
      <c r="M53" s="14">
        <v>0</v>
      </c>
      <c r="N53" s="15">
        <v>0</v>
      </c>
    </row>
    <row r="54" spans="1:14" ht="17.25" customHeight="1" x14ac:dyDescent="0.2">
      <c r="A54" s="8" t="s">
        <v>19</v>
      </c>
      <c r="B54" s="50">
        <f t="shared" si="1"/>
        <v>2.9000000000000004</v>
      </c>
      <c r="C54" s="14">
        <v>0</v>
      </c>
      <c r="D54" s="14">
        <v>1.8</v>
      </c>
      <c r="E54" s="14">
        <v>1.1000000000000001</v>
      </c>
      <c r="F54" s="50">
        <v>2.9</v>
      </c>
      <c r="G54" s="12">
        <v>0.2</v>
      </c>
      <c r="H54" s="12">
        <v>2.4</v>
      </c>
      <c r="I54" s="12">
        <v>0.3</v>
      </c>
      <c r="J54" s="50">
        <f t="shared" si="2"/>
        <v>3.5</v>
      </c>
      <c r="K54" s="14">
        <v>0</v>
      </c>
      <c r="L54" s="14">
        <v>2.5</v>
      </c>
      <c r="M54" s="14">
        <v>1</v>
      </c>
      <c r="N54" s="15">
        <v>0</v>
      </c>
    </row>
    <row r="55" spans="1:14" ht="17.25" customHeight="1" x14ac:dyDescent="0.2">
      <c r="A55" s="8" t="s">
        <v>20</v>
      </c>
      <c r="B55" s="50">
        <f t="shared" si="1"/>
        <v>1.9</v>
      </c>
      <c r="C55" s="14">
        <v>0</v>
      </c>
      <c r="D55" s="14">
        <v>1.3</v>
      </c>
      <c r="E55" s="14">
        <v>0.6</v>
      </c>
      <c r="F55" s="50">
        <v>2</v>
      </c>
      <c r="G55" s="12">
        <v>0</v>
      </c>
      <c r="H55" s="12">
        <v>1.4</v>
      </c>
      <c r="I55" s="12">
        <v>0.6</v>
      </c>
      <c r="J55" s="50">
        <f t="shared" si="2"/>
        <v>2.9000000000000004</v>
      </c>
      <c r="K55" s="14">
        <v>0</v>
      </c>
      <c r="L55" s="14">
        <v>1.4</v>
      </c>
      <c r="M55" s="14">
        <v>0.8</v>
      </c>
      <c r="N55" s="15">
        <v>0.7</v>
      </c>
    </row>
    <row r="56" spans="1:14" ht="17.25" customHeight="1" x14ac:dyDescent="0.2">
      <c r="A56" s="8" t="s">
        <v>21</v>
      </c>
      <c r="B56" s="50">
        <f t="shared" si="1"/>
        <v>5</v>
      </c>
      <c r="C56" s="14">
        <v>0</v>
      </c>
      <c r="D56" s="14">
        <v>4</v>
      </c>
      <c r="E56" s="14">
        <v>1</v>
      </c>
      <c r="F56" s="51">
        <v>5.4</v>
      </c>
      <c r="G56" s="12">
        <v>0</v>
      </c>
      <c r="H56" s="12">
        <v>4.4000000000000004</v>
      </c>
      <c r="I56" s="48">
        <v>1</v>
      </c>
      <c r="J56" s="50">
        <f t="shared" si="2"/>
        <v>68</v>
      </c>
      <c r="K56" s="14">
        <v>64</v>
      </c>
      <c r="L56" s="14">
        <v>3</v>
      </c>
      <c r="M56" s="14">
        <v>1</v>
      </c>
      <c r="N56" s="15">
        <v>0</v>
      </c>
    </row>
    <row r="57" spans="1:14" ht="17.25" customHeight="1" x14ac:dyDescent="0.2">
      <c r="A57" s="8" t="s">
        <v>22</v>
      </c>
      <c r="B57" s="50">
        <f t="shared" si="1"/>
        <v>398.29999999999995</v>
      </c>
      <c r="C57" s="14">
        <v>186</v>
      </c>
      <c r="D57" s="14">
        <v>115.7</v>
      </c>
      <c r="E57" s="14">
        <v>96.6</v>
      </c>
      <c r="F57" s="50">
        <v>378</v>
      </c>
      <c r="G57" s="14">
        <v>172.4</v>
      </c>
      <c r="H57" s="14">
        <v>135.9</v>
      </c>
      <c r="I57" s="14">
        <v>69.7</v>
      </c>
      <c r="J57" s="50">
        <f t="shared" si="2"/>
        <v>195.10000000000002</v>
      </c>
      <c r="K57" s="14"/>
      <c r="L57" s="14">
        <v>120.4</v>
      </c>
      <c r="M57" s="14">
        <v>74.7</v>
      </c>
      <c r="N57" s="15">
        <v>0</v>
      </c>
    </row>
    <row r="58" spans="1:14" ht="17.25" customHeight="1" x14ac:dyDescent="0.2">
      <c r="A58" s="47" t="s">
        <v>24</v>
      </c>
      <c r="B58" s="31">
        <f t="shared" ref="B58:N58" si="3">SUM(B39:B57)</f>
        <v>4469.1000000000004</v>
      </c>
      <c r="C58" s="32">
        <f t="shared" si="3"/>
        <v>4091</v>
      </c>
      <c r="D58" s="32">
        <f t="shared" si="3"/>
        <v>219</v>
      </c>
      <c r="E58" s="32">
        <f t="shared" si="3"/>
        <v>159.1</v>
      </c>
      <c r="F58" s="31">
        <f t="shared" si="3"/>
        <v>7294.0999999999985</v>
      </c>
      <c r="G58" s="32">
        <f t="shared" si="3"/>
        <v>6252.1</v>
      </c>
      <c r="H58" s="32">
        <f t="shared" si="3"/>
        <v>269.40000000000003</v>
      </c>
      <c r="I58" s="32">
        <f t="shared" si="3"/>
        <v>134.89999999999998</v>
      </c>
      <c r="J58" s="31">
        <f t="shared" si="3"/>
        <v>3579.1</v>
      </c>
      <c r="K58" s="32">
        <f t="shared" si="3"/>
        <v>1664</v>
      </c>
      <c r="L58" s="32">
        <f t="shared" si="3"/>
        <v>186.9</v>
      </c>
      <c r="M58" s="32">
        <f t="shared" si="3"/>
        <v>125.5</v>
      </c>
      <c r="N58" s="33">
        <f t="shared" si="3"/>
        <v>1602.7</v>
      </c>
    </row>
    <row r="67" spans="1:16" ht="15.75" x14ac:dyDescent="0.2">
      <c r="C67" s="87" t="s">
        <v>0</v>
      </c>
      <c r="D67" s="87"/>
      <c r="E67" s="87"/>
      <c r="F67" s="87"/>
      <c r="G67" s="87"/>
      <c r="H67" s="87"/>
      <c r="I67" s="87"/>
      <c r="J67" s="87"/>
      <c r="K67" s="87"/>
    </row>
    <row r="69" spans="1:16" ht="12.75" x14ac:dyDescent="0.2">
      <c r="A69" s="17"/>
      <c r="B69" s="89">
        <v>2006</v>
      </c>
      <c r="C69" s="89"/>
      <c r="D69" s="89"/>
      <c r="E69" s="89"/>
      <c r="F69" s="90"/>
      <c r="G69" s="89">
        <v>2007</v>
      </c>
      <c r="H69" s="89"/>
      <c r="I69" s="89"/>
      <c r="J69" s="89"/>
      <c r="K69" s="90"/>
      <c r="L69" s="88">
        <v>2008</v>
      </c>
      <c r="M69" s="89"/>
      <c r="N69" s="89"/>
      <c r="O69" s="89"/>
      <c r="P69" s="90"/>
    </row>
    <row r="70" spans="1:16" ht="15" customHeight="1" x14ac:dyDescent="0.2">
      <c r="A70" s="30"/>
      <c r="B70" s="91" t="s">
        <v>1</v>
      </c>
      <c r="C70" s="91" t="s">
        <v>29</v>
      </c>
      <c r="D70" s="91"/>
      <c r="E70" s="91"/>
      <c r="F70" s="97" t="s">
        <v>25</v>
      </c>
      <c r="G70" s="91" t="s">
        <v>1</v>
      </c>
      <c r="H70" s="91" t="s">
        <v>29</v>
      </c>
      <c r="I70" s="91"/>
      <c r="J70" s="91"/>
      <c r="K70" s="97" t="s">
        <v>25</v>
      </c>
      <c r="L70" s="91" t="s">
        <v>1</v>
      </c>
      <c r="M70" s="91" t="s">
        <v>29</v>
      </c>
      <c r="N70" s="91"/>
      <c r="O70" s="91"/>
      <c r="P70" s="97" t="s">
        <v>25</v>
      </c>
    </row>
    <row r="71" spans="1:16" ht="65.25" customHeight="1" x14ac:dyDescent="0.2">
      <c r="A71" s="7" t="s">
        <v>26</v>
      </c>
      <c r="B71" s="91"/>
      <c r="C71" s="25" t="s">
        <v>32</v>
      </c>
      <c r="D71" s="25" t="s">
        <v>23</v>
      </c>
      <c r="E71" s="26" t="s">
        <v>3</v>
      </c>
      <c r="F71" s="97"/>
      <c r="G71" s="91"/>
      <c r="H71" s="25" t="s">
        <v>32</v>
      </c>
      <c r="I71" s="25" t="s">
        <v>23</v>
      </c>
      <c r="J71" s="26" t="s">
        <v>3</v>
      </c>
      <c r="K71" s="97"/>
      <c r="L71" s="91"/>
      <c r="M71" s="25" t="s">
        <v>32</v>
      </c>
      <c r="N71" s="25" t="s">
        <v>23</v>
      </c>
      <c r="O71" s="26" t="s">
        <v>3</v>
      </c>
      <c r="P71" s="97"/>
    </row>
    <row r="72" spans="1:16" ht="15" x14ac:dyDescent="0.25">
      <c r="A72" s="8" t="s">
        <v>4</v>
      </c>
      <c r="B72" s="14">
        <f>+C72+D72+E72+F72</f>
        <v>672</v>
      </c>
      <c r="C72" s="19">
        <v>635</v>
      </c>
      <c r="D72" s="20">
        <v>20</v>
      </c>
      <c r="E72" s="14">
        <v>17</v>
      </c>
      <c r="F72" s="15">
        <v>0</v>
      </c>
      <c r="G72" s="13">
        <f>SUM(H72:K72)</f>
        <v>743</v>
      </c>
      <c r="H72" s="10">
        <f>324+381</f>
        <v>705</v>
      </c>
      <c r="I72" s="10">
        <v>20</v>
      </c>
      <c r="J72" s="10">
        <v>18</v>
      </c>
      <c r="K72" s="10">
        <v>0</v>
      </c>
      <c r="L72" s="9">
        <f>SUM(M72:P72)</f>
        <v>1340</v>
      </c>
      <c r="M72" s="10">
        <v>1246</v>
      </c>
      <c r="N72" s="10">
        <v>20</v>
      </c>
      <c r="O72" s="10">
        <v>20</v>
      </c>
      <c r="P72" s="11">
        <v>54</v>
      </c>
    </row>
    <row r="73" spans="1:16" ht="15" x14ac:dyDescent="0.25">
      <c r="A73" s="8" t="s">
        <v>5</v>
      </c>
      <c r="B73" s="14">
        <f>+C73+D73+E73+F73</f>
        <v>2</v>
      </c>
      <c r="C73" s="19">
        <v>0</v>
      </c>
      <c r="D73" s="20">
        <v>1.5</v>
      </c>
      <c r="E73" s="14">
        <v>0.5</v>
      </c>
      <c r="F73" s="15">
        <v>0</v>
      </c>
      <c r="G73" s="13">
        <f t="shared" ref="G73:G90" si="4">SUM(H73:K73)</f>
        <v>5</v>
      </c>
      <c r="H73" s="14">
        <v>0</v>
      </c>
      <c r="I73" s="14">
        <v>2</v>
      </c>
      <c r="J73" s="14">
        <v>1</v>
      </c>
      <c r="K73" s="14">
        <v>2</v>
      </c>
      <c r="L73" s="13">
        <f t="shared" ref="L73:L90" si="5">SUM(M73:P73)</f>
        <v>2.9</v>
      </c>
      <c r="M73" s="14">
        <v>0</v>
      </c>
      <c r="N73" s="14">
        <v>1.9</v>
      </c>
      <c r="O73" s="14">
        <v>1</v>
      </c>
      <c r="P73" s="15">
        <v>0</v>
      </c>
    </row>
    <row r="74" spans="1:16" ht="15" x14ac:dyDescent="0.25">
      <c r="A74" s="8" t="s">
        <v>6</v>
      </c>
      <c r="B74" s="14">
        <f t="shared" ref="B74:B90" si="6">+C74+D74+E74+F74</f>
        <v>5.0999999999999996</v>
      </c>
      <c r="C74" s="19">
        <v>0</v>
      </c>
      <c r="D74" s="20">
        <v>1.5</v>
      </c>
      <c r="E74" s="14">
        <v>3.6</v>
      </c>
      <c r="F74" s="15">
        <v>0</v>
      </c>
      <c r="G74" s="13">
        <f t="shared" si="4"/>
        <v>5.89</v>
      </c>
      <c r="H74" s="14">
        <v>0</v>
      </c>
      <c r="I74" s="14">
        <v>2.5</v>
      </c>
      <c r="J74" s="14">
        <f>3.09+0.3</f>
        <v>3.3899999999999997</v>
      </c>
      <c r="K74" s="14">
        <v>0</v>
      </c>
      <c r="L74" s="13">
        <f t="shared" si="5"/>
        <v>7.62</v>
      </c>
      <c r="M74" s="14">
        <v>0</v>
      </c>
      <c r="N74" s="14">
        <v>4.42</v>
      </c>
      <c r="O74" s="14">
        <v>3.2</v>
      </c>
      <c r="P74" s="15">
        <v>0</v>
      </c>
    </row>
    <row r="75" spans="1:16" ht="15" x14ac:dyDescent="0.25">
      <c r="A75" s="8" t="s">
        <v>7</v>
      </c>
      <c r="B75" s="14">
        <f t="shared" si="6"/>
        <v>0</v>
      </c>
      <c r="C75" s="19">
        <v>0</v>
      </c>
      <c r="D75" s="20">
        <v>0</v>
      </c>
      <c r="E75" s="14">
        <v>0</v>
      </c>
      <c r="F75" s="15">
        <v>0</v>
      </c>
      <c r="G75" s="13">
        <f t="shared" si="4"/>
        <v>0</v>
      </c>
      <c r="H75" s="14">
        <v>0</v>
      </c>
      <c r="I75" s="14">
        <v>0</v>
      </c>
      <c r="J75" s="14">
        <v>0</v>
      </c>
      <c r="K75" s="14">
        <v>0</v>
      </c>
      <c r="L75" s="13">
        <f t="shared" si="5"/>
        <v>0</v>
      </c>
      <c r="M75" s="14">
        <v>0</v>
      </c>
      <c r="N75" s="14">
        <v>0</v>
      </c>
      <c r="O75" s="14">
        <v>0</v>
      </c>
      <c r="P75" s="15">
        <v>0</v>
      </c>
    </row>
    <row r="76" spans="1:16" ht="15" x14ac:dyDescent="0.25">
      <c r="A76" s="8" t="s">
        <v>8</v>
      </c>
      <c r="B76" s="14">
        <f t="shared" si="6"/>
        <v>24.5</v>
      </c>
      <c r="C76" s="19">
        <v>0</v>
      </c>
      <c r="D76" s="20">
        <v>2.5</v>
      </c>
      <c r="E76" s="14">
        <v>2</v>
      </c>
      <c r="F76" s="15">
        <v>20</v>
      </c>
      <c r="G76" s="13">
        <f t="shared" si="4"/>
        <v>45</v>
      </c>
      <c r="H76" s="14">
        <v>0</v>
      </c>
      <c r="I76" s="14">
        <v>3.5</v>
      </c>
      <c r="J76" s="14">
        <v>1.5</v>
      </c>
      <c r="K76" s="14">
        <v>40</v>
      </c>
      <c r="L76" s="13">
        <f t="shared" si="5"/>
        <v>55.2</v>
      </c>
      <c r="M76" s="14">
        <v>0</v>
      </c>
      <c r="N76" s="14">
        <v>3.3</v>
      </c>
      <c r="O76" s="14">
        <v>1.9</v>
      </c>
      <c r="P76" s="15">
        <v>50</v>
      </c>
    </row>
    <row r="77" spans="1:16" ht="15" x14ac:dyDescent="0.25">
      <c r="A77" s="8" t="s">
        <v>9</v>
      </c>
      <c r="B77" s="14">
        <f t="shared" si="6"/>
        <v>56.5</v>
      </c>
      <c r="C77" s="19">
        <v>50</v>
      </c>
      <c r="D77" s="20">
        <v>4</v>
      </c>
      <c r="E77" s="14">
        <v>2.5</v>
      </c>
      <c r="F77" s="15">
        <v>0</v>
      </c>
      <c r="G77" s="13">
        <f t="shared" si="4"/>
        <v>44</v>
      </c>
      <c r="H77" s="14">
        <v>40</v>
      </c>
      <c r="I77" s="14">
        <v>3</v>
      </c>
      <c r="J77" s="14">
        <v>1</v>
      </c>
      <c r="K77" s="14">
        <v>0</v>
      </c>
      <c r="L77" s="13">
        <f t="shared" si="5"/>
        <v>48.2</v>
      </c>
      <c r="M77" s="14">
        <v>40.5</v>
      </c>
      <c r="N77" s="14">
        <v>5.7</v>
      </c>
      <c r="O77" s="14">
        <v>2</v>
      </c>
      <c r="P77" s="15">
        <v>0</v>
      </c>
    </row>
    <row r="78" spans="1:16" ht="15" x14ac:dyDescent="0.25">
      <c r="A78" s="8" t="s">
        <v>10</v>
      </c>
      <c r="B78" s="14">
        <f t="shared" si="6"/>
        <v>70.87</v>
      </c>
      <c r="C78" s="19">
        <v>42.5</v>
      </c>
      <c r="D78" s="20">
        <v>3.67</v>
      </c>
      <c r="E78" s="14">
        <v>4.2</v>
      </c>
      <c r="F78" s="15">
        <v>20.5</v>
      </c>
      <c r="G78" s="13">
        <f t="shared" si="4"/>
        <v>68</v>
      </c>
      <c r="H78" s="14">
        <v>50</v>
      </c>
      <c r="I78" s="14">
        <v>5</v>
      </c>
      <c r="J78" s="14">
        <v>3</v>
      </c>
      <c r="K78" s="14">
        <v>10</v>
      </c>
      <c r="L78" s="13">
        <f t="shared" si="5"/>
        <v>57.4</v>
      </c>
      <c r="M78" s="14">
        <v>40</v>
      </c>
      <c r="N78" s="14">
        <v>4.9000000000000004</v>
      </c>
      <c r="O78" s="14">
        <v>2.5</v>
      </c>
      <c r="P78" s="15">
        <v>10</v>
      </c>
    </row>
    <row r="79" spans="1:16" ht="15" x14ac:dyDescent="0.25">
      <c r="A79" s="8" t="s">
        <v>11</v>
      </c>
      <c r="B79" s="14">
        <f t="shared" si="6"/>
        <v>91.5</v>
      </c>
      <c r="C79" s="19">
        <v>70</v>
      </c>
      <c r="D79" s="20">
        <v>4</v>
      </c>
      <c r="E79" s="14">
        <v>2.5</v>
      </c>
      <c r="F79" s="15">
        <v>15</v>
      </c>
      <c r="G79" s="13">
        <f t="shared" si="4"/>
        <v>276</v>
      </c>
      <c r="H79" s="14">
        <v>70</v>
      </c>
      <c r="I79" s="14">
        <v>3</v>
      </c>
      <c r="J79" s="14">
        <v>3</v>
      </c>
      <c r="K79" s="14">
        <f>35+165</f>
        <v>200</v>
      </c>
      <c r="L79" s="13">
        <f t="shared" si="5"/>
        <v>300.5</v>
      </c>
      <c r="M79" s="14">
        <v>90</v>
      </c>
      <c r="N79" s="14">
        <v>6</v>
      </c>
      <c r="O79" s="14">
        <v>4.5</v>
      </c>
      <c r="P79" s="15">
        <v>200</v>
      </c>
    </row>
    <row r="80" spans="1:16" ht="15" x14ac:dyDescent="0.25">
      <c r="A80" s="8" t="s">
        <v>12</v>
      </c>
      <c r="B80" s="14">
        <f t="shared" si="6"/>
        <v>0.8</v>
      </c>
      <c r="C80" s="19">
        <v>0</v>
      </c>
      <c r="D80" s="20">
        <v>0.5</v>
      </c>
      <c r="E80" s="14">
        <v>0.3</v>
      </c>
      <c r="F80" s="15">
        <v>0</v>
      </c>
      <c r="G80" s="13">
        <f t="shared" si="4"/>
        <v>4.6999999999999993</v>
      </c>
      <c r="H80" s="14">
        <v>0</v>
      </c>
      <c r="I80" s="14">
        <v>1.22</v>
      </c>
      <c r="J80" s="14">
        <v>0.57999999999999996</v>
      </c>
      <c r="K80" s="14">
        <v>2.9</v>
      </c>
      <c r="L80" s="13">
        <f t="shared" si="5"/>
        <v>2.1</v>
      </c>
      <c r="M80" s="14">
        <v>0</v>
      </c>
      <c r="N80" s="14">
        <v>0.9</v>
      </c>
      <c r="O80" s="14">
        <v>1.2</v>
      </c>
      <c r="P80" s="15">
        <v>0</v>
      </c>
    </row>
    <row r="81" spans="1:16" ht="15" x14ac:dyDescent="0.25">
      <c r="A81" s="8" t="s">
        <v>13</v>
      </c>
      <c r="B81" s="14">
        <f t="shared" si="6"/>
        <v>9.8000000000000007</v>
      </c>
      <c r="C81" s="19">
        <v>4</v>
      </c>
      <c r="D81" s="20">
        <v>1.2</v>
      </c>
      <c r="E81" s="14">
        <v>2.6</v>
      </c>
      <c r="F81" s="15">
        <v>2</v>
      </c>
      <c r="G81" s="13">
        <f t="shared" si="4"/>
        <v>8.3000000000000007</v>
      </c>
      <c r="H81" s="14">
        <v>1</v>
      </c>
      <c r="I81" s="14">
        <v>3.1</v>
      </c>
      <c r="J81" s="14">
        <v>1.2</v>
      </c>
      <c r="K81" s="14">
        <v>3</v>
      </c>
      <c r="L81" s="13">
        <f t="shared" si="5"/>
        <v>51.54</v>
      </c>
      <c r="M81" s="14">
        <v>0</v>
      </c>
      <c r="N81" s="14">
        <v>4.54</v>
      </c>
      <c r="O81" s="14">
        <v>2.1</v>
      </c>
      <c r="P81" s="15">
        <v>44.9</v>
      </c>
    </row>
    <row r="82" spans="1:16" ht="15" x14ac:dyDescent="0.25">
      <c r="A82" s="8" t="s">
        <v>14</v>
      </c>
      <c r="B82" s="14">
        <f t="shared" si="6"/>
        <v>0.03</v>
      </c>
      <c r="C82" s="19">
        <v>0</v>
      </c>
      <c r="D82" s="20">
        <v>0.03</v>
      </c>
      <c r="E82" s="14">
        <v>0</v>
      </c>
      <c r="F82" s="15">
        <v>0</v>
      </c>
      <c r="G82" s="13">
        <f t="shared" si="4"/>
        <v>0.13</v>
      </c>
      <c r="H82" s="14">
        <v>0</v>
      </c>
      <c r="I82" s="14">
        <v>0.13</v>
      </c>
      <c r="J82" s="14">
        <v>0</v>
      </c>
      <c r="K82" s="14">
        <v>0</v>
      </c>
      <c r="L82" s="13">
        <f t="shared" si="5"/>
        <v>10.9</v>
      </c>
      <c r="M82" s="14">
        <v>0</v>
      </c>
      <c r="N82" s="14">
        <v>9.3000000000000007</v>
      </c>
      <c r="O82" s="14">
        <v>1.6</v>
      </c>
      <c r="P82" s="15">
        <v>0</v>
      </c>
    </row>
    <row r="83" spans="1:16" ht="15" x14ac:dyDescent="0.25">
      <c r="A83" s="8" t="s">
        <v>15</v>
      </c>
      <c r="B83" s="14">
        <f t="shared" si="6"/>
        <v>212.5</v>
      </c>
      <c r="C83" s="19">
        <v>210</v>
      </c>
      <c r="D83" s="20">
        <v>2</v>
      </c>
      <c r="E83" s="14">
        <v>0.5</v>
      </c>
      <c r="F83" s="15">
        <v>0</v>
      </c>
      <c r="G83" s="13">
        <f t="shared" si="4"/>
        <v>215.5</v>
      </c>
      <c r="H83" s="14">
        <v>208.5</v>
      </c>
      <c r="I83" s="14">
        <v>5</v>
      </c>
      <c r="J83" s="14">
        <v>2</v>
      </c>
      <c r="K83" s="14">
        <v>0</v>
      </c>
      <c r="L83" s="13">
        <f t="shared" si="5"/>
        <v>244.3</v>
      </c>
      <c r="M83" s="14">
        <v>239.5</v>
      </c>
      <c r="N83" s="14">
        <v>3</v>
      </c>
      <c r="O83" s="14">
        <v>1.8</v>
      </c>
      <c r="P83" s="15">
        <v>0</v>
      </c>
    </row>
    <row r="84" spans="1:16" ht="15" x14ac:dyDescent="0.25">
      <c r="A84" s="8" t="s">
        <v>16</v>
      </c>
      <c r="B84" s="14">
        <f t="shared" si="6"/>
        <v>512.29999999999995</v>
      </c>
      <c r="C84" s="19">
        <v>257.89999999999998</v>
      </c>
      <c r="D84" s="20">
        <v>19.8</v>
      </c>
      <c r="E84" s="14">
        <v>9.5</v>
      </c>
      <c r="F84" s="15">
        <v>225.1</v>
      </c>
      <c r="G84" s="13">
        <f t="shared" si="4"/>
        <v>1666.3</v>
      </c>
      <c r="H84" s="14">
        <f>191+188</f>
        <v>379</v>
      </c>
      <c r="I84" s="14">
        <v>20.2</v>
      </c>
      <c r="J84" s="14">
        <v>7.4</v>
      </c>
      <c r="K84" s="14">
        <f>94.7+1165</f>
        <v>1259.7</v>
      </c>
      <c r="L84" s="13">
        <f t="shared" si="5"/>
        <v>435.76000000000005</v>
      </c>
      <c r="M84" s="14">
        <v>404</v>
      </c>
      <c r="N84" s="14">
        <v>23.66</v>
      </c>
      <c r="O84" s="14">
        <v>8.1</v>
      </c>
      <c r="P84" s="15">
        <v>0</v>
      </c>
    </row>
    <row r="85" spans="1:16" ht="15" x14ac:dyDescent="0.25">
      <c r="A85" s="8" t="s">
        <v>17</v>
      </c>
      <c r="B85" s="14">
        <f t="shared" si="6"/>
        <v>22.2</v>
      </c>
      <c r="C85" s="19">
        <v>20</v>
      </c>
      <c r="D85" s="20">
        <v>1</v>
      </c>
      <c r="E85" s="14">
        <v>1.2</v>
      </c>
      <c r="F85" s="15">
        <v>0</v>
      </c>
      <c r="G85" s="13">
        <f t="shared" si="4"/>
        <v>9.6000000000000014</v>
      </c>
      <c r="H85" s="14">
        <v>0</v>
      </c>
      <c r="I85" s="14">
        <v>4.2</v>
      </c>
      <c r="J85" s="14">
        <v>5.4</v>
      </c>
      <c r="K85" s="14">
        <v>0</v>
      </c>
      <c r="L85" s="13">
        <f t="shared" si="5"/>
        <v>47.2</v>
      </c>
      <c r="M85" s="14">
        <v>39</v>
      </c>
      <c r="N85" s="14">
        <v>3.2</v>
      </c>
      <c r="O85" s="14">
        <v>5</v>
      </c>
      <c r="P85" s="15">
        <v>0</v>
      </c>
    </row>
    <row r="86" spans="1:16" ht="15" x14ac:dyDescent="0.25">
      <c r="A86" s="8" t="s">
        <v>18</v>
      </c>
      <c r="B86" s="14">
        <f t="shared" si="6"/>
        <v>1.8</v>
      </c>
      <c r="C86" s="19">
        <v>0</v>
      </c>
      <c r="D86" s="20">
        <v>1.3</v>
      </c>
      <c r="E86" s="14">
        <v>0.5</v>
      </c>
      <c r="F86" s="15">
        <v>0</v>
      </c>
      <c r="G86" s="13">
        <f t="shared" si="4"/>
        <v>6.1</v>
      </c>
      <c r="H86" s="14">
        <v>0</v>
      </c>
      <c r="I86" s="14">
        <v>1</v>
      </c>
      <c r="J86" s="14">
        <v>5.0999999999999996</v>
      </c>
      <c r="K86" s="14">
        <v>0</v>
      </c>
      <c r="L86" s="13">
        <f t="shared" si="5"/>
        <v>0.95000000000000007</v>
      </c>
      <c r="M86" s="14">
        <v>0</v>
      </c>
      <c r="N86" s="14">
        <v>0.55000000000000004</v>
      </c>
      <c r="O86" s="14">
        <v>0.4</v>
      </c>
      <c r="P86" s="15">
        <v>0</v>
      </c>
    </row>
    <row r="87" spans="1:16" ht="15" x14ac:dyDescent="0.25">
      <c r="A87" s="8" t="s">
        <v>19</v>
      </c>
      <c r="B87" s="14">
        <f t="shared" si="6"/>
        <v>3.4</v>
      </c>
      <c r="C87" s="19">
        <v>0</v>
      </c>
      <c r="D87" s="20">
        <v>2.5</v>
      </c>
      <c r="E87" s="14">
        <v>0.9</v>
      </c>
      <c r="F87" s="15">
        <v>0</v>
      </c>
      <c r="G87" s="13">
        <f t="shared" si="4"/>
        <v>4.5</v>
      </c>
      <c r="H87" s="14">
        <v>0</v>
      </c>
      <c r="I87" s="14">
        <v>2.5</v>
      </c>
      <c r="J87" s="14">
        <v>2</v>
      </c>
      <c r="K87" s="14">
        <v>0</v>
      </c>
      <c r="L87" s="13">
        <f t="shared" si="5"/>
        <v>4.5999999999999996</v>
      </c>
      <c r="M87" s="14">
        <v>0</v>
      </c>
      <c r="N87" s="14">
        <v>3</v>
      </c>
      <c r="O87" s="14">
        <v>1.6</v>
      </c>
      <c r="P87" s="15">
        <v>0</v>
      </c>
    </row>
    <row r="88" spans="1:16" ht="15" x14ac:dyDescent="0.25">
      <c r="A88" s="8" t="s">
        <v>20</v>
      </c>
      <c r="B88" s="14">
        <f t="shared" si="6"/>
        <v>3.7</v>
      </c>
      <c r="C88" s="19">
        <v>0</v>
      </c>
      <c r="D88" s="20">
        <v>2</v>
      </c>
      <c r="E88" s="14">
        <v>1</v>
      </c>
      <c r="F88" s="15">
        <v>0.7</v>
      </c>
      <c r="G88" s="13">
        <f t="shared" si="4"/>
        <v>3.2</v>
      </c>
      <c r="H88" s="14">
        <v>0</v>
      </c>
      <c r="I88" s="14">
        <v>1.7</v>
      </c>
      <c r="J88" s="14">
        <v>0.8</v>
      </c>
      <c r="K88" s="14">
        <v>0.7</v>
      </c>
      <c r="L88" s="13">
        <f t="shared" si="5"/>
        <v>2</v>
      </c>
      <c r="M88" s="14">
        <v>0</v>
      </c>
      <c r="N88" s="14">
        <v>1.2</v>
      </c>
      <c r="O88" s="14">
        <v>0.8</v>
      </c>
      <c r="P88" s="15">
        <v>0</v>
      </c>
    </row>
    <row r="89" spans="1:16" ht="15" x14ac:dyDescent="0.25">
      <c r="A89" s="8" t="s">
        <v>21</v>
      </c>
      <c r="B89" s="14">
        <f t="shared" si="6"/>
        <v>4.5</v>
      </c>
      <c r="C89" s="19">
        <v>0</v>
      </c>
      <c r="D89" s="20">
        <v>3.5</v>
      </c>
      <c r="E89" s="14">
        <v>1</v>
      </c>
      <c r="F89" s="15">
        <v>0</v>
      </c>
      <c r="G89" s="13">
        <f t="shared" si="4"/>
        <v>1</v>
      </c>
      <c r="H89" s="14">
        <v>0</v>
      </c>
      <c r="I89" s="14">
        <v>0.9</v>
      </c>
      <c r="J89" s="14">
        <v>0.1</v>
      </c>
      <c r="K89" s="14">
        <v>0</v>
      </c>
      <c r="L89" s="13">
        <f t="shared" si="5"/>
        <v>1</v>
      </c>
      <c r="M89" s="14">
        <v>0</v>
      </c>
      <c r="N89" s="14">
        <v>0.8</v>
      </c>
      <c r="O89" s="14">
        <v>0.2</v>
      </c>
      <c r="P89" s="15">
        <v>0</v>
      </c>
    </row>
    <row r="90" spans="1:16" ht="15" x14ac:dyDescent="0.25">
      <c r="A90" s="8" t="s">
        <v>22</v>
      </c>
      <c r="B90" s="14">
        <f t="shared" si="6"/>
        <v>332.35</v>
      </c>
      <c r="C90" s="19">
        <v>149</v>
      </c>
      <c r="D90" s="20">
        <v>107.95</v>
      </c>
      <c r="E90" s="14">
        <v>75.400000000000006</v>
      </c>
      <c r="F90" s="15">
        <v>0</v>
      </c>
      <c r="G90" s="13">
        <f t="shared" si="4"/>
        <v>282.5</v>
      </c>
      <c r="H90" s="14">
        <v>108</v>
      </c>
      <c r="I90" s="14">
        <f>21.2+82.5</f>
        <v>103.7</v>
      </c>
      <c r="J90" s="14">
        <f>10.6+60.2</f>
        <v>70.8</v>
      </c>
      <c r="K90" s="14">
        <v>0</v>
      </c>
      <c r="L90" s="13">
        <f t="shared" si="5"/>
        <v>359.7</v>
      </c>
      <c r="M90" s="14">
        <v>121</v>
      </c>
      <c r="N90" s="14">
        <v>128.9</v>
      </c>
      <c r="O90" s="14">
        <v>109.8</v>
      </c>
      <c r="P90" s="15">
        <v>0</v>
      </c>
    </row>
    <row r="91" spans="1:16" ht="12.75" x14ac:dyDescent="0.2">
      <c r="A91" s="47" t="s">
        <v>24</v>
      </c>
      <c r="B91" s="32">
        <f t="shared" ref="B91:P91" si="7">SUM(B72:B90)</f>
        <v>2025.85</v>
      </c>
      <c r="C91" s="32">
        <f t="shared" si="7"/>
        <v>1438.4</v>
      </c>
      <c r="D91" s="32">
        <f t="shared" si="7"/>
        <v>178.95</v>
      </c>
      <c r="E91" s="32">
        <f t="shared" si="7"/>
        <v>125.2</v>
      </c>
      <c r="F91" s="33">
        <f t="shared" si="7"/>
        <v>283.3</v>
      </c>
      <c r="G91" s="31">
        <f t="shared" si="7"/>
        <v>3388.7199999999993</v>
      </c>
      <c r="H91" s="32">
        <f t="shared" si="7"/>
        <v>1561.5</v>
      </c>
      <c r="I91" s="32">
        <f t="shared" si="7"/>
        <v>182.65000000000003</v>
      </c>
      <c r="J91" s="32">
        <f t="shared" si="7"/>
        <v>126.27</v>
      </c>
      <c r="K91" s="32">
        <f t="shared" si="7"/>
        <v>1518.3</v>
      </c>
      <c r="L91" s="31">
        <f t="shared" si="7"/>
        <v>2971.87</v>
      </c>
      <c r="M91" s="32">
        <f t="shared" si="7"/>
        <v>2220</v>
      </c>
      <c r="N91" s="32">
        <f t="shared" si="7"/>
        <v>225.26999999999998</v>
      </c>
      <c r="O91" s="32">
        <f t="shared" si="7"/>
        <v>167.7</v>
      </c>
      <c r="P91" s="33">
        <f t="shared" si="7"/>
        <v>358.9</v>
      </c>
    </row>
    <row r="96" spans="1:16" ht="15.75" x14ac:dyDescent="0.2">
      <c r="C96" s="87" t="s">
        <v>0</v>
      </c>
      <c r="D96" s="87"/>
      <c r="E96" s="87"/>
      <c r="F96" s="87"/>
      <c r="G96" s="87"/>
      <c r="H96" s="87"/>
      <c r="I96" s="87"/>
      <c r="J96" s="87"/>
      <c r="K96" s="87"/>
    </row>
    <row r="100" spans="1:15" ht="15" customHeight="1" x14ac:dyDescent="0.2">
      <c r="A100" s="17"/>
      <c r="B100" s="91">
        <v>2009</v>
      </c>
      <c r="C100" s="91"/>
      <c r="D100" s="91"/>
      <c r="E100" s="91"/>
      <c r="F100" s="88">
        <v>2010</v>
      </c>
      <c r="G100" s="89"/>
      <c r="H100" s="89"/>
      <c r="I100" s="89"/>
      <c r="J100" s="90"/>
      <c r="K100" s="88">
        <v>2011</v>
      </c>
      <c r="L100" s="89"/>
      <c r="M100" s="89"/>
      <c r="N100" s="89"/>
      <c r="O100" s="90"/>
    </row>
    <row r="101" spans="1:15" ht="15" customHeight="1" x14ac:dyDescent="0.2">
      <c r="A101" s="30"/>
      <c r="B101" s="91" t="s">
        <v>1</v>
      </c>
      <c r="C101" s="91" t="s">
        <v>29</v>
      </c>
      <c r="D101" s="91"/>
      <c r="E101" s="91"/>
      <c r="F101" s="91" t="s">
        <v>1</v>
      </c>
      <c r="G101" s="91" t="s">
        <v>29</v>
      </c>
      <c r="H101" s="91"/>
      <c r="I101" s="91"/>
      <c r="J101" s="97" t="s">
        <v>25</v>
      </c>
      <c r="K101" s="91" t="s">
        <v>1</v>
      </c>
      <c r="L101" s="91" t="s">
        <v>29</v>
      </c>
      <c r="M101" s="91"/>
      <c r="N101" s="91"/>
      <c r="O101" s="97" t="s">
        <v>25</v>
      </c>
    </row>
    <row r="102" spans="1:15" ht="69" x14ac:dyDescent="0.2">
      <c r="A102" s="7" t="s">
        <v>26</v>
      </c>
      <c r="B102" s="91"/>
      <c r="C102" s="25" t="s">
        <v>28</v>
      </c>
      <c r="D102" s="25" t="s">
        <v>23</v>
      </c>
      <c r="E102" s="26" t="s">
        <v>3</v>
      </c>
      <c r="F102" s="91"/>
      <c r="G102" s="25" t="s">
        <v>28</v>
      </c>
      <c r="H102" s="25" t="s">
        <v>23</v>
      </c>
      <c r="I102" s="26" t="s">
        <v>3</v>
      </c>
      <c r="J102" s="97"/>
      <c r="K102" s="91"/>
      <c r="L102" s="25" t="s">
        <v>28</v>
      </c>
      <c r="M102" s="25" t="s">
        <v>23</v>
      </c>
      <c r="N102" s="26" t="s">
        <v>3</v>
      </c>
      <c r="O102" s="97"/>
    </row>
    <row r="103" spans="1:15" ht="16.5" customHeight="1" x14ac:dyDescent="0.2">
      <c r="A103" s="8" t="s">
        <v>4</v>
      </c>
      <c r="B103" s="56">
        <f t="shared" ref="B103:B121" si="8">SUM(C103:E103)</f>
        <v>1940</v>
      </c>
      <c r="C103" s="12">
        <v>1900</v>
      </c>
      <c r="D103" s="12">
        <v>20</v>
      </c>
      <c r="E103" s="12">
        <v>20</v>
      </c>
      <c r="F103" s="57">
        <v>3707</v>
      </c>
      <c r="G103" s="58">
        <v>3615</v>
      </c>
      <c r="H103" s="58">
        <v>20</v>
      </c>
      <c r="I103" s="58">
        <v>18</v>
      </c>
      <c r="J103" s="59">
        <v>54</v>
      </c>
      <c r="K103" s="57">
        <v>5562.2</v>
      </c>
      <c r="L103" s="58">
        <v>5464</v>
      </c>
      <c r="M103" s="58">
        <v>24.6</v>
      </c>
      <c r="N103" s="58">
        <v>19.600000000000001</v>
      </c>
      <c r="O103" s="59">
        <v>54</v>
      </c>
    </row>
    <row r="104" spans="1:15" ht="16.5" customHeight="1" x14ac:dyDescent="0.2">
      <c r="A104" s="8" t="s">
        <v>5</v>
      </c>
      <c r="B104" s="56">
        <f t="shared" si="8"/>
        <v>5.4</v>
      </c>
      <c r="C104" s="12">
        <v>2</v>
      </c>
      <c r="D104" s="12">
        <v>2.4</v>
      </c>
      <c r="E104" s="12">
        <v>1</v>
      </c>
      <c r="F104" s="60">
        <v>5.4</v>
      </c>
      <c r="G104" s="61">
        <v>0</v>
      </c>
      <c r="H104" s="61">
        <v>2.4</v>
      </c>
      <c r="I104" s="61">
        <v>1</v>
      </c>
      <c r="J104" s="62">
        <v>2</v>
      </c>
      <c r="K104" s="60">
        <v>6.6</v>
      </c>
      <c r="L104" s="61">
        <v>0</v>
      </c>
      <c r="M104" s="61">
        <v>2.5</v>
      </c>
      <c r="N104" s="61">
        <v>1.1000000000000001</v>
      </c>
      <c r="O104" s="62">
        <v>3</v>
      </c>
    </row>
    <row r="105" spans="1:15" ht="16.5" customHeight="1" x14ac:dyDescent="0.2">
      <c r="A105" s="8" t="s">
        <v>6</v>
      </c>
      <c r="B105" s="56">
        <f t="shared" si="8"/>
        <v>6.1999999999999993</v>
      </c>
      <c r="C105" s="12">
        <v>0</v>
      </c>
      <c r="D105" s="12">
        <v>3.9</v>
      </c>
      <c r="E105" s="12">
        <v>2.2999999999999998</v>
      </c>
      <c r="F105" s="60">
        <v>11.54</v>
      </c>
      <c r="G105" s="61">
        <v>0</v>
      </c>
      <c r="H105" s="61">
        <v>4.5</v>
      </c>
      <c r="I105" s="61">
        <v>3.04</v>
      </c>
      <c r="J105" s="62">
        <v>4</v>
      </c>
      <c r="K105" s="60">
        <v>15.3</v>
      </c>
      <c r="L105" s="61">
        <v>1.1000000000000001</v>
      </c>
      <c r="M105" s="61">
        <v>4</v>
      </c>
      <c r="N105" s="61">
        <v>1.8</v>
      </c>
      <c r="O105" s="62">
        <v>8.4</v>
      </c>
    </row>
    <row r="106" spans="1:15" ht="16.5" customHeight="1" x14ac:dyDescent="0.2">
      <c r="A106" s="8" t="s">
        <v>7</v>
      </c>
      <c r="B106" s="56">
        <f t="shared" si="8"/>
        <v>0</v>
      </c>
      <c r="C106" s="12">
        <v>0</v>
      </c>
      <c r="D106" s="12">
        <v>0</v>
      </c>
      <c r="E106" s="12">
        <v>0</v>
      </c>
      <c r="F106" s="60">
        <v>9.1999999999999998E-3</v>
      </c>
      <c r="G106" s="61">
        <v>0</v>
      </c>
      <c r="H106" s="61">
        <v>0</v>
      </c>
      <c r="I106" s="61">
        <v>0</v>
      </c>
      <c r="J106" s="62">
        <v>0</v>
      </c>
      <c r="K106" s="60">
        <v>0.2</v>
      </c>
      <c r="L106" s="61">
        <v>0.1</v>
      </c>
      <c r="M106" s="61">
        <v>0</v>
      </c>
      <c r="N106" s="61">
        <v>0</v>
      </c>
      <c r="O106" s="62">
        <v>0</v>
      </c>
    </row>
    <row r="107" spans="1:15" ht="16.5" customHeight="1" x14ac:dyDescent="0.2">
      <c r="A107" s="8" t="s">
        <v>8</v>
      </c>
      <c r="B107" s="56">
        <f t="shared" si="8"/>
        <v>3</v>
      </c>
      <c r="C107" s="12">
        <v>0</v>
      </c>
      <c r="D107" s="12">
        <v>2</v>
      </c>
      <c r="E107" s="12">
        <v>1</v>
      </c>
      <c r="F107" s="60">
        <v>65</v>
      </c>
      <c r="G107" s="61">
        <v>20</v>
      </c>
      <c r="H107" s="61">
        <v>3</v>
      </c>
      <c r="I107" s="61">
        <v>2</v>
      </c>
      <c r="J107" s="62">
        <v>40</v>
      </c>
      <c r="K107" s="60">
        <v>81.7</v>
      </c>
      <c r="L107" s="61">
        <v>0</v>
      </c>
      <c r="M107" s="61">
        <v>3.2</v>
      </c>
      <c r="N107" s="61">
        <v>2.5</v>
      </c>
      <c r="O107" s="62">
        <v>76</v>
      </c>
    </row>
    <row r="108" spans="1:15" ht="16.5" customHeight="1" x14ac:dyDescent="0.2">
      <c r="A108" s="8" t="s">
        <v>9</v>
      </c>
      <c r="B108" s="56">
        <f t="shared" si="8"/>
        <v>37.9</v>
      </c>
      <c r="C108" s="12">
        <v>30</v>
      </c>
      <c r="D108" s="12">
        <v>6.5</v>
      </c>
      <c r="E108" s="12">
        <v>1.4</v>
      </c>
      <c r="F108" s="60">
        <v>30.5</v>
      </c>
      <c r="G108" s="61">
        <v>20</v>
      </c>
      <c r="H108" s="61">
        <v>7</v>
      </c>
      <c r="I108" s="61">
        <v>1</v>
      </c>
      <c r="J108" s="62">
        <v>2.5</v>
      </c>
      <c r="K108" s="60">
        <v>4.3</v>
      </c>
      <c r="L108" s="61">
        <v>0</v>
      </c>
      <c r="M108" s="61">
        <v>2</v>
      </c>
      <c r="N108" s="61">
        <v>0.3</v>
      </c>
      <c r="O108" s="62">
        <v>2</v>
      </c>
    </row>
    <row r="109" spans="1:15" ht="16.5" customHeight="1" x14ac:dyDescent="0.2">
      <c r="A109" s="8" t="s">
        <v>10</v>
      </c>
      <c r="B109" s="56">
        <f t="shared" si="8"/>
        <v>36.6</v>
      </c>
      <c r="C109" s="12">
        <v>30</v>
      </c>
      <c r="D109" s="12">
        <v>4</v>
      </c>
      <c r="E109" s="12">
        <v>2.6</v>
      </c>
      <c r="F109" s="60">
        <v>70</v>
      </c>
      <c r="G109" s="61">
        <v>42</v>
      </c>
      <c r="H109" s="61">
        <v>5</v>
      </c>
      <c r="I109" s="61">
        <v>3</v>
      </c>
      <c r="J109" s="62">
        <v>20</v>
      </c>
      <c r="K109" s="60">
        <v>102.9</v>
      </c>
      <c r="L109" s="61">
        <v>32</v>
      </c>
      <c r="M109" s="61">
        <v>3.5</v>
      </c>
      <c r="N109" s="61">
        <v>2.4</v>
      </c>
      <c r="O109" s="62">
        <v>65</v>
      </c>
    </row>
    <row r="110" spans="1:15" ht="16.5" customHeight="1" x14ac:dyDescent="0.2">
      <c r="A110" s="8" t="s">
        <v>11</v>
      </c>
      <c r="B110" s="56">
        <f t="shared" si="8"/>
        <v>58.8</v>
      </c>
      <c r="C110" s="12">
        <v>50</v>
      </c>
      <c r="D110" s="12">
        <v>5.8</v>
      </c>
      <c r="E110" s="12">
        <v>3</v>
      </c>
      <c r="F110" s="60">
        <v>46</v>
      </c>
      <c r="G110" s="61">
        <v>30</v>
      </c>
      <c r="H110" s="61">
        <v>7</v>
      </c>
      <c r="I110" s="61">
        <v>4</v>
      </c>
      <c r="J110" s="62">
        <v>5</v>
      </c>
      <c r="K110" s="60">
        <v>403.1</v>
      </c>
      <c r="L110" s="61">
        <v>33</v>
      </c>
      <c r="M110" s="61">
        <v>7.1</v>
      </c>
      <c r="N110" s="61">
        <v>4</v>
      </c>
      <c r="O110" s="62">
        <v>359</v>
      </c>
    </row>
    <row r="111" spans="1:15" ht="16.5" customHeight="1" x14ac:dyDescent="0.2">
      <c r="A111" s="8" t="s">
        <v>12</v>
      </c>
      <c r="B111" s="56">
        <f t="shared" si="8"/>
        <v>8.4</v>
      </c>
      <c r="C111" s="12">
        <v>4.2</v>
      </c>
      <c r="D111" s="12">
        <v>2.7</v>
      </c>
      <c r="E111" s="12">
        <v>1.5</v>
      </c>
      <c r="F111" s="60">
        <v>5.2</v>
      </c>
      <c r="G111" s="61">
        <v>0</v>
      </c>
      <c r="H111" s="61">
        <v>3.7</v>
      </c>
      <c r="I111" s="61">
        <v>1.5</v>
      </c>
      <c r="J111" s="62">
        <v>0</v>
      </c>
      <c r="K111" s="60">
        <v>5.4</v>
      </c>
      <c r="L111" s="61">
        <v>0</v>
      </c>
      <c r="M111" s="61">
        <v>3.6</v>
      </c>
      <c r="N111" s="61">
        <v>1.8</v>
      </c>
      <c r="O111" s="62">
        <v>4.5</v>
      </c>
    </row>
    <row r="112" spans="1:15" ht="16.5" customHeight="1" x14ac:dyDescent="0.2">
      <c r="A112" s="8" t="s">
        <v>13</v>
      </c>
      <c r="B112" s="56">
        <f t="shared" si="8"/>
        <v>8.9</v>
      </c>
      <c r="C112" s="12">
        <v>0</v>
      </c>
      <c r="D112" s="12">
        <v>6.9</v>
      </c>
      <c r="E112" s="12">
        <v>2</v>
      </c>
      <c r="F112" s="60">
        <v>18.399999999999999</v>
      </c>
      <c r="G112" s="61">
        <v>4</v>
      </c>
      <c r="H112" s="61">
        <v>4.3</v>
      </c>
      <c r="I112" s="61">
        <v>1.8</v>
      </c>
      <c r="J112" s="62">
        <v>8.3000000000000007</v>
      </c>
      <c r="K112" s="60">
        <v>11.6</v>
      </c>
      <c r="L112" s="61">
        <v>0</v>
      </c>
      <c r="M112" s="61">
        <v>5.2</v>
      </c>
      <c r="N112" s="61">
        <v>1.9</v>
      </c>
      <c r="O112" s="62">
        <v>33.4</v>
      </c>
    </row>
    <row r="113" spans="1:15" ht="16.5" customHeight="1" x14ac:dyDescent="0.2">
      <c r="A113" s="8" t="s">
        <v>14</v>
      </c>
      <c r="B113" s="56">
        <f t="shared" si="8"/>
        <v>20.900000000000002</v>
      </c>
      <c r="C113" s="12">
        <v>15</v>
      </c>
      <c r="D113" s="12">
        <v>4.3</v>
      </c>
      <c r="E113" s="12">
        <v>1.6</v>
      </c>
      <c r="F113" s="60">
        <v>4</v>
      </c>
      <c r="G113" s="61">
        <v>0</v>
      </c>
      <c r="H113" s="61">
        <v>2</v>
      </c>
      <c r="I113" s="61">
        <v>1</v>
      </c>
      <c r="J113" s="62">
        <v>1</v>
      </c>
      <c r="K113" s="60">
        <v>37.9</v>
      </c>
      <c r="L113" s="61">
        <v>0</v>
      </c>
      <c r="M113" s="61">
        <v>3.5</v>
      </c>
      <c r="N113" s="61">
        <v>1</v>
      </c>
      <c r="O113" s="62">
        <v>0</v>
      </c>
    </row>
    <row r="114" spans="1:15" ht="16.5" customHeight="1" x14ac:dyDescent="0.2">
      <c r="A114" s="8" t="s">
        <v>15</v>
      </c>
      <c r="B114" s="56">
        <f t="shared" si="8"/>
        <v>244.4</v>
      </c>
      <c r="C114" s="12">
        <v>236</v>
      </c>
      <c r="D114" s="12">
        <v>6.4</v>
      </c>
      <c r="E114" s="12">
        <v>2</v>
      </c>
      <c r="F114" s="60">
        <v>360.7</v>
      </c>
      <c r="G114" s="61">
        <v>310</v>
      </c>
      <c r="H114" s="61">
        <v>7.2</v>
      </c>
      <c r="I114" s="61">
        <v>3.5</v>
      </c>
      <c r="J114" s="62">
        <v>40</v>
      </c>
      <c r="K114" s="60">
        <v>377.4</v>
      </c>
      <c r="L114" s="61">
        <v>365</v>
      </c>
      <c r="M114" s="61">
        <v>7.7</v>
      </c>
      <c r="N114" s="61">
        <v>4.7</v>
      </c>
      <c r="O114" s="62">
        <v>0</v>
      </c>
    </row>
    <row r="115" spans="1:15" ht="16.5" customHeight="1" x14ac:dyDescent="0.2">
      <c r="A115" s="8" t="s">
        <v>16</v>
      </c>
      <c r="B115" s="56">
        <f t="shared" si="8"/>
        <v>640.30000000000007</v>
      </c>
      <c r="C115" s="12">
        <v>610</v>
      </c>
      <c r="D115" s="12">
        <v>15.1</v>
      </c>
      <c r="E115" s="12">
        <v>15.2</v>
      </c>
      <c r="F115" s="60">
        <v>636.9</v>
      </c>
      <c r="G115" s="61">
        <v>585</v>
      </c>
      <c r="H115" s="61">
        <v>16.100000000000001</v>
      </c>
      <c r="I115" s="61">
        <v>15.8</v>
      </c>
      <c r="J115" s="62">
        <v>20</v>
      </c>
      <c r="K115" s="60">
        <v>610</v>
      </c>
      <c r="L115" s="61">
        <v>568</v>
      </c>
      <c r="M115" s="61">
        <v>20.5</v>
      </c>
      <c r="N115" s="61">
        <v>21.5</v>
      </c>
      <c r="O115" s="62">
        <v>0</v>
      </c>
    </row>
    <row r="116" spans="1:15" ht="16.5" customHeight="1" x14ac:dyDescent="0.2">
      <c r="A116" s="8" t="s">
        <v>17</v>
      </c>
      <c r="B116" s="56">
        <f t="shared" si="8"/>
        <v>8</v>
      </c>
      <c r="C116" s="12">
        <v>0</v>
      </c>
      <c r="D116" s="12">
        <v>5</v>
      </c>
      <c r="E116" s="12">
        <v>3</v>
      </c>
      <c r="F116" s="60">
        <v>20.5</v>
      </c>
      <c r="G116" s="61">
        <v>13.5</v>
      </c>
      <c r="H116" s="61">
        <v>3</v>
      </c>
      <c r="I116" s="61">
        <v>4</v>
      </c>
      <c r="J116" s="62">
        <v>0</v>
      </c>
      <c r="K116" s="60">
        <v>12</v>
      </c>
      <c r="L116" s="61">
        <v>2</v>
      </c>
      <c r="M116" s="61">
        <v>7.6</v>
      </c>
      <c r="N116" s="61">
        <v>2.4</v>
      </c>
      <c r="O116" s="62">
        <v>0</v>
      </c>
    </row>
    <row r="117" spans="1:15" ht="16.5" customHeight="1" x14ac:dyDescent="0.2">
      <c r="A117" s="8" t="s">
        <v>18</v>
      </c>
      <c r="B117" s="56">
        <f t="shared" si="8"/>
        <v>2.7</v>
      </c>
      <c r="C117" s="12">
        <v>0</v>
      </c>
      <c r="D117" s="12">
        <v>2.1</v>
      </c>
      <c r="E117" s="12">
        <v>0.6</v>
      </c>
      <c r="F117" s="60">
        <v>4.25</v>
      </c>
      <c r="G117" s="61">
        <v>0</v>
      </c>
      <c r="H117" s="61">
        <v>2.9</v>
      </c>
      <c r="I117" s="61">
        <v>1.4</v>
      </c>
      <c r="J117" s="62">
        <v>0</v>
      </c>
      <c r="K117" s="60">
        <v>2.5</v>
      </c>
      <c r="L117" s="61">
        <v>0</v>
      </c>
      <c r="M117" s="61">
        <v>1.5</v>
      </c>
      <c r="N117" s="61">
        <v>1</v>
      </c>
      <c r="O117" s="62">
        <v>0</v>
      </c>
    </row>
    <row r="118" spans="1:15" ht="16.5" customHeight="1" x14ac:dyDescent="0.2">
      <c r="A118" s="8" t="s">
        <v>19</v>
      </c>
      <c r="B118" s="56">
        <f t="shared" si="8"/>
        <v>6</v>
      </c>
      <c r="C118" s="12">
        <v>0</v>
      </c>
      <c r="D118" s="12">
        <v>4</v>
      </c>
      <c r="E118" s="12">
        <v>2</v>
      </c>
      <c r="F118" s="60">
        <v>4.5</v>
      </c>
      <c r="G118" s="61">
        <v>0</v>
      </c>
      <c r="H118" s="61">
        <v>2.5</v>
      </c>
      <c r="I118" s="61">
        <v>2</v>
      </c>
      <c r="J118" s="62">
        <v>0</v>
      </c>
      <c r="K118" s="60">
        <v>8.85</v>
      </c>
      <c r="L118" s="61">
        <v>0</v>
      </c>
      <c r="M118" s="61">
        <v>2.5</v>
      </c>
      <c r="N118" s="61">
        <v>2.1</v>
      </c>
      <c r="O118" s="62">
        <v>4.3</v>
      </c>
    </row>
    <row r="119" spans="1:15" ht="16.5" customHeight="1" x14ac:dyDescent="0.2">
      <c r="A119" s="8" t="s">
        <v>20</v>
      </c>
      <c r="B119" s="56">
        <f t="shared" si="8"/>
        <v>9.3000000000000007</v>
      </c>
      <c r="C119" s="12">
        <v>5.5</v>
      </c>
      <c r="D119" s="12">
        <v>2.5</v>
      </c>
      <c r="E119" s="12">
        <v>1.3</v>
      </c>
      <c r="F119" s="60">
        <v>8.6</v>
      </c>
      <c r="G119" s="61">
        <v>2</v>
      </c>
      <c r="H119" s="61">
        <v>3.1</v>
      </c>
      <c r="I119" s="61">
        <v>1.5</v>
      </c>
      <c r="J119" s="62">
        <v>2</v>
      </c>
      <c r="K119" s="60">
        <v>15.7</v>
      </c>
      <c r="L119" s="61">
        <v>11</v>
      </c>
      <c r="M119" s="61">
        <v>3</v>
      </c>
      <c r="N119" s="61">
        <v>1.7</v>
      </c>
      <c r="O119" s="62">
        <v>0</v>
      </c>
    </row>
    <row r="120" spans="1:15" ht="16.5" customHeight="1" x14ac:dyDescent="0.2">
      <c r="A120" s="8" t="s">
        <v>21</v>
      </c>
      <c r="B120" s="56">
        <f t="shared" si="8"/>
        <v>4.2</v>
      </c>
      <c r="C120" s="12">
        <v>0</v>
      </c>
      <c r="D120" s="12">
        <v>2.9</v>
      </c>
      <c r="E120" s="12">
        <v>1.3</v>
      </c>
      <c r="F120" s="60">
        <v>4.5</v>
      </c>
      <c r="G120" s="61">
        <v>0</v>
      </c>
      <c r="H120" s="61">
        <v>3</v>
      </c>
      <c r="I120" s="61">
        <v>1.5</v>
      </c>
      <c r="J120" s="62">
        <v>0</v>
      </c>
      <c r="K120" s="60">
        <v>4.0599999999999996</v>
      </c>
      <c r="L120" s="61">
        <v>0</v>
      </c>
      <c r="M120" s="61">
        <v>2.5</v>
      </c>
      <c r="N120" s="61">
        <v>1.6</v>
      </c>
      <c r="O120" s="62">
        <v>0</v>
      </c>
    </row>
    <row r="121" spans="1:15" ht="16.5" customHeight="1" x14ac:dyDescent="0.2">
      <c r="A121" s="8" t="s">
        <v>22</v>
      </c>
      <c r="B121" s="56">
        <f t="shared" si="8"/>
        <v>303.8</v>
      </c>
      <c r="C121" s="14">
        <v>60</v>
      </c>
      <c r="D121" s="14">
        <v>143</v>
      </c>
      <c r="E121" s="14">
        <v>100.8</v>
      </c>
      <c r="F121" s="60">
        <v>305.93</v>
      </c>
      <c r="G121" s="61">
        <v>73</v>
      </c>
      <c r="H121" s="61">
        <v>129</v>
      </c>
      <c r="I121" s="61">
        <v>103.9</v>
      </c>
      <c r="J121" s="62">
        <v>0</v>
      </c>
      <c r="K121" s="60">
        <v>276</v>
      </c>
      <c r="L121" s="61">
        <v>42</v>
      </c>
      <c r="M121" s="61">
        <v>129.9</v>
      </c>
      <c r="N121" s="61">
        <v>104.1</v>
      </c>
      <c r="O121" s="62">
        <v>0</v>
      </c>
    </row>
    <row r="122" spans="1:15" s="55" customFormat="1" ht="16.5" customHeight="1" x14ac:dyDescent="0.2">
      <c r="A122" s="47" t="s">
        <v>24</v>
      </c>
      <c r="B122" s="31">
        <f>SUM(B103:B121)</f>
        <v>3344.8000000000006</v>
      </c>
      <c r="C122" s="32">
        <f>SUM(C103:C121)</f>
        <v>2942.7</v>
      </c>
      <c r="D122" s="32">
        <f>SUM(D103:D121)</f>
        <v>239.5</v>
      </c>
      <c r="E122" s="32">
        <f>SUM(E103:E121)</f>
        <v>162.6</v>
      </c>
      <c r="F122" s="52">
        <f>SUM(F103:F121)</f>
        <v>5308.9292000000005</v>
      </c>
      <c r="G122" s="53">
        <f t="shared" ref="G122:N122" si="9">SUM(G103:G121)</f>
        <v>4714.5</v>
      </c>
      <c r="H122" s="53">
        <f t="shared" si="9"/>
        <v>225.7</v>
      </c>
      <c r="I122" s="53">
        <f t="shared" si="9"/>
        <v>169.94</v>
      </c>
      <c r="J122" s="54">
        <f t="shared" si="9"/>
        <v>198.8</v>
      </c>
      <c r="K122" s="52">
        <f t="shared" si="9"/>
        <v>7537.71</v>
      </c>
      <c r="L122" s="53">
        <f t="shared" si="9"/>
        <v>6518.2000000000007</v>
      </c>
      <c r="M122" s="53">
        <f t="shared" si="9"/>
        <v>234.4</v>
      </c>
      <c r="N122" s="53">
        <f t="shared" si="9"/>
        <v>175.5</v>
      </c>
      <c r="O122" s="54">
        <f t="shared" ref="O122" si="10">SUM(O103:O121)</f>
        <v>609.59999999999991</v>
      </c>
    </row>
    <row r="130" spans="1:17" ht="15.75" x14ac:dyDescent="0.2">
      <c r="B130" s="87" t="s">
        <v>0</v>
      </c>
      <c r="C130" s="87"/>
      <c r="D130" s="87"/>
      <c r="E130" s="87"/>
      <c r="F130" s="87"/>
      <c r="G130" s="87"/>
      <c r="H130" s="87"/>
      <c r="I130" s="87"/>
      <c r="J130" s="87"/>
    </row>
    <row r="132" spans="1:17" ht="12.75" x14ac:dyDescent="0.2">
      <c r="A132" s="17"/>
      <c r="B132" s="91">
        <v>2012</v>
      </c>
      <c r="C132" s="91"/>
      <c r="D132" s="91"/>
      <c r="E132" s="91"/>
      <c r="F132" s="91"/>
      <c r="G132" s="91">
        <v>2013</v>
      </c>
      <c r="H132" s="91"/>
      <c r="I132" s="91"/>
      <c r="J132" s="91"/>
      <c r="K132" s="91"/>
      <c r="L132" s="96"/>
      <c r="M132" s="96"/>
      <c r="N132" s="96"/>
      <c r="O132" s="96"/>
      <c r="P132" s="96"/>
      <c r="Q132" s="21"/>
    </row>
    <row r="133" spans="1:17" ht="15" customHeight="1" x14ac:dyDescent="0.2">
      <c r="A133" s="30"/>
      <c r="B133" s="91" t="s">
        <v>1</v>
      </c>
      <c r="C133" s="91" t="s">
        <v>29</v>
      </c>
      <c r="D133" s="91"/>
      <c r="E133" s="91"/>
      <c r="F133" s="97" t="s">
        <v>25</v>
      </c>
      <c r="G133" s="98" t="s">
        <v>1</v>
      </c>
      <c r="H133" s="88" t="s">
        <v>30</v>
      </c>
      <c r="I133" s="89"/>
      <c r="J133" s="90"/>
      <c r="K133" s="100" t="s">
        <v>25</v>
      </c>
      <c r="L133" s="3"/>
      <c r="M133" s="3"/>
      <c r="N133" s="3"/>
      <c r="O133" s="3"/>
      <c r="P133" s="3"/>
      <c r="Q133" s="21"/>
    </row>
    <row r="134" spans="1:17" ht="69" x14ac:dyDescent="0.2">
      <c r="A134" s="7" t="s">
        <v>26</v>
      </c>
      <c r="B134" s="91"/>
      <c r="C134" s="25" t="s">
        <v>28</v>
      </c>
      <c r="D134" s="25" t="s">
        <v>23</v>
      </c>
      <c r="E134" s="26" t="s">
        <v>3</v>
      </c>
      <c r="F134" s="97"/>
      <c r="G134" s="99"/>
      <c r="H134" s="25" t="s">
        <v>28</v>
      </c>
      <c r="I134" s="25" t="s">
        <v>23</v>
      </c>
      <c r="J134" s="26" t="s">
        <v>3</v>
      </c>
      <c r="K134" s="101"/>
      <c r="L134" s="27"/>
      <c r="M134" s="27"/>
      <c r="N134" s="27"/>
      <c r="O134" s="28"/>
      <c r="P134" s="28"/>
      <c r="Q134" s="21"/>
    </row>
    <row r="135" spans="1:17" ht="12.75" x14ac:dyDescent="0.2">
      <c r="A135" s="8" t="s">
        <v>4</v>
      </c>
      <c r="B135" s="57">
        <v>7907</v>
      </c>
      <c r="C135" s="58">
        <v>7424</v>
      </c>
      <c r="D135" s="58">
        <v>40</v>
      </c>
      <c r="E135" s="58">
        <v>19</v>
      </c>
      <c r="F135" s="59">
        <v>54</v>
      </c>
      <c r="G135" s="57">
        <v>9424.7999999999993</v>
      </c>
      <c r="H135" s="58">
        <v>9337</v>
      </c>
      <c r="I135" s="58">
        <v>36</v>
      </c>
      <c r="J135" s="58">
        <v>21.8</v>
      </c>
      <c r="K135" s="58">
        <v>30</v>
      </c>
      <c r="L135" s="21"/>
      <c r="M135" s="21"/>
      <c r="N135" s="21"/>
      <c r="O135" s="21"/>
      <c r="P135" s="21"/>
      <c r="Q135" s="21"/>
    </row>
    <row r="136" spans="1:17" ht="12.75" x14ac:dyDescent="0.2">
      <c r="A136" s="8" t="s">
        <v>5</v>
      </c>
      <c r="B136" s="60">
        <v>4</v>
      </c>
      <c r="C136" s="61">
        <v>0</v>
      </c>
      <c r="D136" s="61">
        <v>2</v>
      </c>
      <c r="E136" s="61">
        <v>2</v>
      </c>
      <c r="F136" s="62">
        <v>0</v>
      </c>
      <c r="G136" s="60">
        <v>9.5</v>
      </c>
      <c r="H136" s="61">
        <v>3.5</v>
      </c>
      <c r="I136" s="61">
        <v>3</v>
      </c>
      <c r="J136" s="61">
        <v>2</v>
      </c>
      <c r="K136" s="61">
        <v>1</v>
      </c>
      <c r="L136" s="21"/>
      <c r="M136" s="21"/>
      <c r="N136" s="21"/>
      <c r="O136" s="21"/>
      <c r="P136" s="21"/>
      <c r="Q136" s="21"/>
    </row>
    <row r="137" spans="1:17" ht="12.75" x14ac:dyDescent="0.2">
      <c r="A137" s="8" t="s">
        <v>6</v>
      </c>
      <c r="B137" s="60">
        <v>19.600000000000001</v>
      </c>
      <c r="C137" s="61">
        <v>2.0099999999999998</v>
      </c>
      <c r="D137" s="61">
        <v>3.7</v>
      </c>
      <c r="E137" s="61">
        <v>2.85</v>
      </c>
      <c r="F137" s="62">
        <v>11</v>
      </c>
      <c r="G137" s="60">
        <v>6.11</v>
      </c>
      <c r="H137" s="61">
        <v>0</v>
      </c>
      <c r="I137" s="61">
        <v>1</v>
      </c>
      <c r="J137" s="61">
        <v>2.11</v>
      </c>
      <c r="K137" s="61">
        <v>3</v>
      </c>
      <c r="L137" s="21"/>
      <c r="M137" s="21"/>
      <c r="N137" s="21"/>
      <c r="O137" s="21"/>
      <c r="P137" s="21"/>
      <c r="Q137" s="21"/>
    </row>
    <row r="138" spans="1:17" ht="12.75" x14ac:dyDescent="0.2">
      <c r="A138" s="8" t="s">
        <v>7</v>
      </c>
      <c r="B138" s="60">
        <v>0.3</v>
      </c>
      <c r="C138" s="61">
        <v>0.2</v>
      </c>
      <c r="D138" s="61">
        <v>0.02</v>
      </c>
      <c r="E138" s="61">
        <v>0.05</v>
      </c>
      <c r="F138" s="62">
        <v>0</v>
      </c>
      <c r="G138" s="60">
        <v>0.3</v>
      </c>
      <c r="H138" s="61">
        <v>0</v>
      </c>
      <c r="I138" s="61">
        <v>0.08</v>
      </c>
      <c r="J138" s="61">
        <v>0.20200000000000001</v>
      </c>
      <c r="K138" s="61">
        <v>0</v>
      </c>
      <c r="L138" s="21"/>
      <c r="M138" s="21"/>
      <c r="N138" s="21"/>
      <c r="O138" s="21"/>
      <c r="P138" s="21"/>
      <c r="Q138" s="21"/>
    </row>
    <row r="139" spans="1:17" ht="12.75" x14ac:dyDescent="0.2">
      <c r="A139" s="8" t="s">
        <v>8</v>
      </c>
      <c r="B139" s="60">
        <v>85</v>
      </c>
      <c r="C139" s="61">
        <v>0</v>
      </c>
      <c r="D139" s="61">
        <v>3</v>
      </c>
      <c r="E139" s="61">
        <v>2</v>
      </c>
      <c r="F139" s="62">
        <v>50</v>
      </c>
      <c r="G139" s="60">
        <v>4</v>
      </c>
      <c r="H139" s="61">
        <v>0</v>
      </c>
      <c r="I139" s="61">
        <v>2</v>
      </c>
      <c r="J139" s="61">
        <v>2</v>
      </c>
      <c r="K139" s="61">
        <v>0</v>
      </c>
      <c r="L139" s="21"/>
      <c r="M139" s="21"/>
      <c r="N139" s="21"/>
      <c r="O139" s="21"/>
      <c r="P139" s="21"/>
      <c r="Q139" s="21"/>
    </row>
    <row r="140" spans="1:17" ht="12.75" x14ac:dyDescent="0.2">
      <c r="A140" s="8" t="s">
        <v>9</v>
      </c>
      <c r="B140" s="60">
        <v>5.3</v>
      </c>
      <c r="C140" s="61">
        <v>2</v>
      </c>
      <c r="D140" s="61">
        <v>1</v>
      </c>
      <c r="E140" s="61">
        <v>0.13</v>
      </c>
      <c r="F140" s="62">
        <v>2.2000000000000002</v>
      </c>
      <c r="G140" s="60">
        <v>5.22</v>
      </c>
      <c r="H140" s="61">
        <v>0.7</v>
      </c>
      <c r="I140" s="61">
        <v>1</v>
      </c>
      <c r="J140" s="61">
        <v>0.52</v>
      </c>
      <c r="K140" s="61">
        <v>3</v>
      </c>
      <c r="L140" s="21"/>
      <c r="M140" s="21"/>
      <c r="N140" s="21"/>
      <c r="O140" s="21"/>
      <c r="P140" s="21"/>
      <c r="Q140" s="21"/>
    </row>
    <row r="141" spans="1:17" ht="12.75" x14ac:dyDescent="0.2">
      <c r="A141" s="8" t="s">
        <v>10</v>
      </c>
      <c r="B141" s="60">
        <v>30</v>
      </c>
      <c r="C141" s="61">
        <v>0</v>
      </c>
      <c r="D141" s="61">
        <v>1.2</v>
      </c>
      <c r="E141" s="61">
        <v>1.5</v>
      </c>
      <c r="F141" s="62">
        <v>27.3</v>
      </c>
      <c r="G141" s="60">
        <v>2.2999999999999998</v>
      </c>
      <c r="H141" s="61">
        <v>0</v>
      </c>
      <c r="I141" s="61">
        <v>1.2</v>
      </c>
      <c r="J141" s="61">
        <v>1.1000000000000001</v>
      </c>
      <c r="K141" s="61">
        <v>0</v>
      </c>
      <c r="L141" s="21"/>
      <c r="M141" s="21"/>
      <c r="N141" s="21"/>
      <c r="O141" s="21"/>
      <c r="P141" s="21"/>
      <c r="Q141" s="21"/>
    </row>
    <row r="142" spans="1:17" ht="12.75" x14ac:dyDescent="0.2">
      <c r="A142" s="8" t="s">
        <v>11</v>
      </c>
      <c r="B142" s="60">
        <v>406.6</v>
      </c>
      <c r="C142" s="61">
        <v>35</v>
      </c>
      <c r="D142" s="61">
        <v>7.1</v>
      </c>
      <c r="E142" s="61">
        <v>4.5199999999999996</v>
      </c>
      <c r="F142" s="62">
        <v>360</v>
      </c>
      <c r="G142" s="60">
        <v>414</v>
      </c>
      <c r="H142" s="61">
        <v>40</v>
      </c>
      <c r="I142" s="61">
        <v>7.2</v>
      </c>
      <c r="J142" s="61">
        <v>6.8</v>
      </c>
      <c r="K142" s="61">
        <v>360</v>
      </c>
      <c r="L142" s="21"/>
      <c r="M142" s="21"/>
      <c r="N142" s="21"/>
      <c r="O142" s="21"/>
      <c r="P142" s="21"/>
      <c r="Q142" s="21"/>
    </row>
    <row r="143" spans="1:17" ht="12.75" x14ac:dyDescent="0.2">
      <c r="A143" s="8" t="s">
        <v>12</v>
      </c>
      <c r="B143" s="60">
        <v>5.7</v>
      </c>
      <c r="C143" s="61">
        <v>0</v>
      </c>
      <c r="D143" s="61">
        <v>3.5</v>
      </c>
      <c r="E143" s="61">
        <v>2.2000000000000002</v>
      </c>
      <c r="F143" s="62">
        <v>0</v>
      </c>
      <c r="G143" s="60">
        <v>6.4</v>
      </c>
      <c r="H143" s="61">
        <v>0</v>
      </c>
      <c r="I143" s="61">
        <v>4</v>
      </c>
      <c r="J143" s="61">
        <v>2.4</v>
      </c>
      <c r="K143" s="61">
        <v>8</v>
      </c>
      <c r="L143" s="21"/>
      <c r="M143" s="21"/>
      <c r="N143" s="21"/>
      <c r="O143" s="21"/>
      <c r="P143" s="21"/>
      <c r="Q143" s="21"/>
    </row>
    <row r="144" spans="1:17" ht="12.75" x14ac:dyDescent="0.2">
      <c r="A144" s="8" t="s">
        <v>13</v>
      </c>
      <c r="B144" s="60">
        <v>58</v>
      </c>
      <c r="C144" s="61">
        <v>0</v>
      </c>
      <c r="D144" s="61">
        <v>6</v>
      </c>
      <c r="E144" s="61">
        <v>12</v>
      </c>
      <c r="F144" s="62">
        <v>40</v>
      </c>
      <c r="G144" s="60">
        <v>20.5</v>
      </c>
      <c r="H144" s="61">
        <v>0</v>
      </c>
      <c r="I144" s="61">
        <v>6.5</v>
      </c>
      <c r="J144" s="61">
        <v>6</v>
      </c>
      <c r="K144" s="61">
        <v>35</v>
      </c>
      <c r="L144" s="21"/>
      <c r="M144" s="21"/>
      <c r="N144" s="21"/>
      <c r="O144" s="21"/>
      <c r="P144" s="21"/>
      <c r="Q144" s="21"/>
    </row>
    <row r="145" spans="1:17" ht="12.75" x14ac:dyDescent="0.2">
      <c r="A145" s="8" t="s">
        <v>14</v>
      </c>
      <c r="B145" s="60">
        <v>23</v>
      </c>
      <c r="C145" s="61">
        <v>0</v>
      </c>
      <c r="D145" s="61">
        <v>3</v>
      </c>
      <c r="E145" s="61">
        <v>2</v>
      </c>
      <c r="F145" s="62">
        <v>18</v>
      </c>
      <c r="G145" s="60">
        <v>113.8</v>
      </c>
      <c r="H145" s="61">
        <v>70</v>
      </c>
      <c r="I145" s="61">
        <v>5.6</v>
      </c>
      <c r="J145" s="61">
        <v>3.2</v>
      </c>
      <c r="K145" s="61">
        <v>0</v>
      </c>
      <c r="L145" s="21"/>
      <c r="M145" s="21"/>
      <c r="N145" s="21"/>
      <c r="O145" s="21"/>
      <c r="P145" s="21"/>
      <c r="Q145" s="21"/>
    </row>
    <row r="146" spans="1:17" ht="12.75" x14ac:dyDescent="0.2">
      <c r="A146" s="8" t="s">
        <v>15</v>
      </c>
      <c r="B146" s="60">
        <v>159.5</v>
      </c>
      <c r="C146" s="61">
        <v>150</v>
      </c>
      <c r="D146" s="61">
        <v>5.6</v>
      </c>
      <c r="E146" s="61">
        <v>3.9</v>
      </c>
      <c r="F146" s="62">
        <v>0</v>
      </c>
      <c r="G146" s="60">
        <v>163.6</v>
      </c>
      <c r="H146" s="61">
        <v>150</v>
      </c>
      <c r="I146" s="61">
        <v>5.4</v>
      </c>
      <c r="J146" s="61">
        <v>8.1999999999999993</v>
      </c>
      <c r="K146" s="61">
        <v>0</v>
      </c>
      <c r="L146" s="21"/>
      <c r="M146" s="21"/>
      <c r="N146" s="21"/>
      <c r="O146" s="21"/>
      <c r="P146" s="21"/>
      <c r="Q146" s="21"/>
    </row>
    <row r="147" spans="1:17" ht="12.75" x14ac:dyDescent="0.2">
      <c r="A147" s="8" t="s">
        <v>16</v>
      </c>
      <c r="B147" s="60">
        <v>809.5</v>
      </c>
      <c r="C147" s="61">
        <v>685</v>
      </c>
      <c r="D147" s="61">
        <v>24</v>
      </c>
      <c r="E147" s="61">
        <v>22.5</v>
      </c>
      <c r="F147" s="62">
        <v>78</v>
      </c>
      <c r="G147" s="60">
        <v>720.5</v>
      </c>
      <c r="H147" s="61">
        <v>668.3</v>
      </c>
      <c r="I147" s="61">
        <v>20</v>
      </c>
      <c r="J147" s="61">
        <v>32.200000000000003</v>
      </c>
      <c r="K147" s="61">
        <v>0</v>
      </c>
      <c r="L147" s="21"/>
      <c r="M147" s="21"/>
      <c r="N147" s="21"/>
      <c r="O147" s="21"/>
      <c r="P147" s="21"/>
      <c r="Q147" s="21"/>
    </row>
    <row r="148" spans="1:17" ht="12.75" x14ac:dyDescent="0.2">
      <c r="A148" s="8" t="s">
        <v>17</v>
      </c>
      <c r="B148" s="60">
        <v>17.7</v>
      </c>
      <c r="C148" s="61">
        <v>7</v>
      </c>
      <c r="D148" s="61">
        <v>7.8</v>
      </c>
      <c r="E148" s="61">
        <v>2.9</v>
      </c>
      <c r="F148" s="62">
        <v>0</v>
      </c>
      <c r="G148" s="60">
        <v>12.7</v>
      </c>
      <c r="H148" s="61">
        <v>3</v>
      </c>
      <c r="I148" s="61">
        <v>5.8</v>
      </c>
      <c r="J148" s="61">
        <v>3.9</v>
      </c>
      <c r="K148" s="61">
        <v>0</v>
      </c>
      <c r="L148" s="21"/>
      <c r="M148" s="21"/>
      <c r="N148" s="21"/>
      <c r="O148" s="21"/>
      <c r="P148" s="21"/>
      <c r="Q148" s="21"/>
    </row>
    <row r="149" spans="1:17" ht="12.75" x14ac:dyDescent="0.2">
      <c r="A149" s="8" t="s">
        <v>18</v>
      </c>
      <c r="B149" s="60">
        <v>2.8</v>
      </c>
      <c r="C149" s="61">
        <v>0</v>
      </c>
      <c r="D149" s="61">
        <v>2.1</v>
      </c>
      <c r="E149" s="61">
        <v>0.7</v>
      </c>
      <c r="F149" s="62">
        <v>0</v>
      </c>
      <c r="G149" s="60">
        <v>8.4</v>
      </c>
      <c r="H149" s="61">
        <v>0</v>
      </c>
      <c r="I149" s="61">
        <v>2.5</v>
      </c>
      <c r="J149" s="61">
        <v>5.9</v>
      </c>
      <c r="K149" s="61">
        <v>0</v>
      </c>
      <c r="L149" s="21"/>
      <c r="M149" s="21"/>
      <c r="N149" s="21"/>
      <c r="O149" s="21"/>
      <c r="P149" s="21"/>
      <c r="Q149" s="21"/>
    </row>
    <row r="150" spans="1:17" ht="12.75" x14ac:dyDescent="0.2">
      <c r="A150" s="8" t="s">
        <v>19</v>
      </c>
      <c r="B150" s="60">
        <v>8.1999999999999993</v>
      </c>
      <c r="C150" s="61">
        <v>0</v>
      </c>
      <c r="D150" s="61">
        <v>2</v>
      </c>
      <c r="E150" s="61">
        <v>1.9</v>
      </c>
      <c r="F150" s="62">
        <v>4.3</v>
      </c>
      <c r="G150" s="60">
        <v>11.5</v>
      </c>
      <c r="H150" s="61">
        <v>0</v>
      </c>
      <c r="I150" s="61">
        <v>2</v>
      </c>
      <c r="J150" s="61">
        <v>1.5</v>
      </c>
      <c r="K150" s="61">
        <v>8</v>
      </c>
      <c r="L150" s="21"/>
      <c r="M150" s="21"/>
      <c r="N150" s="21"/>
      <c r="O150" s="21"/>
      <c r="P150" s="21"/>
      <c r="Q150" s="21"/>
    </row>
    <row r="151" spans="1:17" ht="12.75" x14ac:dyDescent="0.2">
      <c r="A151" s="8" t="s">
        <v>20</v>
      </c>
      <c r="B151" s="60">
        <v>62.2</v>
      </c>
      <c r="C151" s="61">
        <v>50</v>
      </c>
      <c r="D151" s="61">
        <v>3.8</v>
      </c>
      <c r="E151" s="61">
        <v>1.9</v>
      </c>
      <c r="F151" s="62">
        <v>6.5</v>
      </c>
      <c r="G151" s="60">
        <v>15.2</v>
      </c>
      <c r="H151" s="61">
        <v>4</v>
      </c>
      <c r="I151" s="61">
        <v>3</v>
      </c>
      <c r="J151" s="61">
        <v>2.2000000000000002</v>
      </c>
      <c r="K151" s="61">
        <v>6</v>
      </c>
      <c r="L151" s="21"/>
      <c r="M151" s="21"/>
      <c r="N151" s="21"/>
      <c r="O151" s="21"/>
      <c r="P151" s="21"/>
      <c r="Q151" s="21"/>
    </row>
    <row r="152" spans="1:17" ht="12.75" x14ac:dyDescent="0.2">
      <c r="A152" s="8" t="s">
        <v>21</v>
      </c>
      <c r="B152" s="60">
        <v>3.2</v>
      </c>
      <c r="C152" s="61">
        <v>0</v>
      </c>
      <c r="D152" s="61">
        <v>2.2000000000000002</v>
      </c>
      <c r="E152" s="61">
        <v>1</v>
      </c>
      <c r="F152" s="62">
        <v>0</v>
      </c>
      <c r="G152" s="60">
        <v>3</v>
      </c>
      <c r="H152" s="61">
        <v>0</v>
      </c>
      <c r="I152" s="61">
        <v>2</v>
      </c>
      <c r="J152" s="61">
        <v>1</v>
      </c>
      <c r="K152" s="61">
        <v>0</v>
      </c>
      <c r="L152" s="21"/>
      <c r="M152" s="21"/>
      <c r="N152" s="21"/>
      <c r="O152" s="21"/>
      <c r="P152" s="21"/>
      <c r="Q152" s="21"/>
    </row>
    <row r="153" spans="1:17" ht="12.75" x14ac:dyDescent="0.2">
      <c r="A153" s="8" t="s">
        <v>22</v>
      </c>
      <c r="B153" s="60">
        <v>366</v>
      </c>
      <c r="C153" s="61">
        <v>83</v>
      </c>
      <c r="D153" s="61">
        <v>158</v>
      </c>
      <c r="E153" s="61">
        <v>125</v>
      </c>
      <c r="F153" s="62">
        <v>0</v>
      </c>
      <c r="G153" s="60">
        <v>258</v>
      </c>
      <c r="H153" s="61">
        <v>0</v>
      </c>
      <c r="I153" s="61">
        <v>130</v>
      </c>
      <c r="J153" s="61">
        <v>128</v>
      </c>
      <c r="K153" s="61">
        <v>0</v>
      </c>
      <c r="L153" s="21"/>
      <c r="M153" s="21"/>
      <c r="N153" s="21"/>
      <c r="O153" s="21"/>
      <c r="P153" s="21"/>
      <c r="Q153" s="21"/>
    </row>
    <row r="154" spans="1:17" ht="12.75" x14ac:dyDescent="0.2">
      <c r="A154" s="47" t="s">
        <v>24</v>
      </c>
      <c r="B154" s="52">
        <f t="shared" ref="B154" si="11">SUM(B135:B153)</f>
        <v>9973.600000000004</v>
      </c>
      <c r="C154" s="53">
        <f t="shared" ref="C154" si="12">SUM(C135:C153)</f>
        <v>8438.2099999999991</v>
      </c>
      <c r="D154" s="53">
        <f t="shared" ref="D154" si="13">SUM(D135:D153)</f>
        <v>276.02</v>
      </c>
      <c r="E154" s="53">
        <f t="shared" ref="E154" si="14">SUM(E135:E153)</f>
        <v>208.05</v>
      </c>
      <c r="F154" s="54">
        <f t="shared" ref="F154" si="15">SUM(F135:F153)</f>
        <v>651.29999999999995</v>
      </c>
      <c r="G154" s="52">
        <f t="shared" ref="G154" si="16">SUM(G135:G153)</f>
        <v>11199.829999999998</v>
      </c>
      <c r="H154" s="53">
        <f t="shared" ref="H154" si="17">SUM(H135:H153)</f>
        <v>10276.5</v>
      </c>
      <c r="I154" s="53">
        <f t="shared" ref="I154" si="18">SUM(I135:I153)</f>
        <v>238.28</v>
      </c>
      <c r="J154" s="53">
        <f t="shared" ref="J154" si="19">SUM(J135:J153)</f>
        <v>231.03200000000004</v>
      </c>
      <c r="K154" s="53">
        <f t="shared" ref="K154" si="20">SUM(K135:K153)</f>
        <v>454</v>
      </c>
      <c r="L154" s="29"/>
      <c r="M154" s="29"/>
      <c r="N154" s="29"/>
      <c r="O154" s="29"/>
      <c r="P154" s="29"/>
      <c r="Q154" s="21"/>
    </row>
    <row r="155" spans="1:17" x14ac:dyDescent="0.2">
      <c r="L155" s="21"/>
      <c r="M155" s="21"/>
      <c r="N155" s="21"/>
      <c r="O155" s="21"/>
      <c r="P155" s="21"/>
      <c r="Q155" s="21"/>
    </row>
    <row r="156" spans="1:17" x14ac:dyDescent="0.2">
      <c r="L156" s="21"/>
      <c r="M156" s="21"/>
      <c r="N156" s="21"/>
      <c r="O156" s="21"/>
      <c r="P156" s="21"/>
      <c r="Q156" s="21"/>
    </row>
    <row r="164" spans="1:11" ht="12.75" x14ac:dyDescent="0.2">
      <c r="A164" s="22"/>
      <c r="B164" s="91">
        <v>2014</v>
      </c>
      <c r="C164" s="91"/>
      <c r="D164" s="91"/>
      <c r="E164" s="91"/>
      <c r="F164" s="91"/>
      <c r="G164" s="91">
        <v>2015</v>
      </c>
      <c r="H164" s="91"/>
      <c r="I164" s="91"/>
      <c r="J164" s="91"/>
      <c r="K164" s="91"/>
    </row>
    <row r="165" spans="1:11" ht="15" customHeight="1" x14ac:dyDescent="0.2">
      <c r="A165" s="24"/>
      <c r="B165" s="91" t="s">
        <v>1</v>
      </c>
      <c r="C165" s="88" t="s">
        <v>27</v>
      </c>
      <c r="D165" s="89"/>
      <c r="E165" s="90"/>
      <c r="F165" s="97" t="s">
        <v>25</v>
      </c>
      <c r="G165" s="91" t="s">
        <v>1</v>
      </c>
      <c r="H165" s="88" t="s">
        <v>27</v>
      </c>
      <c r="I165" s="89"/>
      <c r="J165" s="90"/>
      <c r="K165" s="97" t="s">
        <v>25</v>
      </c>
    </row>
    <row r="166" spans="1:11" ht="69" x14ac:dyDescent="0.2">
      <c r="A166" s="23" t="s">
        <v>26</v>
      </c>
      <c r="B166" s="91"/>
      <c r="C166" s="25" t="s">
        <v>28</v>
      </c>
      <c r="D166" s="25" t="s">
        <v>23</v>
      </c>
      <c r="E166" s="26" t="s">
        <v>3</v>
      </c>
      <c r="F166" s="97"/>
      <c r="G166" s="91"/>
      <c r="H166" s="25" t="s">
        <v>28</v>
      </c>
      <c r="I166" s="25" t="s">
        <v>23</v>
      </c>
      <c r="J166" s="26" t="s">
        <v>3</v>
      </c>
      <c r="K166" s="97"/>
    </row>
    <row r="167" spans="1:11" ht="12.75" x14ac:dyDescent="0.2">
      <c r="A167" s="8" t="s">
        <v>4</v>
      </c>
      <c r="B167" s="67">
        <v>7532</v>
      </c>
      <c r="C167" s="68">
        <v>7270</v>
      </c>
      <c r="D167" s="68">
        <v>18</v>
      </c>
      <c r="E167" s="68">
        <v>14</v>
      </c>
      <c r="F167" s="69">
        <v>100</v>
      </c>
      <c r="G167" s="70">
        <v>5096</v>
      </c>
      <c r="H167" s="68">
        <v>4819</v>
      </c>
      <c r="I167" s="68">
        <v>23</v>
      </c>
      <c r="J167" s="68">
        <v>17.02</v>
      </c>
      <c r="K167" s="68">
        <v>104</v>
      </c>
    </row>
    <row r="168" spans="1:11" ht="12.75" x14ac:dyDescent="0.2">
      <c r="A168" s="8" t="s">
        <v>5</v>
      </c>
      <c r="B168" s="64">
        <v>10</v>
      </c>
      <c r="C168" s="65">
        <v>0</v>
      </c>
      <c r="D168" s="65">
        <v>3</v>
      </c>
      <c r="E168" s="65">
        <v>2</v>
      </c>
      <c r="F168" s="66">
        <v>5</v>
      </c>
      <c r="G168" s="71">
        <v>6.5</v>
      </c>
      <c r="H168" s="65">
        <v>0</v>
      </c>
      <c r="I168" s="65">
        <v>3</v>
      </c>
      <c r="J168" s="65">
        <v>2</v>
      </c>
      <c r="K168" s="65">
        <v>1.5</v>
      </c>
    </row>
    <row r="169" spans="1:11" ht="12.75" x14ac:dyDescent="0.2">
      <c r="A169" s="8" t="s">
        <v>6</v>
      </c>
      <c r="B169" s="64">
        <v>21.8</v>
      </c>
      <c r="C169" s="65">
        <v>0</v>
      </c>
      <c r="D169" s="65">
        <v>1.5</v>
      </c>
      <c r="E169" s="65">
        <v>2.2999999999999998</v>
      </c>
      <c r="F169" s="66">
        <v>18</v>
      </c>
      <c r="G169" s="71">
        <v>17.8</v>
      </c>
      <c r="H169" s="65">
        <v>3</v>
      </c>
      <c r="I169" s="65">
        <v>1.8</v>
      </c>
      <c r="J169" s="65">
        <v>1.04</v>
      </c>
      <c r="K169" s="65">
        <v>12</v>
      </c>
    </row>
    <row r="170" spans="1:11" ht="12.75" x14ac:dyDescent="0.2">
      <c r="A170" s="8" t="s">
        <v>7</v>
      </c>
      <c r="B170" s="64">
        <v>0.4</v>
      </c>
      <c r="C170" s="65">
        <v>0</v>
      </c>
      <c r="D170" s="65">
        <v>0.1</v>
      </c>
      <c r="E170" s="65">
        <v>0.25</v>
      </c>
      <c r="F170" s="66">
        <v>0</v>
      </c>
      <c r="G170" s="71">
        <v>0.56000000000000005</v>
      </c>
      <c r="H170" s="65">
        <v>0</v>
      </c>
      <c r="I170" s="65">
        <v>0</v>
      </c>
      <c r="J170" s="65">
        <v>0.56000000000000005</v>
      </c>
      <c r="K170" s="65">
        <v>0</v>
      </c>
    </row>
    <row r="171" spans="1:11" ht="12.75" x14ac:dyDescent="0.2">
      <c r="A171" s="8" t="s">
        <v>8</v>
      </c>
      <c r="B171" s="64">
        <v>3.3</v>
      </c>
      <c r="C171" s="65">
        <v>0</v>
      </c>
      <c r="D171" s="65">
        <v>1.5</v>
      </c>
      <c r="E171" s="65">
        <v>1.8</v>
      </c>
      <c r="F171" s="66">
        <v>0</v>
      </c>
      <c r="G171" s="71">
        <v>3.5</v>
      </c>
      <c r="H171" s="65">
        <v>0</v>
      </c>
      <c r="I171" s="65">
        <v>2.2999999999999998</v>
      </c>
      <c r="J171" s="65">
        <v>1.2</v>
      </c>
      <c r="K171" s="65">
        <v>0</v>
      </c>
    </row>
    <row r="172" spans="1:11" ht="12.75" x14ac:dyDescent="0.2">
      <c r="A172" s="8" t="s">
        <v>9</v>
      </c>
      <c r="B172" s="64">
        <v>5.6</v>
      </c>
      <c r="C172" s="65">
        <v>0</v>
      </c>
      <c r="D172" s="65">
        <v>1</v>
      </c>
      <c r="E172" s="65">
        <v>0.8</v>
      </c>
      <c r="F172" s="66">
        <v>3.8</v>
      </c>
      <c r="G172" s="71">
        <v>3.5</v>
      </c>
      <c r="H172" s="65">
        <v>0</v>
      </c>
      <c r="I172" s="65">
        <v>0</v>
      </c>
      <c r="J172" s="65">
        <v>0</v>
      </c>
      <c r="K172" s="65">
        <v>3.5</v>
      </c>
    </row>
    <row r="173" spans="1:11" ht="12.75" x14ac:dyDescent="0.2">
      <c r="A173" s="8" t="s">
        <v>10</v>
      </c>
      <c r="B173" s="64">
        <v>4.5999999999999996</v>
      </c>
      <c r="C173" s="65">
        <v>0</v>
      </c>
      <c r="D173" s="65">
        <v>2.2999999999999998</v>
      </c>
      <c r="E173" s="65">
        <v>2.2999999999999998</v>
      </c>
      <c r="F173" s="66">
        <v>0</v>
      </c>
      <c r="G173" s="71">
        <v>5</v>
      </c>
      <c r="H173" s="65">
        <v>0</v>
      </c>
      <c r="I173" s="65">
        <v>2.2999999999999998</v>
      </c>
      <c r="J173" s="65">
        <v>2.7</v>
      </c>
      <c r="K173" s="65">
        <v>0</v>
      </c>
    </row>
    <row r="174" spans="1:11" ht="12.75" x14ac:dyDescent="0.2">
      <c r="A174" s="8" t="s">
        <v>11</v>
      </c>
      <c r="B174" s="64">
        <v>415.9</v>
      </c>
      <c r="C174" s="65">
        <v>30</v>
      </c>
      <c r="D174" s="65">
        <v>7.3</v>
      </c>
      <c r="E174" s="65">
        <v>7.32</v>
      </c>
      <c r="F174" s="66">
        <v>371.3</v>
      </c>
      <c r="G174" s="71">
        <v>404.3</v>
      </c>
      <c r="H174" s="65">
        <v>30</v>
      </c>
      <c r="I174" s="65">
        <v>7</v>
      </c>
      <c r="J174" s="65">
        <v>7.3</v>
      </c>
      <c r="K174" s="65">
        <v>360</v>
      </c>
    </row>
    <row r="175" spans="1:11" ht="12.75" x14ac:dyDescent="0.2">
      <c r="A175" s="8" t="s">
        <v>12</v>
      </c>
      <c r="B175" s="64">
        <v>11.8</v>
      </c>
      <c r="C175" s="65">
        <v>0</v>
      </c>
      <c r="D175" s="65">
        <v>3</v>
      </c>
      <c r="E175" s="65">
        <v>2.8</v>
      </c>
      <c r="F175" s="66">
        <v>6.1</v>
      </c>
      <c r="G175" s="71">
        <v>5</v>
      </c>
      <c r="H175" s="65">
        <v>0</v>
      </c>
      <c r="I175" s="65">
        <v>2</v>
      </c>
      <c r="J175" s="65">
        <v>1</v>
      </c>
      <c r="K175" s="65">
        <v>2</v>
      </c>
    </row>
    <row r="176" spans="1:11" ht="12.75" x14ac:dyDescent="0.2">
      <c r="A176" s="8" t="s">
        <v>13</v>
      </c>
      <c r="B176" s="64">
        <v>69.599999999999994</v>
      </c>
      <c r="C176" s="65">
        <v>0</v>
      </c>
      <c r="D176" s="65">
        <v>6</v>
      </c>
      <c r="E176" s="65">
        <v>16.100000000000001</v>
      </c>
      <c r="F176" s="66">
        <v>47.5</v>
      </c>
      <c r="G176" s="71">
        <v>59.3</v>
      </c>
      <c r="H176" s="65">
        <v>0</v>
      </c>
      <c r="I176" s="65">
        <v>6.2</v>
      </c>
      <c r="J176" s="65">
        <v>8.1</v>
      </c>
      <c r="K176" s="65">
        <v>45</v>
      </c>
    </row>
    <row r="177" spans="1:11" ht="12.75" x14ac:dyDescent="0.2">
      <c r="A177" s="8" t="s">
        <v>14</v>
      </c>
      <c r="B177" s="64">
        <v>65.8</v>
      </c>
      <c r="C177" s="65">
        <v>50</v>
      </c>
      <c r="D177" s="65">
        <v>2.1</v>
      </c>
      <c r="E177" s="65">
        <v>1.2</v>
      </c>
      <c r="F177" s="66">
        <v>12.5</v>
      </c>
      <c r="G177" s="71">
        <v>6.5</v>
      </c>
      <c r="H177" s="65">
        <v>5</v>
      </c>
      <c r="I177" s="65">
        <v>1</v>
      </c>
      <c r="J177" s="65">
        <v>0.5</v>
      </c>
      <c r="K177" s="65">
        <v>0</v>
      </c>
    </row>
    <row r="178" spans="1:11" ht="12.75" x14ac:dyDescent="0.2">
      <c r="A178" s="8" t="s">
        <v>15</v>
      </c>
      <c r="B178" s="64">
        <v>164.9</v>
      </c>
      <c r="C178" s="65">
        <v>150</v>
      </c>
      <c r="D178" s="65">
        <v>8.1</v>
      </c>
      <c r="E178" s="65">
        <v>6.8</v>
      </c>
      <c r="F178" s="66">
        <v>0</v>
      </c>
      <c r="G178" s="71">
        <v>183</v>
      </c>
      <c r="H178" s="65">
        <v>170</v>
      </c>
      <c r="I178" s="65">
        <v>7.8</v>
      </c>
      <c r="J178" s="65">
        <v>5.2</v>
      </c>
      <c r="K178" s="65">
        <v>0</v>
      </c>
    </row>
    <row r="179" spans="1:11" ht="12.75" x14ac:dyDescent="0.2">
      <c r="A179" s="8" t="s">
        <v>16</v>
      </c>
      <c r="B179" s="64">
        <v>2178.6999999999998</v>
      </c>
      <c r="C179" s="65">
        <v>707.9</v>
      </c>
      <c r="D179" s="65">
        <v>11.62</v>
      </c>
      <c r="E179" s="65">
        <v>20.100000000000001</v>
      </c>
      <c r="F179" s="66">
        <v>1439.1</v>
      </c>
      <c r="G179" s="71">
        <v>2024.4</v>
      </c>
      <c r="H179" s="65">
        <v>854.5</v>
      </c>
      <c r="I179" s="65">
        <v>17.010000000000002</v>
      </c>
      <c r="J179" s="65">
        <v>24.39</v>
      </c>
      <c r="K179" s="65">
        <v>1128.5</v>
      </c>
    </row>
    <row r="180" spans="1:11" ht="12.75" x14ac:dyDescent="0.2">
      <c r="A180" s="8" t="s">
        <v>17</v>
      </c>
      <c r="B180" s="64">
        <v>5.0999999999999996</v>
      </c>
      <c r="C180" s="65">
        <v>0</v>
      </c>
      <c r="D180" s="65">
        <v>2</v>
      </c>
      <c r="E180" s="65">
        <v>3.1</v>
      </c>
      <c r="F180" s="66">
        <v>0</v>
      </c>
      <c r="G180" s="71">
        <v>8.5</v>
      </c>
      <c r="H180" s="65">
        <v>3</v>
      </c>
      <c r="I180" s="65">
        <v>3.21</v>
      </c>
      <c r="J180" s="65">
        <v>2.25</v>
      </c>
      <c r="K180" s="65">
        <v>0</v>
      </c>
    </row>
    <row r="181" spans="1:11" ht="12.75" x14ac:dyDescent="0.2">
      <c r="A181" s="8" t="s">
        <v>18</v>
      </c>
      <c r="B181" s="64">
        <v>4.4000000000000004</v>
      </c>
      <c r="C181" s="65">
        <v>0</v>
      </c>
      <c r="D181" s="65">
        <v>2.4</v>
      </c>
      <c r="E181" s="65">
        <v>2</v>
      </c>
      <c r="F181" s="66">
        <v>0</v>
      </c>
      <c r="G181" s="71">
        <v>5.0999999999999996</v>
      </c>
      <c r="H181" s="65">
        <v>1.5</v>
      </c>
      <c r="I181" s="65">
        <v>2</v>
      </c>
      <c r="J181" s="65">
        <v>1.6</v>
      </c>
      <c r="K181" s="65">
        <v>0</v>
      </c>
    </row>
    <row r="182" spans="1:11" ht="12.75" x14ac:dyDescent="0.2">
      <c r="A182" s="8" t="s">
        <v>19</v>
      </c>
      <c r="B182" s="64">
        <v>0.9</v>
      </c>
      <c r="C182" s="65">
        <v>0</v>
      </c>
      <c r="D182" s="65">
        <v>0.4</v>
      </c>
      <c r="E182" s="65">
        <v>0.52</v>
      </c>
      <c r="F182" s="66">
        <v>0</v>
      </c>
      <c r="G182" s="71">
        <v>1</v>
      </c>
      <c r="H182" s="65">
        <v>0</v>
      </c>
      <c r="I182" s="65">
        <v>0.46</v>
      </c>
      <c r="J182" s="65">
        <v>0.49</v>
      </c>
      <c r="K182" s="65">
        <v>0</v>
      </c>
    </row>
    <row r="183" spans="1:11" ht="12.75" x14ac:dyDescent="0.2">
      <c r="A183" s="8" t="s">
        <v>20</v>
      </c>
      <c r="B183" s="64">
        <v>16.7</v>
      </c>
      <c r="C183" s="65">
        <v>10</v>
      </c>
      <c r="D183" s="65">
        <v>4.2</v>
      </c>
      <c r="E183" s="65">
        <v>2.5</v>
      </c>
      <c r="F183" s="66">
        <v>0</v>
      </c>
      <c r="G183" s="71">
        <v>23.5</v>
      </c>
      <c r="H183" s="65">
        <v>10</v>
      </c>
      <c r="I183" s="65">
        <v>3</v>
      </c>
      <c r="J183" s="65">
        <v>2.5</v>
      </c>
      <c r="K183" s="65">
        <v>8</v>
      </c>
    </row>
    <row r="184" spans="1:11" ht="12.75" x14ac:dyDescent="0.2">
      <c r="A184" s="8" t="s">
        <v>21</v>
      </c>
      <c r="B184" s="64">
        <v>2.5</v>
      </c>
      <c r="C184" s="65">
        <v>0</v>
      </c>
      <c r="D184" s="65">
        <v>1.5</v>
      </c>
      <c r="E184" s="65">
        <v>1</v>
      </c>
      <c r="F184" s="66">
        <v>0</v>
      </c>
      <c r="G184" s="71">
        <v>3</v>
      </c>
      <c r="H184" s="65">
        <v>0</v>
      </c>
      <c r="I184" s="65">
        <v>2</v>
      </c>
      <c r="J184" s="65">
        <v>1</v>
      </c>
      <c r="K184" s="65">
        <v>0</v>
      </c>
    </row>
    <row r="185" spans="1:11" ht="12.75" x14ac:dyDescent="0.2">
      <c r="A185" s="8" t="s">
        <v>22</v>
      </c>
      <c r="B185" s="64">
        <v>805.2</v>
      </c>
      <c r="C185" s="65">
        <v>32.700000000000003</v>
      </c>
      <c r="D185" s="65">
        <v>77.694000000000003</v>
      </c>
      <c r="E185" s="65">
        <v>95.6</v>
      </c>
      <c r="F185" s="66">
        <v>599</v>
      </c>
      <c r="G185" s="71">
        <v>328.9</v>
      </c>
      <c r="H185" s="65">
        <v>55</v>
      </c>
      <c r="I185" s="65">
        <v>131.4</v>
      </c>
      <c r="J185" s="65">
        <v>142.54</v>
      </c>
      <c r="K185" s="65">
        <v>0</v>
      </c>
    </row>
    <row r="186" spans="1:11" s="63" customFormat="1" ht="12.75" x14ac:dyDescent="0.2">
      <c r="A186" s="16" t="s">
        <v>24</v>
      </c>
      <c r="B186" s="52">
        <f t="shared" ref="B186:F186" si="21">SUM(B167:B185)</f>
        <v>11319.200000000003</v>
      </c>
      <c r="C186" s="53">
        <f t="shared" si="21"/>
        <v>8250.6</v>
      </c>
      <c r="D186" s="53">
        <f t="shared" si="21"/>
        <v>153.71400000000003</v>
      </c>
      <c r="E186" s="53">
        <f t="shared" si="21"/>
        <v>182.49</v>
      </c>
      <c r="F186" s="54">
        <f t="shared" si="21"/>
        <v>2602.3000000000002</v>
      </c>
      <c r="G186" s="72">
        <f>SUM(G167:G185)</f>
        <v>8185.3600000000006</v>
      </c>
      <c r="H186" s="72">
        <f>SUM(H167:H185)</f>
        <v>5951</v>
      </c>
      <c r="I186" s="72">
        <f t="shared" ref="I186:K186" si="22">SUM(I167:I185)</f>
        <v>215.48</v>
      </c>
      <c r="J186" s="72">
        <f t="shared" si="22"/>
        <v>221.39</v>
      </c>
      <c r="K186" s="72">
        <f t="shared" si="22"/>
        <v>1664.5</v>
      </c>
    </row>
  </sheetData>
  <mergeCells count="64">
    <mergeCell ref="N37:N38"/>
    <mergeCell ref="B70:B71"/>
    <mergeCell ref="C70:E70"/>
    <mergeCell ref="F70:F71"/>
    <mergeCell ref="G70:G71"/>
    <mergeCell ref="H70:J70"/>
    <mergeCell ref="K70:K71"/>
    <mergeCell ref="L70:L71"/>
    <mergeCell ref="M70:O70"/>
    <mergeCell ref="B165:B166"/>
    <mergeCell ref="F165:F166"/>
    <mergeCell ref="C165:E165"/>
    <mergeCell ref="K7:M7"/>
    <mergeCell ref="B37:B38"/>
    <mergeCell ref="C37:E37"/>
    <mergeCell ref="F37:F38"/>
    <mergeCell ref="G37:I37"/>
    <mergeCell ref="K37:M37"/>
    <mergeCell ref="J37:J38"/>
    <mergeCell ref="B7:B8"/>
    <mergeCell ref="C7:E7"/>
    <mergeCell ref="F7:F8"/>
    <mergeCell ref="G7:I7"/>
    <mergeCell ref="J7:J8"/>
    <mergeCell ref="G101:I101"/>
    <mergeCell ref="K101:K102"/>
    <mergeCell ref="B133:B134"/>
    <mergeCell ref="C133:E133"/>
    <mergeCell ref="F133:F134"/>
    <mergeCell ref="G133:G134"/>
    <mergeCell ref="H133:J133"/>
    <mergeCell ref="K133:K134"/>
    <mergeCell ref="G165:G166"/>
    <mergeCell ref="H165:J165"/>
    <mergeCell ref="L132:P132"/>
    <mergeCell ref="L69:P69"/>
    <mergeCell ref="C96:K96"/>
    <mergeCell ref="B130:J130"/>
    <mergeCell ref="B164:F164"/>
    <mergeCell ref="G164:K164"/>
    <mergeCell ref="L101:N101"/>
    <mergeCell ref="O101:O102"/>
    <mergeCell ref="P70:P71"/>
    <mergeCell ref="K165:K166"/>
    <mergeCell ref="B101:B102"/>
    <mergeCell ref="C101:E101"/>
    <mergeCell ref="F101:F102"/>
    <mergeCell ref="J101:J102"/>
    <mergeCell ref="A4:E4"/>
    <mergeCell ref="C67:K67"/>
    <mergeCell ref="F100:J100"/>
    <mergeCell ref="K100:O100"/>
    <mergeCell ref="B132:F132"/>
    <mergeCell ref="B100:E100"/>
    <mergeCell ref="B35:J35"/>
    <mergeCell ref="B6:E6"/>
    <mergeCell ref="F6:I6"/>
    <mergeCell ref="B36:E36"/>
    <mergeCell ref="F36:I36"/>
    <mergeCell ref="J6:M6"/>
    <mergeCell ref="G132:K132"/>
    <mergeCell ref="J36:N36"/>
    <mergeCell ref="B69:F69"/>
    <mergeCell ref="G69:K69"/>
  </mergeCells>
  <pageMargins left="0.45" right="0.45" top="0.75" bottom="0.75" header="0.3" footer="0.3"/>
  <pageSetup orientation="landscape" horizontalDpi="300" verticalDpi="300" r:id="rId1"/>
  <ignoredErrors>
    <ignoredError sqref="B39:B58 B103:B1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workbookViewId="0">
      <selection activeCell="F33" sqref="F33"/>
    </sheetView>
  </sheetViews>
  <sheetFormatPr defaultRowHeight="15" x14ac:dyDescent="0.25"/>
  <cols>
    <col min="1" max="1" width="17.5703125" customWidth="1"/>
  </cols>
  <sheetData>
    <row r="1" spans="1:28" x14ac:dyDescent="0.25">
      <c r="B1" t="s">
        <v>33</v>
      </c>
      <c r="F1" t="s">
        <v>34</v>
      </c>
    </row>
    <row r="2" spans="1:28" x14ac:dyDescent="0.25">
      <c r="A2" s="37"/>
      <c r="B2" s="91">
        <v>2016</v>
      </c>
      <c r="C2" s="91"/>
      <c r="D2" s="91"/>
      <c r="E2" s="91"/>
      <c r="F2" s="91"/>
      <c r="G2" s="91">
        <v>2017</v>
      </c>
      <c r="H2" s="91"/>
      <c r="I2" s="91"/>
      <c r="J2" s="91"/>
      <c r="K2" s="91"/>
      <c r="L2" s="91">
        <v>2018</v>
      </c>
      <c r="M2" s="91"/>
      <c r="N2" s="91"/>
      <c r="O2" s="91"/>
      <c r="P2" s="91"/>
      <c r="Q2" s="91">
        <v>2019</v>
      </c>
      <c r="R2" s="91"/>
      <c r="S2" s="91"/>
      <c r="T2" s="91"/>
      <c r="U2" s="91"/>
      <c r="V2" s="88"/>
      <c r="W2" s="91">
        <v>2020</v>
      </c>
      <c r="X2" s="91"/>
      <c r="Y2" s="91"/>
      <c r="Z2" s="91"/>
      <c r="AA2" s="91"/>
      <c r="AB2" s="91"/>
    </row>
    <row r="3" spans="1:28" x14ac:dyDescent="0.25">
      <c r="A3" s="24"/>
      <c r="B3" s="91" t="s">
        <v>1</v>
      </c>
      <c r="C3" s="88" t="s">
        <v>27</v>
      </c>
      <c r="D3" s="89"/>
      <c r="E3" s="90"/>
      <c r="F3" s="97" t="s">
        <v>25</v>
      </c>
      <c r="G3" s="91" t="s">
        <v>1</v>
      </c>
      <c r="H3" s="88" t="s">
        <v>27</v>
      </c>
      <c r="I3" s="89"/>
      <c r="J3" s="90"/>
      <c r="K3" s="97" t="s">
        <v>25</v>
      </c>
      <c r="L3" s="91" t="s">
        <v>1</v>
      </c>
      <c r="M3" s="88" t="s">
        <v>27</v>
      </c>
      <c r="N3" s="89"/>
      <c r="O3" s="90"/>
      <c r="P3" s="97" t="s">
        <v>25</v>
      </c>
      <c r="Q3" s="91" t="s">
        <v>1</v>
      </c>
      <c r="R3" s="91" t="s">
        <v>27</v>
      </c>
      <c r="S3" s="91"/>
      <c r="T3" s="91"/>
      <c r="U3" s="97" t="s">
        <v>25</v>
      </c>
      <c r="V3" s="104" t="s">
        <v>35</v>
      </c>
      <c r="W3" s="91" t="s">
        <v>1</v>
      </c>
      <c r="X3" s="91" t="s">
        <v>27</v>
      </c>
      <c r="Y3" s="91"/>
      <c r="Z3" s="91"/>
      <c r="AA3" s="97" t="s">
        <v>25</v>
      </c>
      <c r="AB3" s="97" t="s">
        <v>35</v>
      </c>
    </row>
    <row r="4" spans="1:28" ht="38.25" x14ac:dyDescent="0.25">
      <c r="A4" s="23" t="s">
        <v>26</v>
      </c>
      <c r="B4" s="91"/>
      <c r="C4" s="25" t="s">
        <v>28</v>
      </c>
      <c r="D4" s="25" t="s">
        <v>23</v>
      </c>
      <c r="E4" s="26" t="s">
        <v>3</v>
      </c>
      <c r="F4" s="97"/>
      <c r="G4" s="91"/>
      <c r="H4" s="25" t="s">
        <v>28</v>
      </c>
      <c r="I4" s="25" t="s">
        <v>23</v>
      </c>
      <c r="J4" s="26" t="s">
        <v>3</v>
      </c>
      <c r="K4" s="97"/>
      <c r="L4" s="91"/>
      <c r="M4" s="25" t="s">
        <v>28</v>
      </c>
      <c r="N4" s="25" t="s">
        <v>23</v>
      </c>
      <c r="O4" s="26" t="s">
        <v>3</v>
      </c>
      <c r="P4" s="97"/>
      <c r="Q4" s="91"/>
      <c r="R4" s="25" t="s">
        <v>28</v>
      </c>
      <c r="S4" s="25" t="s">
        <v>23</v>
      </c>
      <c r="T4" s="26" t="s">
        <v>3</v>
      </c>
      <c r="U4" s="97"/>
      <c r="V4" s="104"/>
      <c r="W4" s="91"/>
      <c r="X4" s="25" t="s">
        <v>28</v>
      </c>
      <c r="Y4" s="25" t="s">
        <v>23</v>
      </c>
      <c r="Z4" s="26" t="s">
        <v>3</v>
      </c>
      <c r="AA4" s="97"/>
      <c r="AB4" s="97"/>
    </row>
    <row r="5" spans="1:28" x14ac:dyDescent="0.25">
      <c r="A5" s="8" t="s">
        <v>4</v>
      </c>
      <c r="B5" s="67">
        <v>4151.3</v>
      </c>
      <c r="C5" s="68">
        <v>4017</v>
      </c>
      <c r="D5" s="68">
        <v>20.7</v>
      </c>
      <c r="E5" s="68">
        <v>33.549999999999997</v>
      </c>
      <c r="F5" s="69">
        <v>80</v>
      </c>
      <c r="G5" s="70">
        <v>7952.1</v>
      </c>
      <c r="H5" s="68">
        <v>7842</v>
      </c>
      <c r="I5" s="68">
        <v>26</v>
      </c>
      <c r="J5" s="68">
        <v>30.1</v>
      </c>
      <c r="K5" s="68">
        <v>54</v>
      </c>
      <c r="L5" s="74">
        <v>13893</v>
      </c>
      <c r="M5" s="75">
        <v>13246</v>
      </c>
      <c r="N5" s="75">
        <v>37</v>
      </c>
      <c r="O5" s="75">
        <v>29</v>
      </c>
      <c r="P5" s="75">
        <v>580</v>
      </c>
      <c r="Q5" s="84">
        <f>SUM(R5:V5)</f>
        <v>16331</v>
      </c>
      <c r="R5" s="81">
        <v>15458</v>
      </c>
      <c r="S5" s="81">
        <v>19</v>
      </c>
      <c r="T5" s="82">
        <v>21</v>
      </c>
      <c r="U5" s="82">
        <v>513</v>
      </c>
      <c r="V5">
        <v>320</v>
      </c>
      <c r="W5" s="106">
        <v>24645.15</v>
      </c>
      <c r="X5" s="109">
        <v>24283</v>
      </c>
      <c r="Y5" s="109">
        <v>25</v>
      </c>
      <c r="Z5" s="109">
        <v>22.15</v>
      </c>
      <c r="AA5" s="105"/>
      <c r="AB5" s="105"/>
    </row>
    <row r="6" spans="1:28" x14ac:dyDescent="0.25">
      <c r="A6" s="8" t="s">
        <v>5</v>
      </c>
      <c r="B6" s="64">
        <v>6.6</v>
      </c>
      <c r="C6" s="65"/>
      <c r="D6" s="65">
        <v>3</v>
      </c>
      <c r="E6" s="65">
        <v>2.1</v>
      </c>
      <c r="F6" s="66">
        <v>1.5</v>
      </c>
      <c r="G6" s="71">
        <v>6.6</v>
      </c>
      <c r="H6" s="65"/>
      <c r="I6" s="65">
        <v>3</v>
      </c>
      <c r="J6" s="65">
        <v>2.1</v>
      </c>
      <c r="K6" s="65">
        <v>1.5</v>
      </c>
      <c r="L6" s="76">
        <v>9.5</v>
      </c>
      <c r="M6" s="77"/>
      <c r="N6" s="77">
        <v>3</v>
      </c>
      <c r="O6" s="77">
        <v>2.5</v>
      </c>
      <c r="P6" s="77">
        <v>4</v>
      </c>
      <c r="Q6" s="84">
        <f t="shared" ref="Q6:Q23" si="0">SUM(R6:V6)</f>
        <v>7</v>
      </c>
      <c r="R6" s="82"/>
      <c r="S6" s="81">
        <v>3</v>
      </c>
      <c r="T6" s="82">
        <v>2</v>
      </c>
      <c r="U6" s="82">
        <v>2</v>
      </c>
      <c r="W6" s="107">
        <v>9.5</v>
      </c>
      <c r="X6" s="109"/>
      <c r="Y6" s="109">
        <v>4</v>
      </c>
      <c r="Z6" s="109">
        <v>2.5</v>
      </c>
      <c r="AA6" s="79"/>
      <c r="AB6" s="79"/>
    </row>
    <row r="7" spans="1:28" x14ac:dyDescent="0.25">
      <c r="A7" s="8" t="s">
        <v>6</v>
      </c>
      <c r="B7" s="64">
        <v>23.5</v>
      </c>
      <c r="C7" s="65"/>
      <c r="D7" s="65">
        <v>2.6</v>
      </c>
      <c r="E7" s="65">
        <v>1.429</v>
      </c>
      <c r="F7" s="66">
        <v>19.5</v>
      </c>
      <c r="G7" s="71">
        <v>23.4</v>
      </c>
      <c r="H7" s="65">
        <v>1.4</v>
      </c>
      <c r="I7" s="65">
        <v>2.5</v>
      </c>
      <c r="J7" s="65">
        <v>1.58</v>
      </c>
      <c r="K7" s="65">
        <v>18</v>
      </c>
      <c r="L7" s="76">
        <v>1.5680000000000001</v>
      </c>
      <c r="M7" s="77"/>
      <c r="N7" s="77">
        <v>0.79</v>
      </c>
      <c r="O7" s="78">
        <v>0.77800000000000002</v>
      </c>
      <c r="P7" s="77"/>
      <c r="Q7" s="84">
        <f t="shared" si="0"/>
        <v>1.81</v>
      </c>
      <c r="R7" s="82"/>
      <c r="S7" s="82">
        <v>0.95</v>
      </c>
      <c r="T7" s="82">
        <v>0.86</v>
      </c>
      <c r="U7" s="82"/>
      <c r="W7" s="107">
        <v>1.8599999999999999</v>
      </c>
      <c r="X7" s="109"/>
      <c r="Y7" s="109">
        <v>1.01</v>
      </c>
      <c r="Z7" s="109">
        <v>0.85</v>
      </c>
      <c r="AA7" s="79"/>
      <c r="AB7" s="79"/>
    </row>
    <row r="8" spans="1:28" x14ac:dyDescent="0.25">
      <c r="A8" s="8" t="s">
        <v>7</v>
      </c>
      <c r="B8" s="64">
        <v>0.56000000000000005</v>
      </c>
      <c r="C8" s="65"/>
      <c r="D8" s="65">
        <v>0.5</v>
      </c>
      <c r="E8" s="65">
        <v>0.9</v>
      </c>
      <c r="F8" s="66">
        <v>0</v>
      </c>
      <c r="G8" s="71">
        <v>0</v>
      </c>
      <c r="H8" s="65"/>
      <c r="I8" s="65">
        <v>0</v>
      </c>
      <c r="J8" s="65">
        <v>0.01</v>
      </c>
      <c r="K8" s="65"/>
      <c r="L8" s="76">
        <v>0.11</v>
      </c>
      <c r="M8" s="77"/>
      <c r="N8" s="77">
        <v>0.01</v>
      </c>
      <c r="O8" s="78">
        <v>0.1</v>
      </c>
      <c r="P8" s="77"/>
      <c r="Q8" s="84">
        <f t="shared" si="0"/>
        <v>0.81</v>
      </c>
      <c r="R8" s="82"/>
      <c r="S8" s="82">
        <v>0.2</v>
      </c>
      <c r="T8" s="82">
        <v>0.61</v>
      </c>
      <c r="U8" s="82"/>
      <c r="W8" s="107">
        <v>3.2</v>
      </c>
      <c r="X8" s="109"/>
      <c r="Y8" s="109">
        <v>0.1</v>
      </c>
      <c r="Z8" s="109">
        <v>1.5</v>
      </c>
      <c r="AA8" s="79"/>
      <c r="AB8" s="79"/>
    </row>
    <row r="9" spans="1:28" x14ac:dyDescent="0.25">
      <c r="A9" s="8" t="s">
        <v>8</v>
      </c>
      <c r="B9" s="64">
        <v>5</v>
      </c>
      <c r="C9" s="65"/>
      <c r="D9" s="65">
        <v>2.8</v>
      </c>
      <c r="E9" s="65">
        <v>1.9</v>
      </c>
      <c r="F9" s="66">
        <v>0.3</v>
      </c>
      <c r="G9" s="71">
        <v>2.5</v>
      </c>
      <c r="H9" s="65"/>
      <c r="I9" s="65">
        <v>1.5</v>
      </c>
      <c r="J9" s="65">
        <v>1.01</v>
      </c>
      <c r="K9" s="65"/>
      <c r="L9" s="76">
        <v>3.3</v>
      </c>
      <c r="M9" s="77"/>
      <c r="N9" s="77">
        <v>1.6</v>
      </c>
      <c r="O9" s="78">
        <v>1.7</v>
      </c>
      <c r="P9" s="77"/>
      <c r="Q9" s="84">
        <f t="shared" si="0"/>
        <v>3.6469999999999998</v>
      </c>
      <c r="R9" s="82"/>
      <c r="S9" s="82">
        <v>1.5</v>
      </c>
      <c r="T9" s="82">
        <v>2.1469999999999998</v>
      </c>
      <c r="U9" s="82"/>
      <c r="W9" s="107">
        <v>5.0999999999999996</v>
      </c>
      <c r="X9" s="109"/>
      <c r="Y9" s="109">
        <v>3</v>
      </c>
      <c r="Z9" s="109">
        <v>2.1</v>
      </c>
      <c r="AA9" s="79"/>
      <c r="AB9" s="79"/>
    </row>
    <row r="10" spans="1:28" x14ac:dyDescent="0.25">
      <c r="A10" s="8" t="s">
        <v>9</v>
      </c>
      <c r="B10" s="64">
        <v>5</v>
      </c>
      <c r="C10" s="65"/>
      <c r="D10" s="65">
        <v>0.5</v>
      </c>
      <c r="E10" s="65">
        <v>0</v>
      </c>
      <c r="F10" s="66">
        <v>4.5</v>
      </c>
      <c r="G10" s="71">
        <v>0</v>
      </c>
      <c r="H10" s="65"/>
      <c r="I10" s="65">
        <v>0</v>
      </c>
      <c r="J10" s="65">
        <v>0</v>
      </c>
      <c r="K10" s="65"/>
      <c r="L10" s="76">
        <v>1.5</v>
      </c>
      <c r="M10" s="77"/>
      <c r="N10" s="77"/>
      <c r="O10" s="77"/>
      <c r="P10" s="77">
        <v>1.5</v>
      </c>
      <c r="Q10" s="84">
        <f t="shared" si="0"/>
        <v>0</v>
      </c>
      <c r="R10" s="82"/>
      <c r="S10" s="82"/>
      <c r="T10" s="82">
        <v>0</v>
      </c>
      <c r="U10" s="82"/>
      <c r="W10" s="107">
        <v>2</v>
      </c>
      <c r="X10" s="110">
        <v>2</v>
      </c>
      <c r="Y10" s="110"/>
      <c r="Z10" s="110"/>
      <c r="AA10" s="79"/>
      <c r="AB10" s="79"/>
    </row>
    <row r="11" spans="1:28" x14ac:dyDescent="0.25">
      <c r="A11" s="8" t="s">
        <v>10</v>
      </c>
      <c r="B11" s="64">
        <v>3.5</v>
      </c>
      <c r="C11" s="65"/>
      <c r="D11" s="65">
        <v>1.5</v>
      </c>
      <c r="E11" s="65">
        <v>2</v>
      </c>
      <c r="F11" s="66">
        <v>0</v>
      </c>
      <c r="G11" s="71">
        <v>4</v>
      </c>
      <c r="H11" s="65"/>
      <c r="I11" s="65">
        <v>2.5</v>
      </c>
      <c r="J11" s="65">
        <v>1.5</v>
      </c>
      <c r="K11" s="65"/>
      <c r="L11" s="76">
        <v>3.1</v>
      </c>
      <c r="M11" s="77"/>
      <c r="N11" s="77">
        <v>1.8</v>
      </c>
      <c r="O11" s="77">
        <v>1.3</v>
      </c>
      <c r="P11" s="77"/>
      <c r="Q11" s="84">
        <f t="shared" si="0"/>
        <v>3.1</v>
      </c>
      <c r="R11" s="82"/>
      <c r="S11" s="82">
        <v>1.6</v>
      </c>
      <c r="T11" s="82">
        <v>1.5</v>
      </c>
      <c r="U11" s="82"/>
      <c r="W11" s="107">
        <v>4</v>
      </c>
      <c r="X11" s="109"/>
      <c r="Y11" s="109">
        <v>2.2000000000000002</v>
      </c>
      <c r="Z11" s="109">
        <v>1.8</v>
      </c>
      <c r="AA11" s="79"/>
      <c r="AB11" s="79"/>
    </row>
    <row r="12" spans="1:28" x14ac:dyDescent="0.25">
      <c r="A12" s="8" t="s">
        <v>11</v>
      </c>
      <c r="B12" s="64">
        <v>414.1</v>
      </c>
      <c r="C12" s="65">
        <v>38</v>
      </c>
      <c r="D12" s="65">
        <v>7.5</v>
      </c>
      <c r="E12" s="65">
        <v>8.6</v>
      </c>
      <c r="F12" s="66">
        <v>360</v>
      </c>
      <c r="G12" s="71">
        <v>186</v>
      </c>
      <c r="H12" s="65">
        <v>10</v>
      </c>
      <c r="I12" s="65">
        <v>8</v>
      </c>
      <c r="J12" s="65">
        <v>8</v>
      </c>
      <c r="K12" s="65">
        <v>160</v>
      </c>
      <c r="L12" s="76">
        <v>177.6</v>
      </c>
      <c r="M12" s="77"/>
      <c r="N12" s="77">
        <v>8</v>
      </c>
      <c r="O12" s="77">
        <v>9.6</v>
      </c>
      <c r="P12" s="77">
        <v>160</v>
      </c>
      <c r="Q12" s="84">
        <f t="shared" si="0"/>
        <v>176</v>
      </c>
      <c r="R12" s="82"/>
      <c r="S12" s="81">
        <v>8</v>
      </c>
      <c r="T12" s="82">
        <v>8</v>
      </c>
      <c r="U12" s="82">
        <v>160</v>
      </c>
      <c r="W12" s="107">
        <v>68</v>
      </c>
      <c r="X12" s="109"/>
      <c r="Y12" s="109">
        <v>4</v>
      </c>
      <c r="Z12" s="109">
        <v>4</v>
      </c>
      <c r="AA12" s="79"/>
      <c r="AB12" s="79"/>
    </row>
    <row r="13" spans="1:28" x14ac:dyDescent="0.25">
      <c r="A13" s="8" t="s">
        <v>12</v>
      </c>
      <c r="B13" s="64">
        <v>3.3</v>
      </c>
      <c r="C13" s="65"/>
      <c r="D13" s="65">
        <v>1.8</v>
      </c>
      <c r="E13" s="65">
        <v>0.8</v>
      </c>
      <c r="F13" s="66">
        <v>0.7</v>
      </c>
      <c r="G13" s="71">
        <v>5</v>
      </c>
      <c r="H13" s="65"/>
      <c r="I13" s="65">
        <v>2</v>
      </c>
      <c r="J13" s="65">
        <v>1</v>
      </c>
      <c r="K13" s="65">
        <v>2</v>
      </c>
      <c r="L13" s="76">
        <v>4</v>
      </c>
      <c r="M13" s="77"/>
      <c r="N13" s="77">
        <v>1</v>
      </c>
      <c r="O13" s="77">
        <v>1</v>
      </c>
      <c r="P13" s="77">
        <v>2</v>
      </c>
      <c r="Q13" s="84">
        <f t="shared" si="0"/>
        <v>6</v>
      </c>
      <c r="R13" s="81">
        <v>3</v>
      </c>
      <c r="S13" s="81">
        <v>1.3</v>
      </c>
      <c r="T13" s="82">
        <v>1.7</v>
      </c>
      <c r="U13" s="82"/>
      <c r="W13" s="107">
        <v>19.2</v>
      </c>
      <c r="X13" s="109"/>
      <c r="Y13" s="109">
        <v>5</v>
      </c>
      <c r="Z13" s="109">
        <v>4.2</v>
      </c>
      <c r="AA13" s="79"/>
      <c r="AB13" s="79"/>
    </row>
    <row r="14" spans="1:28" x14ac:dyDescent="0.25">
      <c r="A14" s="8" t="s">
        <v>13</v>
      </c>
      <c r="B14" s="64">
        <v>19.8</v>
      </c>
      <c r="C14" s="65"/>
      <c r="D14" s="65">
        <v>6</v>
      </c>
      <c r="E14" s="65">
        <v>5.8</v>
      </c>
      <c r="F14" s="66">
        <v>8</v>
      </c>
      <c r="G14" s="71">
        <v>27.3</v>
      </c>
      <c r="H14" s="65"/>
      <c r="I14" s="65">
        <v>7</v>
      </c>
      <c r="J14" s="65">
        <v>7</v>
      </c>
      <c r="K14" s="65">
        <v>13.3</v>
      </c>
      <c r="L14" s="76">
        <v>60.4</v>
      </c>
      <c r="M14" s="77">
        <v>29</v>
      </c>
      <c r="N14" s="77">
        <v>7.1</v>
      </c>
      <c r="O14" s="77">
        <v>4.3</v>
      </c>
      <c r="P14" s="77">
        <v>20</v>
      </c>
      <c r="Q14" s="84">
        <f t="shared" si="0"/>
        <v>44.3</v>
      </c>
      <c r="R14" s="82"/>
      <c r="S14" s="81">
        <v>8.5</v>
      </c>
      <c r="T14" s="82">
        <v>7.8</v>
      </c>
      <c r="U14" s="82">
        <v>28</v>
      </c>
      <c r="W14" s="107">
        <v>18.399999999999999</v>
      </c>
      <c r="X14" s="109"/>
      <c r="Y14" s="109">
        <v>8.1999999999999993</v>
      </c>
      <c r="Z14" s="109">
        <v>5.2</v>
      </c>
      <c r="AA14" s="79"/>
      <c r="AB14" s="79"/>
    </row>
    <row r="15" spans="1:28" x14ac:dyDescent="0.25">
      <c r="A15" s="8" t="s">
        <v>14</v>
      </c>
      <c r="B15" s="64">
        <v>60.7</v>
      </c>
      <c r="C15" s="65">
        <v>60</v>
      </c>
      <c r="D15" s="65">
        <v>0.5</v>
      </c>
      <c r="E15" s="65">
        <v>0.2</v>
      </c>
      <c r="F15" s="66">
        <v>0</v>
      </c>
      <c r="G15" s="71">
        <v>88.2</v>
      </c>
      <c r="H15" s="65">
        <v>85</v>
      </c>
      <c r="I15" s="65">
        <v>2</v>
      </c>
      <c r="J15" s="65">
        <v>1.24</v>
      </c>
      <c r="K15" s="65"/>
      <c r="L15" s="76">
        <v>62.1</v>
      </c>
      <c r="M15" s="77">
        <v>60</v>
      </c>
      <c r="N15" s="77">
        <v>1.6</v>
      </c>
      <c r="O15" s="78">
        <v>0.5</v>
      </c>
      <c r="P15" s="77"/>
      <c r="Q15" s="84">
        <f t="shared" si="0"/>
        <v>8.3000000000000007</v>
      </c>
      <c r="R15" s="82"/>
      <c r="S15" s="81">
        <v>0.8</v>
      </c>
      <c r="T15" s="82">
        <v>1</v>
      </c>
      <c r="U15" s="82">
        <v>6.5</v>
      </c>
      <c r="W15" s="107">
        <v>1.2000000000000002</v>
      </c>
      <c r="X15" s="109">
        <v>0.2</v>
      </c>
      <c r="Y15" s="109">
        <v>0.6</v>
      </c>
      <c r="Z15" s="109">
        <v>0.4</v>
      </c>
      <c r="AA15" s="79"/>
      <c r="AB15" s="79"/>
    </row>
    <row r="16" spans="1:28" x14ac:dyDescent="0.25">
      <c r="A16" s="8" t="s">
        <v>15</v>
      </c>
      <c r="B16" s="64">
        <v>173.8</v>
      </c>
      <c r="C16" s="65">
        <v>151</v>
      </c>
      <c r="D16" s="65">
        <v>6</v>
      </c>
      <c r="E16" s="65">
        <v>5.78</v>
      </c>
      <c r="F16" s="66">
        <v>11</v>
      </c>
      <c r="G16" s="71">
        <v>333.5</v>
      </c>
      <c r="H16" s="65">
        <v>145</v>
      </c>
      <c r="I16" s="65">
        <v>15.5</v>
      </c>
      <c r="J16" s="65">
        <v>7</v>
      </c>
      <c r="K16" s="65">
        <v>66</v>
      </c>
      <c r="L16" s="76">
        <v>192.89000000000001</v>
      </c>
      <c r="M16" s="77">
        <v>150</v>
      </c>
      <c r="N16" s="77">
        <v>5.96</v>
      </c>
      <c r="O16" s="77">
        <v>5.93</v>
      </c>
      <c r="P16" s="77">
        <v>31</v>
      </c>
      <c r="Q16" s="84">
        <f t="shared" si="0"/>
        <v>227.35</v>
      </c>
      <c r="R16" s="81">
        <v>151</v>
      </c>
      <c r="S16" s="81">
        <v>5.21</v>
      </c>
      <c r="T16" s="82">
        <v>5.14</v>
      </c>
      <c r="U16" s="82">
        <v>66</v>
      </c>
      <c r="W16" s="107">
        <v>305.95</v>
      </c>
      <c r="X16" s="109">
        <v>226.5</v>
      </c>
      <c r="Y16" s="109">
        <v>6.25</v>
      </c>
      <c r="Z16" s="109">
        <v>6.2</v>
      </c>
      <c r="AA16" s="79"/>
      <c r="AB16" s="79"/>
    </row>
    <row r="17" spans="1:28" x14ac:dyDescent="0.25">
      <c r="A17" s="8" t="s">
        <v>16</v>
      </c>
      <c r="B17" s="64">
        <v>2195.3000000000002</v>
      </c>
      <c r="C17" s="65">
        <v>901.3</v>
      </c>
      <c r="D17" s="65">
        <v>41.9</v>
      </c>
      <c r="E17" s="65">
        <v>50.1</v>
      </c>
      <c r="F17" s="66">
        <v>1202</v>
      </c>
      <c r="G17" s="71">
        <v>2467.1</v>
      </c>
      <c r="H17" s="65">
        <v>1126.8</v>
      </c>
      <c r="I17" s="65">
        <v>46.9</v>
      </c>
      <c r="J17" s="65">
        <v>50.4</v>
      </c>
      <c r="K17" s="65">
        <v>1243</v>
      </c>
      <c r="L17" s="76">
        <v>2380.9</v>
      </c>
      <c r="M17" s="77">
        <v>1050</v>
      </c>
      <c r="N17" s="77">
        <v>40</v>
      </c>
      <c r="O17" s="77">
        <v>49.9</v>
      </c>
      <c r="P17" s="77">
        <v>1241</v>
      </c>
      <c r="Q17" s="84">
        <f t="shared" si="0"/>
        <v>2244.4</v>
      </c>
      <c r="R17" s="81">
        <v>916</v>
      </c>
      <c r="S17" s="81">
        <v>34</v>
      </c>
      <c r="T17" s="82">
        <v>42.4</v>
      </c>
      <c r="U17" s="82">
        <v>1252</v>
      </c>
      <c r="W17" s="107">
        <v>2750.8</v>
      </c>
      <c r="X17" s="109">
        <v>1392</v>
      </c>
      <c r="Y17" s="109">
        <v>35</v>
      </c>
      <c r="Z17" s="109">
        <v>68.8</v>
      </c>
      <c r="AA17" s="79"/>
      <c r="AB17" s="79"/>
    </row>
    <row r="18" spans="1:28" x14ac:dyDescent="0.25">
      <c r="A18" s="8" t="s">
        <v>17</v>
      </c>
      <c r="B18" s="64">
        <v>289.60000000000002</v>
      </c>
      <c r="C18" s="65"/>
      <c r="D18" s="65">
        <v>3.63</v>
      </c>
      <c r="E18" s="65">
        <v>3.5</v>
      </c>
      <c r="F18" s="66">
        <v>282.5</v>
      </c>
      <c r="G18" s="71">
        <v>331.3</v>
      </c>
      <c r="H18" s="65">
        <v>5</v>
      </c>
      <c r="I18" s="65">
        <v>3.8</v>
      </c>
      <c r="J18" s="65">
        <v>2.5</v>
      </c>
      <c r="K18" s="65">
        <v>320</v>
      </c>
      <c r="L18" s="76">
        <v>353.48</v>
      </c>
      <c r="M18" s="77">
        <v>25</v>
      </c>
      <c r="N18" s="77">
        <v>5.21</v>
      </c>
      <c r="O18" s="77">
        <v>3.27</v>
      </c>
      <c r="P18" s="77">
        <v>320</v>
      </c>
      <c r="Q18" s="84">
        <f t="shared" si="0"/>
        <v>344.8</v>
      </c>
      <c r="R18" s="81">
        <v>20</v>
      </c>
      <c r="S18" s="81">
        <v>2</v>
      </c>
      <c r="T18" s="82">
        <v>2.8</v>
      </c>
      <c r="U18" s="82">
        <v>320</v>
      </c>
      <c r="W18" s="107">
        <v>447.5</v>
      </c>
      <c r="X18" s="109">
        <v>60</v>
      </c>
      <c r="Y18" s="109">
        <v>3.5</v>
      </c>
      <c r="Z18" s="109">
        <v>4</v>
      </c>
      <c r="AA18" s="79"/>
      <c r="AB18" s="79"/>
    </row>
    <row r="19" spans="1:28" x14ac:dyDescent="0.25">
      <c r="A19" s="8" t="s">
        <v>18</v>
      </c>
      <c r="B19" s="64">
        <v>4.3</v>
      </c>
      <c r="C19" s="65"/>
      <c r="D19" s="65">
        <v>2.2000000000000002</v>
      </c>
      <c r="E19" s="65">
        <v>2.0499999999999998</v>
      </c>
      <c r="F19" s="66">
        <v>0</v>
      </c>
      <c r="G19" s="71">
        <v>4</v>
      </c>
      <c r="H19" s="65"/>
      <c r="I19" s="65">
        <v>2</v>
      </c>
      <c r="J19" s="65">
        <v>2</v>
      </c>
      <c r="K19" s="65"/>
      <c r="L19" s="76">
        <v>4.9000000000000004</v>
      </c>
      <c r="M19" s="77"/>
      <c r="N19" s="77">
        <v>2.5</v>
      </c>
      <c r="O19" s="77">
        <v>2.4</v>
      </c>
      <c r="P19" s="77"/>
      <c r="Q19" s="84">
        <f t="shared" si="0"/>
        <v>4.3</v>
      </c>
      <c r="R19" s="82"/>
      <c r="S19" s="81">
        <v>2</v>
      </c>
      <c r="T19" s="82">
        <v>2.2999999999999998</v>
      </c>
      <c r="U19" s="82"/>
      <c r="W19" s="107">
        <v>4.9000000000000004</v>
      </c>
      <c r="X19" s="109"/>
      <c r="Y19" s="109">
        <v>2.1</v>
      </c>
      <c r="Z19" s="109">
        <v>2.8</v>
      </c>
      <c r="AA19" s="79"/>
      <c r="AB19" s="79"/>
    </row>
    <row r="20" spans="1:28" x14ac:dyDescent="0.25">
      <c r="A20" s="8" t="s">
        <v>19</v>
      </c>
      <c r="B20" s="64">
        <v>0.7</v>
      </c>
      <c r="C20" s="65"/>
      <c r="D20" s="65">
        <v>0.5</v>
      </c>
      <c r="E20" s="65">
        <v>0.2</v>
      </c>
      <c r="F20" s="66">
        <v>0</v>
      </c>
      <c r="G20" s="71">
        <v>1</v>
      </c>
      <c r="H20" s="65"/>
      <c r="I20" s="65">
        <v>0.5</v>
      </c>
      <c r="J20" s="65">
        <v>0.5</v>
      </c>
      <c r="K20" s="65"/>
      <c r="L20" s="76">
        <v>3.15</v>
      </c>
      <c r="M20" s="77"/>
      <c r="N20" s="77">
        <v>1.75</v>
      </c>
      <c r="O20" s="77">
        <v>1.4</v>
      </c>
      <c r="P20" s="77"/>
      <c r="Q20" s="84">
        <f t="shared" si="0"/>
        <v>2.71</v>
      </c>
      <c r="R20" s="82"/>
      <c r="S20" s="81">
        <v>1.8</v>
      </c>
      <c r="T20" s="82">
        <v>0.91</v>
      </c>
      <c r="U20" s="82"/>
      <c r="W20" s="107">
        <v>5.5270000000000001</v>
      </c>
      <c r="X20" s="109"/>
      <c r="Y20" s="109">
        <v>1.6</v>
      </c>
      <c r="Z20" s="109">
        <v>1.927</v>
      </c>
      <c r="AA20" s="79"/>
      <c r="AB20" s="79"/>
    </row>
    <row r="21" spans="1:28" x14ac:dyDescent="0.25">
      <c r="A21" s="8" t="s">
        <v>20</v>
      </c>
      <c r="B21" s="64">
        <v>34.200000000000003</v>
      </c>
      <c r="C21" s="65">
        <v>20</v>
      </c>
      <c r="D21" s="65">
        <v>3.7</v>
      </c>
      <c r="E21" s="65">
        <v>2.5299999999999998</v>
      </c>
      <c r="F21" s="66">
        <v>8</v>
      </c>
      <c r="G21" s="71">
        <v>46.2</v>
      </c>
      <c r="H21" s="65">
        <v>20</v>
      </c>
      <c r="I21" s="65">
        <v>7.4</v>
      </c>
      <c r="J21" s="65">
        <v>4.75</v>
      </c>
      <c r="K21" s="65">
        <v>14</v>
      </c>
      <c r="L21" s="76">
        <v>33</v>
      </c>
      <c r="M21" s="77">
        <v>20</v>
      </c>
      <c r="N21" s="77">
        <v>3</v>
      </c>
      <c r="O21" s="78">
        <v>2</v>
      </c>
      <c r="P21" s="77">
        <v>8</v>
      </c>
      <c r="Q21" s="84">
        <f t="shared" si="0"/>
        <v>25.253</v>
      </c>
      <c r="R21" s="82"/>
      <c r="S21" s="81">
        <v>2.65</v>
      </c>
      <c r="T21" s="82">
        <v>2.6030000000000002</v>
      </c>
      <c r="U21" s="82">
        <v>20</v>
      </c>
      <c r="W21" s="107">
        <v>46.61</v>
      </c>
      <c r="X21" s="109">
        <v>20</v>
      </c>
      <c r="Y21" s="109">
        <v>2.41</v>
      </c>
      <c r="Z21" s="109">
        <v>1.7</v>
      </c>
      <c r="AA21" s="79"/>
      <c r="AB21" s="79"/>
    </row>
    <row r="22" spans="1:28" x14ac:dyDescent="0.25">
      <c r="A22" s="8" t="s">
        <v>21</v>
      </c>
      <c r="B22" s="64">
        <v>3</v>
      </c>
      <c r="C22" s="65"/>
      <c r="D22" s="65">
        <v>2</v>
      </c>
      <c r="E22" s="65">
        <v>1</v>
      </c>
      <c r="F22" s="66">
        <v>0</v>
      </c>
      <c r="G22" s="71">
        <v>2.8</v>
      </c>
      <c r="H22" s="65"/>
      <c r="I22" s="65">
        <v>1.5</v>
      </c>
      <c r="J22" s="65">
        <v>1.3</v>
      </c>
      <c r="K22" s="65"/>
      <c r="L22" s="76">
        <v>1.6</v>
      </c>
      <c r="M22" s="79"/>
      <c r="N22" s="77">
        <v>1</v>
      </c>
      <c r="O22" s="77">
        <v>0.6</v>
      </c>
      <c r="P22" s="79"/>
      <c r="Q22" s="84">
        <f t="shared" si="0"/>
        <v>2.23</v>
      </c>
      <c r="R22" s="82"/>
      <c r="S22" s="81">
        <v>1</v>
      </c>
      <c r="T22" s="82">
        <v>1.23</v>
      </c>
      <c r="U22" s="82"/>
      <c r="W22" s="107">
        <v>7.9489999999999998</v>
      </c>
      <c r="X22" s="79"/>
      <c r="Y22" s="109">
        <v>2.1</v>
      </c>
      <c r="Z22" s="109">
        <v>4.8490000000000002</v>
      </c>
      <c r="AA22" s="79"/>
      <c r="AB22" s="79"/>
    </row>
    <row r="23" spans="1:28" x14ac:dyDescent="0.25">
      <c r="A23" s="8" t="s">
        <v>22</v>
      </c>
      <c r="B23" s="64">
        <v>302.10000000000002</v>
      </c>
      <c r="C23" s="65">
        <v>8</v>
      </c>
      <c r="D23" s="65">
        <v>141.30000000000001</v>
      </c>
      <c r="E23" s="65">
        <v>150.75</v>
      </c>
      <c r="F23" s="66">
        <v>2</v>
      </c>
      <c r="G23" s="71">
        <v>294</v>
      </c>
      <c r="H23" s="65"/>
      <c r="I23" s="65">
        <v>141.5</v>
      </c>
      <c r="J23" s="65">
        <v>152.5</v>
      </c>
      <c r="K23" s="65"/>
      <c r="L23" s="76">
        <v>303.3</v>
      </c>
      <c r="M23" s="79"/>
      <c r="N23" s="77">
        <v>144.5</v>
      </c>
      <c r="O23" s="77">
        <v>158.80000000000001</v>
      </c>
      <c r="P23" s="79"/>
      <c r="Q23" s="84">
        <f t="shared" si="0"/>
        <v>874</v>
      </c>
      <c r="R23" s="82"/>
      <c r="S23" s="81">
        <v>165.5</v>
      </c>
      <c r="T23" s="82">
        <v>168.5</v>
      </c>
      <c r="U23" s="82">
        <v>540</v>
      </c>
      <c r="W23" s="76">
        <v>1156.0999999999999</v>
      </c>
      <c r="X23" s="79"/>
      <c r="Y23" s="109">
        <v>144</v>
      </c>
      <c r="Z23" s="109">
        <v>142.1</v>
      </c>
      <c r="AA23" s="79"/>
      <c r="AB23" s="79"/>
    </row>
    <row r="24" spans="1:28" x14ac:dyDescent="0.25">
      <c r="A24" s="16" t="s">
        <v>24</v>
      </c>
      <c r="B24" s="52">
        <f t="shared" ref="B24:F24" si="1">SUM(B5:B23)</f>
        <v>7696.3600000000024</v>
      </c>
      <c r="C24" s="53">
        <f t="shared" si="1"/>
        <v>5195.3</v>
      </c>
      <c r="D24" s="53">
        <f t="shared" si="1"/>
        <v>248.63</v>
      </c>
      <c r="E24" s="53">
        <f t="shared" si="1"/>
        <v>273.18899999999996</v>
      </c>
      <c r="F24" s="54">
        <f t="shared" si="1"/>
        <v>1980</v>
      </c>
      <c r="G24" s="72">
        <f>SUM(G5:G23)</f>
        <v>11775</v>
      </c>
      <c r="H24" s="72">
        <f>SUM(H5:H23)</f>
        <v>9235.1999999999989</v>
      </c>
      <c r="I24" s="72">
        <f t="shared" ref="I24:K24" si="2">SUM(I5:I23)</f>
        <v>273.60000000000002</v>
      </c>
      <c r="J24" s="72">
        <f t="shared" si="2"/>
        <v>274.49</v>
      </c>
      <c r="K24" s="72">
        <f t="shared" si="2"/>
        <v>1891.8</v>
      </c>
      <c r="L24" s="80">
        <v>17489.398000000001</v>
      </c>
      <c r="M24" s="73">
        <f>SUM(M5:M23)</f>
        <v>14580</v>
      </c>
      <c r="N24" s="73">
        <f t="shared" ref="N24:P24" si="3">SUM(N5:N23)</f>
        <v>265.82</v>
      </c>
      <c r="O24" s="73">
        <f t="shared" si="3"/>
        <v>275.07800000000003</v>
      </c>
      <c r="P24" s="73">
        <f t="shared" si="3"/>
        <v>2367.5</v>
      </c>
      <c r="Q24" s="85">
        <f>SUM(R24:V24)</f>
        <v>20307.009999999998</v>
      </c>
      <c r="R24" s="83">
        <f>SUM(R5:R23)</f>
        <v>16548</v>
      </c>
      <c r="S24" s="83">
        <f>SUM(S5:S23)</f>
        <v>259.01</v>
      </c>
      <c r="T24" s="83">
        <f t="shared" ref="T24:V24" si="4">SUM(T5:T23)</f>
        <v>272.5</v>
      </c>
      <c r="U24" s="83">
        <f t="shared" si="4"/>
        <v>2907.5</v>
      </c>
      <c r="V24" s="83">
        <f t="shared" si="4"/>
        <v>320</v>
      </c>
      <c r="W24" s="108">
        <f>SUM(W5:W23)</f>
        <v>29502.946000000004</v>
      </c>
      <c r="X24" s="73">
        <f t="shared" ref="X24:AB24" si="5">SUM(X5:X23)</f>
        <v>25983.7</v>
      </c>
      <c r="Y24" s="73">
        <f t="shared" si="5"/>
        <v>250.07</v>
      </c>
      <c r="Z24" s="73">
        <f t="shared" si="5"/>
        <v>277.07600000000002</v>
      </c>
      <c r="AA24" s="73">
        <f t="shared" si="5"/>
        <v>0</v>
      </c>
      <c r="AB24" s="73">
        <f t="shared" si="5"/>
        <v>0</v>
      </c>
    </row>
  </sheetData>
  <mergeCells count="22">
    <mergeCell ref="W2:AB2"/>
    <mergeCell ref="W3:W4"/>
    <mergeCell ref="X3:Z3"/>
    <mergeCell ref="AA3:AA4"/>
    <mergeCell ref="AB3:AB4"/>
    <mergeCell ref="L2:P2"/>
    <mergeCell ref="L3:L4"/>
    <mergeCell ref="M3:O3"/>
    <mergeCell ref="P3:P4"/>
    <mergeCell ref="B2:F2"/>
    <mergeCell ref="G2:K2"/>
    <mergeCell ref="B3:B4"/>
    <mergeCell ref="C3:E3"/>
    <mergeCell ref="F3:F4"/>
    <mergeCell ref="G3:G4"/>
    <mergeCell ref="H3:J3"/>
    <mergeCell ref="K3:K4"/>
    <mergeCell ref="Q3:Q4"/>
    <mergeCell ref="R3:T3"/>
    <mergeCell ref="U3:U4"/>
    <mergeCell ref="V3:V4"/>
    <mergeCell ref="Q2:V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2006-2015</vt:lpstr>
      <vt:lpstr>2016-2020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Erdenebat_ch</dc:creator>
  <cp:lastModifiedBy>Sarantuya_R</cp:lastModifiedBy>
  <cp:lastPrinted>2016-02-03T07:37:37Z</cp:lastPrinted>
  <dcterms:created xsi:type="dcterms:W3CDTF">2014-10-08T02:12:32Z</dcterms:created>
  <dcterms:modified xsi:type="dcterms:W3CDTF">2021-03-30T10:45:08Z</dcterms:modified>
</cp:coreProperties>
</file>