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0" yWindow="0" windowWidth="28800" windowHeight="12435"/>
  </bookViews>
  <sheets>
    <sheet name="ajilgyichyyd" sheetId="1" r:id="rId1"/>
    <sheet name="ajilgyidliin tyvshi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9" i="1" l="1"/>
  <c r="W19" i="1"/>
  <c r="V19" i="1"/>
  <c r="U19" i="1"/>
  <c r="T19" i="1"/>
  <c r="U18" i="1"/>
  <c r="T18" i="1"/>
  <c r="W17" i="1"/>
  <c r="V17" i="1"/>
  <c r="U17" i="1"/>
  <c r="T17" i="1"/>
  <c r="AL8" i="1"/>
  <c r="AK8" i="1"/>
</calcChain>
</file>

<file path=xl/sharedStrings.xml><?xml version="1.0" encoding="utf-8"?>
<sst xmlns="http://schemas.openxmlformats.org/spreadsheetml/2006/main" count="109" uniqueCount="55">
  <si>
    <t xml:space="preserve">  БҮРТГЭЛТЭЙ АЖИЛГҮЙЧҮҮДИЙН ТОО</t>
  </si>
  <si>
    <t>СУМ</t>
  </si>
  <si>
    <t xml:space="preserve">Ажлын шинэ байранд орсон иргэд </t>
  </si>
  <si>
    <t>Бүгд</t>
  </si>
  <si>
    <t xml:space="preserve"> эмэгтэй</t>
  </si>
  <si>
    <t>эмэгтэй</t>
  </si>
  <si>
    <t xml:space="preserve">Тайлант оны эцэст байгаа ажилгүйчүүд </t>
  </si>
  <si>
    <t>БҮГД</t>
  </si>
  <si>
    <t xml:space="preserve">Хөгжлийн бэрхшээлтэй ажилгүйчүүд </t>
  </si>
  <si>
    <t xml:space="preserve">Баруунтуруун </t>
  </si>
  <si>
    <t xml:space="preserve">Насны бүлгээр </t>
  </si>
  <si>
    <t>15-24</t>
  </si>
  <si>
    <t xml:space="preserve">Бөхмөрөн </t>
  </si>
  <si>
    <t>25-34</t>
  </si>
  <si>
    <t xml:space="preserve">Давст </t>
  </si>
  <si>
    <t>35-44</t>
  </si>
  <si>
    <t>45-54</t>
  </si>
  <si>
    <t>Завхан</t>
  </si>
  <si>
    <t>55-59</t>
  </si>
  <si>
    <t xml:space="preserve">Зүүнговь </t>
  </si>
  <si>
    <t>60+</t>
  </si>
  <si>
    <t xml:space="preserve">Зүүнхангай </t>
  </si>
  <si>
    <t xml:space="preserve">Оны эхэнд байсан ажилгүйчүүд </t>
  </si>
  <si>
    <t>Тайлант онд шинээр бүртгүүлсэн ажилгүйчүүд</t>
  </si>
  <si>
    <t xml:space="preserve">Малчин </t>
  </si>
  <si>
    <t xml:space="preserve">Тайлант онд бүртгэлтэй ажилгүйчүүдээс ажилд орсон ажилгүйчүүд </t>
  </si>
  <si>
    <t>Наранбулаг</t>
  </si>
  <si>
    <t xml:space="preserve">Тайлант онд ажил идэвхтэй хайхгүй байгаа шалтгаанаар бүртгэлээс хасагдсан иргэд </t>
  </si>
  <si>
    <t xml:space="preserve">Өлгий </t>
  </si>
  <si>
    <t xml:space="preserve"> АЖИЛГҮЙЧҮҮДИЙН ТОО, боловсролоор</t>
  </si>
  <si>
    <t>Өмнөговь</t>
  </si>
  <si>
    <t>Өндөрхангай</t>
  </si>
  <si>
    <t>Сагил</t>
  </si>
  <si>
    <t>Ажилгүйчүүд бүгд</t>
  </si>
  <si>
    <t>Тариалан</t>
  </si>
  <si>
    <t xml:space="preserve">  - дээд</t>
  </si>
  <si>
    <t>Түргэн</t>
  </si>
  <si>
    <t xml:space="preserve">  - тусгай дунд </t>
  </si>
  <si>
    <t xml:space="preserve">Тэс </t>
  </si>
  <si>
    <t xml:space="preserve">  - мэргэжлийн анхан шатны </t>
  </si>
  <si>
    <t xml:space="preserve">  - бүрэн дунд </t>
  </si>
  <si>
    <t>Ховд</t>
  </si>
  <si>
    <t xml:space="preserve">  - бүрэн бус дунд </t>
  </si>
  <si>
    <t>Хяргас</t>
  </si>
  <si>
    <t xml:space="preserve">  - бага</t>
  </si>
  <si>
    <t>Цагаанхайрхан</t>
  </si>
  <si>
    <t xml:space="preserve">  - боловсролгүй</t>
  </si>
  <si>
    <t xml:space="preserve">Улаангом </t>
  </si>
  <si>
    <t>Хөдөлмөрийн хэлтэст бүртгэлтэй ажилгүйчүүд</t>
  </si>
  <si>
    <t xml:space="preserve">Ажилгүйдлийн түвшин </t>
  </si>
  <si>
    <t xml:space="preserve"> хувь</t>
  </si>
  <si>
    <t>Улсын дүн</t>
  </si>
  <si>
    <t>Баруун бүс</t>
  </si>
  <si>
    <t>Увс</t>
  </si>
  <si>
    <t>2020-IV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</si>
</sst>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11"/>
      <name val="Arial Mon"/>
      <family val="2"/>
    </font>
    <font>
      <b/>
      <sz val="11"/>
      <name val="Arial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 applyBorder="1"/>
    <xf numFmtId="0" fontId="2" fillId="2" borderId="2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2" borderId="7" xfId="0" applyFont="1" applyFill="1" applyBorder="1" applyAlignment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2" fillId="2" borderId="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2" fillId="2" borderId="13" xfId="0" applyFont="1" applyFill="1" applyBorder="1" applyAlignment="1"/>
    <xf numFmtId="0" fontId="2" fillId="2" borderId="5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/>
    <xf numFmtId="0" fontId="2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2" borderId="14" xfId="0" applyFont="1" applyFill="1" applyBorder="1" applyAlignment="1"/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/>
    <xf numFmtId="0" fontId="3" fillId="0" borderId="13" xfId="0" applyFont="1" applyBorder="1"/>
    <xf numFmtId="0" fontId="2" fillId="0" borderId="0" xfId="0" applyFont="1" applyBorder="1" applyAlignment="1"/>
    <xf numFmtId="0" fontId="3" fillId="0" borderId="0" xfId="0" applyFont="1" applyBorder="1"/>
    <xf numFmtId="0" fontId="2" fillId="0" borderId="1" xfId="0" applyFont="1" applyBorder="1" applyAlignment="1"/>
    <xf numFmtId="0" fontId="2" fillId="0" borderId="11" xfId="0" applyFont="1" applyBorder="1"/>
    <xf numFmtId="0" fontId="2" fillId="0" borderId="0" xfId="0" applyFont="1" applyBorder="1" applyAlignment="1">
      <alignment vertical="center"/>
    </xf>
    <xf numFmtId="1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5" fillId="2" borderId="1" xfId="0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 vertical="top" wrapText="1"/>
    </xf>
    <xf numFmtId="0" fontId="5" fillId="2" borderId="7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" fontId="2" fillId="0" borderId="6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right"/>
    </xf>
    <xf numFmtId="1" fontId="1" fillId="2" borderId="6" xfId="0" applyNumberFormat="1" applyFont="1" applyFill="1" applyBorder="1" applyAlignment="1">
      <alignment horizontal="right" vertical="center"/>
    </xf>
    <xf numFmtId="1" fontId="1" fillId="2" borderId="7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67"/>
  <sheetViews>
    <sheetView tabSelected="1" workbookViewId="0"/>
  </sheetViews>
  <sheetFormatPr defaultRowHeight="14.25" x14ac:dyDescent="0.2"/>
  <cols>
    <col min="1" max="1" width="2.140625" style="1" customWidth="1"/>
    <col min="2" max="2" width="48" style="60" bestFit="1" customWidth="1"/>
    <col min="3" max="3" width="6.28515625" style="1" bestFit="1" customWidth="1"/>
    <col min="4" max="4" width="6.28515625" style="1" customWidth="1"/>
    <col min="5" max="5" width="9.140625" style="1" customWidth="1"/>
    <col min="6" max="6" width="6.28515625" style="1" customWidth="1"/>
    <col min="7" max="7" width="9.28515625" style="1" customWidth="1"/>
    <col min="8" max="8" width="6.28515625" style="1" customWidth="1"/>
    <col min="9" max="9" width="10" style="1" customWidth="1"/>
    <col min="10" max="10" width="6.28515625" style="1" customWidth="1"/>
    <col min="11" max="11" width="9.42578125" style="1" customWidth="1"/>
    <col min="12" max="12" width="6.28515625" style="1" customWidth="1"/>
    <col min="13" max="13" width="9.5703125" style="1" customWidth="1"/>
    <col min="14" max="14" width="6.28515625" style="1" customWidth="1"/>
    <col min="15" max="15" width="9.42578125" style="1" customWidth="1"/>
    <col min="16" max="31" width="9.140625" style="1"/>
    <col min="32" max="32" width="15.7109375" style="1" bestFit="1" customWidth="1"/>
    <col min="33" max="16384" width="9.140625" style="1"/>
  </cols>
  <sheetData>
    <row r="3" spans="1:43" x14ac:dyDescent="0.2">
      <c r="B3" s="114" t="s">
        <v>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2"/>
      <c r="Y3" s="2"/>
      <c r="Z3" s="2"/>
      <c r="AA3" s="2"/>
      <c r="AB3" s="106"/>
      <c r="AC3" s="106"/>
    </row>
    <row r="4" spans="1:43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3" x14ac:dyDescent="0.2">
      <c r="A5" s="5"/>
      <c r="B5" s="6"/>
      <c r="C5" s="7"/>
      <c r="D5" s="115">
        <v>2008</v>
      </c>
      <c r="E5" s="116"/>
      <c r="F5" s="115">
        <v>2009</v>
      </c>
      <c r="G5" s="117"/>
      <c r="H5" s="115">
        <v>2010</v>
      </c>
      <c r="I5" s="116"/>
      <c r="J5" s="117">
        <v>2011</v>
      </c>
      <c r="K5" s="117"/>
      <c r="L5" s="115">
        <v>2012</v>
      </c>
      <c r="M5" s="116"/>
      <c r="N5" s="8">
        <v>2013</v>
      </c>
      <c r="O5" s="7"/>
      <c r="P5" s="118">
        <v>2014</v>
      </c>
      <c r="Q5" s="119"/>
      <c r="R5" s="120">
        <v>2015</v>
      </c>
      <c r="S5" s="120"/>
      <c r="T5" s="9">
        <v>2016</v>
      </c>
      <c r="U5" s="10"/>
      <c r="V5" s="117">
        <v>2017</v>
      </c>
      <c r="W5" s="117"/>
      <c r="X5" s="117">
        <v>2018</v>
      </c>
      <c r="Y5" s="117"/>
      <c r="Z5" s="117">
        <v>2019</v>
      </c>
      <c r="AA5" s="117"/>
      <c r="AB5" s="117">
        <v>2020</v>
      </c>
      <c r="AC5" s="117"/>
      <c r="AD5" s="5"/>
      <c r="AE5" s="5"/>
      <c r="AF5" s="11" t="s">
        <v>1</v>
      </c>
      <c r="AG5" s="123" t="s">
        <v>2</v>
      </c>
      <c r="AH5" s="124"/>
      <c r="AI5" s="124"/>
      <c r="AJ5" s="124"/>
      <c r="AK5" s="124"/>
      <c r="AL5" s="124"/>
      <c r="AM5" s="124"/>
      <c r="AN5" s="124"/>
      <c r="AO5" s="124"/>
      <c r="AP5" s="124"/>
    </row>
    <row r="6" spans="1:43" x14ac:dyDescent="0.2">
      <c r="A6" s="5"/>
      <c r="B6" s="12"/>
      <c r="C6" s="13"/>
      <c r="D6" s="14"/>
      <c r="E6" s="15"/>
      <c r="F6" s="14"/>
      <c r="G6" s="13"/>
      <c r="H6" s="14"/>
      <c r="I6" s="16"/>
      <c r="J6" s="13"/>
      <c r="K6" s="16"/>
      <c r="L6" s="14"/>
      <c r="M6" s="16"/>
      <c r="N6" s="13"/>
      <c r="O6" s="16"/>
      <c r="P6" s="17"/>
      <c r="Q6" s="18"/>
      <c r="R6" s="19"/>
      <c r="S6" s="18"/>
      <c r="T6" s="17"/>
      <c r="U6" s="20"/>
      <c r="V6" s="21"/>
      <c r="W6" s="22"/>
      <c r="X6" s="21"/>
      <c r="Y6" s="22"/>
      <c r="Z6" s="21"/>
      <c r="AA6" s="22"/>
      <c r="AB6" s="21"/>
      <c r="AC6" s="107"/>
      <c r="AD6" s="5"/>
      <c r="AE6" s="5"/>
      <c r="AF6" s="23"/>
      <c r="AG6" s="24">
        <v>2013</v>
      </c>
      <c r="AH6" s="25"/>
      <c r="AI6" s="25">
        <v>2014</v>
      </c>
      <c r="AJ6" s="25"/>
      <c r="AK6" s="25">
        <v>2015</v>
      </c>
      <c r="AL6" s="25"/>
      <c r="AM6" s="125">
        <v>2016</v>
      </c>
      <c r="AN6" s="125"/>
      <c r="AO6" s="125">
        <v>2017</v>
      </c>
      <c r="AP6" s="125"/>
    </row>
    <row r="7" spans="1:43" ht="28.5" x14ac:dyDescent="0.2">
      <c r="A7" s="5"/>
      <c r="B7" s="12"/>
      <c r="C7" s="13"/>
      <c r="D7" s="26" t="s">
        <v>3</v>
      </c>
      <c r="E7" s="27" t="s">
        <v>4</v>
      </c>
      <c r="F7" s="26" t="s">
        <v>3</v>
      </c>
      <c r="G7" s="27" t="s">
        <v>4</v>
      </c>
      <c r="H7" s="28" t="s">
        <v>3</v>
      </c>
      <c r="I7" s="29" t="s">
        <v>4</v>
      </c>
      <c r="J7" s="28" t="s">
        <v>3</v>
      </c>
      <c r="K7" s="30" t="s">
        <v>4</v>
      </c>
      <c r="L7" s="28" t="s">
        <v>3</v>
      </c>
      <c r="M7" s="31" t="s">
        <v>4</v>
      </c>
      <c r="N7" s="28" t="s">
        <v>3</v>
      </c>
      <c r="O7" s="30" t="s">
        <v>4</v>
      </c>
      <c r="P7" s="28" t="s">
        <v>3</v>
      </c>
      <c r="Q7" s="29" t="s">
        <v>4</v>
      </c>
      <c r="R7" s="28" t="s">
        <v>3</v>
      </c>
      <c r="S7" s="30" t="s">
        <v>4</v>
      </c>
      <c r="T7" s="26" t="s">
        <v>3</v>
      </c>
      <c r="U7" s="27" t="s">
        <v>4</v>
      </c>
      <c r="V7" s="32" t="s">
        <v>3</v>
      </c>
      <c r="W7" s="30" t="s">
        <v>4</v>
      </c>
      <c r="X7" s="32" t="s">
        <v>3</v>
      </c>
      <c r="Y7" s="30" t="s">
        <v>4</v>
      </c>
      <c r="Z7" s="32" t="s">
        <v>3</v>
      </c>
      <c r="AA7" s="30" t="s">
        <v>4</v>
      </c>
      <c r="AB7" s="32" t="s">
        <v>3</v>
      </c>
      <c r="AC7" s="30" t="s">
        <v>4</v>
      </c>
      <c r="AD7" s="5"/>
      <c r="AE7" s="5"/>
      <c r="AF7" s="33"/>
      <c r="AG7" s="25" t="s">
        <v>3</v>
      </c>
      <c r="AH7" s="25" t="s">
        <v>5</v>
      </c>
      <c r="AI7" s="25" t="s">
        <v>3</v>
      </c>
      <c r="AJ7" s="25" t="s">
        <v>5</v>
      </c>
      <c r="AK7" s="25" t="s">
        <v>3</v>
      </c>
      <c r="AL7" s="25" t="s">
        <v>5</v>
      </c>
      <c r="AM7" s="25" t="s">
        <v>3</v>
      </c>
      <c r="AN7" s="25" t="s">
        <v>5</v>
      </c>
      <c r="AO7" s="25" t="s">
        <v>3</v>
      </c>
      <c r="AP7" s="25" t="s">
        <v>5</v>
      </c>
    </row>
    <row r="8" spans="1:43" x14ac:dyDescent="0.2">
      <c r="A8" s="5"/>
      <c r="B8" s="12" t="s">
        <v>6</v>
      </c>
      <c r="C8" s="12"/>
      <c r="D8" s="34">
        <v>1404</v>
      </c>
      <c r="E8" s="35">
        <v>832</v>
      </c>
      <c r="F8" s="36">
        <v>2252</v>
      </c>
      <c r="G8" s="37">
        <v>1116</v>
      </c>
      <c r="H8" s="36">
        <v>1230</v>
      </c>
      <c r="I8" s="35">
        <v>736</v>
      </c>
      <c r="J8" s="37">
        <v>441</v>
      </c>
      <c r="K8" s="37">
        <v>316</v>
      </c>
      <c r="L8" s="36">
        <v>1002</v>
      </c>
      <c r="M8" s="35">
        <v>577</v>
      </c>
      <c r="N8" s="37">
        <v>1350</v>
      </c>
      <c r="O8" s="37">
        <v>774</v>
      </c>
      <c r="P8" s="36">
        <v>1138</v>
      </c>
      <c r="Q8" s="35">
        <v>617</v>
      </c>
      <c r="R8" s="38">
        <v>1163</v>
      </c>
      <c r="S8" s="38">
        <v>569</v>
      </c>
      <c r="T8" s="39">
        <v>981</v>
      </c>
      <c r="U8" s="40">
        <v>533</v>
      </c>
      <c r="V8" s="37">
        <v>777</v>
      </c>
      <c r="W8" s="37">
        <v>386</v>
      </c>
      <c r="X8" s="61">
        <v>596</v>
      </c>
      <c r="Y8" s="61">
        <v>318</v>
      </c>
      <c r="Z8" s="61">
        <v>701</v>
      </c>
      <c r="AA8" s="61">
        <v>352</v>
      </c>
      <c r="AB8" s="173">
        <v>831</v>
      </c>
      <c r="AC8" s="173">
        <v>433</v>
      </c>
      <c r="AD8" s="41"/>
      <c r="AE8" s="5"/>
      <c r="AF8" s="42" t="s">
        <v>7</v>
      </c>
      <c r="AG8" s="43">
        <v>1890</v>
      </c>
      <c r="AH8" s="43">
        <v>967</v>
      </c>
      <c r="AI8" s="43">
        <v>1702</v>
      </c>
      <c r="AJ8" s="43">
        <v>743</v>
      </c>
      <c r="AK8" s="43">
        <f t="shared" ref="AK8:AL8" si="0">SUM(AK9:AK33)</f>
        <v>1651</v>
      </c>
      <c r="AL8" s="43">
        <f t="shared" si="0"/>
        <v>592</v>
      </c>
      <c r="AM8" s="43">
        <v>709</v>
      </c>
      <c r="AN8" s="43">
        <v>323</v>
      </c>
      <c r="AO8" s="44">
        <v>1300</v>
      </c>
      <c r="AP8" s="44">
        <v>487</v>
      </c>
    </row>
    <row r="9" spans="1:43" ht="15" customHeight="1" x14ac:dyDescent="0.2">
      <c r="A9" s="5"/>
      <c r="B9" s="45" t="s">
        <v>8</v>
      </c>
      <c r="C9" s="45"/>
      <c r="D9" s="46"/>
      <c r="E9" s="47"/>
      <c r="F9" s="46"/>
      <c r="G9" s="48"/>
      <c r="H9" s="46"/>
      <c r="I9" s="47"/>
      <c r="J9" s="48"/>
      <c r="K9" s="48"/>
      <c r="L9" s="46"/>
      <c r="M9" s="47"/>
      <c r="N9" s="48">
        <v>23</v>
      </c>
      <c r="O9" s="48">
        <v>8</v>
      </c>
      <c r="P9" s="46">
        <v>12</v>
      </c>
      <c r="Q9" s="47">
        <v>6</v>
      </c>
      <c r="R9" s="48">
        <v>17</v>
      </c>
      <c r="S9" s="48">
        <v>5</v>
      </c>
      <c r="T9" s="46">
        <v>9</v>
      </c>
      <c r="U9" s="47">
        <v>4</v>
      </c>
      <c r="V9" s="48">
        <v>6</v>
      </c>
      <c r="W9" s="48">
        <v>3</v>
      </c>
      <c r="X9" s="61">
        <v>12</v>
      </c>
      <c r="Y9" s="61">
        <v>7</v>
      </c>
      <c r="Z9" s="61">
        <v>15</v>
      </c>
      <c r="AA9" s="61">
        <v>4</v>
      </c>
      <c r="AB9" s="174">
        <v>16</v>
      </c>
      <c r="AC9" s="174">
        <v>7</v>
      </c>
      <c r="AD9" s="41"/>
      <c r="AE9" s="5"/>
      <c r="AF9" s="49" t="s">
        <v>9</v>
      </c>
      <c r="AG9" s="50">
        <v>73</v>
      </c>
      <c r="AH9" s="50">
        <v>42</v>
      </c>
      <c r="AI9" s="50">
        <v>27</v>
      </c>
      <c r="AJ9" s="50">
        <v>13</v>
      </c>
      <c r="AK9" s="50">
        <v>21</v>
      </c>
      <c r="AL9" s="50">
        <v>13</v>
      </c>
      <c r="AM9" s="50">
        <v>7</v>
      </c>
      <c r="AN9" s="50">
        <v>3</v>
      </c>
      <c r="AO9" s="44">
        <v>39</v>
      </c>
      <c r="AP9" s="44">
        <v>11</v>
      </c>
    </row>
    <row r="10" spans="1:43" x14ac:dyDescent="0.2">
      <c r="A10" s="5"/>
      <c r="B10" s="126" t="s">
        <v>10</v>
      </c>
      <c r="C10" s="51" t="s">
        <v>11</v>
      </c>
      <c r="D10" s="34">
        <v>402</v>
      </c>
      <c r="E10" s="52">
        <v>255</v>
      </c>
      <c r="F10" s="34">
        <v>610</v>
      </c>
      <c r="G10" s="53">
        <v>329</v>
      </c>
      <c r="H10" s="34">
        <v>374</v>
      </c>
      <c r="I10" s="52">
        <v>224</v>
      </c>
      <c r="J10" s="53">
        <v>119</v>
      </c>
      <c r="K10" s="53">
        <v>98</v>
      </c>
      <c r="L10" s="34"/>
      <c r="M10" s="52"/>
      <c r="N10" s="53">
        <v>487</v>
      </c>
      <c r="O10" s="53">
        <v>272</v>
      </c>
      <c r="P10" s="34">
        <v>252</v>
      </c>
      <c r="Q10" s="52">
        <v>138</v>
      </c>
      <c r="R10" s="54">
        <v>266</v>
      </c>
      <c r="S10" s="54">
        <v>140</v>
      </c>
      <c r="T10" s="55">
        <v>269</v>
      </c>
      <c r="U10" s="56">
        <v>172</v>
      </c>
      <c r="V10" s="53">
        <v>207</v>
      </c>
      <c r="W10" s="53">
        <v>108</v>
      </c>
      <c r="X10" s="61">
        <v>78</v>
      </c>
      <c r="Y10" s="61">
        <v>46</v>
      </c>
      <c r="Z10" s="61">
        <v>100</v>
      </c>
      <c r="AA10" s="61">
        <v>46</v>
      </c>
      <c r="AB10" s="173">
        <v>84</v>
      </c>
      <c r="AC10" s="173">
        <v>42</v>
      </c>
      <c r="AD10" s="41"/>
      <c r="AE10" s="5"/>
      <c r="AF10" s="49" t="s">
        <v>12</v>
      </c>
      <c r="AG10" s="50">
        <v>78</v>
      </c>
      <c r="AH10" s="50">
        <v>41</v>
      </c>
      <c r="AI10" s="50">
        <v>47</v>
      </c>
      <c r="AJ10" s="50">
        <v>15</v>
      </c>
      <c r="AK10" s="50">
        <v>17</v>
      </c>
      <c r="AL10" s="50">
        <v>9</v>
      </c>
      <c r="AM10" s="50">
        <v>8</v>
      </c>
      <c r="AN10" s="50">
        <v>3</v>
      </c>
      <c r="AO10" s="57">
        <v>39</v>
      </c>
      <c r="AP10" s="57">
        <v>11</v>
      </c>
      <c r="AQ10" s="58"/>
    </row>
    <row r="11" spans="1:43" x14ac:dyDescent="0.2">
      <c r="A11" s="5"/>
      <c r="B11" s="127"/>
      <c r="C11" s="12" t="s">
        <v>13</v>
      </c>
      <c r="D11" s="36">
        <v>413</v>
      </c>
      <c r="E11" s="35">
        <v>245</v>
      </c>
      <c r="F11" s="36">
        <v>640</v>
      </c>
      <c r="G11" s="37">
        <v>328</v>
      </c>
      <c r="H11" s="36">
        <v>413</v>
      </c>
      <c r="I11" s="35">
        <v>247</v>
      </c>
      <c r="J11" s="37">
        <v>190</v>
      </c>
      <c r="K11" s="37">
        <v>136</v>
      </c>
      <c r="L11" s="36"/>
      <c r="M11" s="35"/>
      <c r="N11" s="37">
        <v>417</v>
      </c>
      <c r="O11" s="37">
        <v>265</v>
      </c>
      <c r="P11" s="36">
        <v>468</v>
      </c>
      <c r="Q11" s="35">
        <v>269</v>
      </c>
      <c r="R11" s="38">
        <v>431</v>
      </c>
      <c r="S11" s="38">
        <v>223</v>
      </c>
      <c r="T11" s="39">
        <v>307</v>
      </c>
      <c r="U11" s="40">
        <v>180</v>
      </c>
      <c r="V11" s="37">
        <v>282</v>
      </c>
      <c r="W11" s="37">
        <v>161</v>
      </c>
      <c r="X11" s="61">
        <v>225</v>
      </c>
      <c r="Y11" s="61">
        <v>133</v>
      </c>
      <c r="Z11" s="61">
        <v>258</v>
      </c>
      <c r="AA11" s="61">
        <v>143</v>
      </c>
      <c r="AB11" s="173">
        <v>423</v>
      </c>
      <c r="AC11" s="173">
        <v>231</v>
      </c>
      <c r="AD11" s="41"/>
      <c r="AE11" s="5"/>
      <c r="AF11" s="49" t="s">
        <v>14</v>
      </c>
      <c r="AG11" s="50">
        <v>45</v>
      </c>
      <c r="AH11" s="50">
        <v>29</v>
      </c>
      <c r="AI11" s="50">
        <v>31</v>
      </c>
      <c r="AJ11" s="50">
        <v>20</v>
      </c>
      <c r="AK11" s="50">
        <v>14</v>
      </c>
      <c r="AL11" s="50">
        <v>4</v>
      </c>
      <c r="AM11" s="50">
        <v>8</v>
      </c>
      <c r="AN11" s="50">
        <v>3</v>
      </c>
      <c r="AO11" s="57">
        <v>34</v>
      </c>
      <c r="AP11" s="57">
        <v>10</v>
      </c>
      <c r="AQ11" s="58"/>
    </row>
    <row r="12" spans="1:43" x14ac:dyDescent="0.2">
      <c r="A12" s="5"/>
      <c r="B12" s="127"/>
      <c r="C12" s="12" t="s">
        <v>15</v>
      </c>
      <c r="D12" s="36">
        <v>368</v>
      </c>
      <c r="E12" s="35">
        <v>223</v>
      </c>
      <c r="F12" s="36">
        <v>567</v>
      </c>
      <c r="G12" s="37">
        <v>292</v>
      </c>
      <c r="H12" s="36">
        <v>287</v>
      </c>
      <c r="I12" s="35">
        <v>175</v>
      </c>
      <c r="J12" s="37">
        <v>84</v>
      </c>
      <c r="K12" s="37">
        <v>53</v>
      </c>
      <c r="L12" s="36"/>
      <c r="M12" s="35"/>
      <c r="N12" s="37">
        <v>265</v>
      </c>
      <c r="O12" s="37">
        <v>161</v>
      </c>
      <c r="P12" s="36">
        <v>234</v>
      </c>
      <c r="Q12" s="35">
        <v>130</v>
      </c>
      <c r="R12" s="38">
        <v>269</v>
      </c>
      <c r="S12" s="38">
        <v>145</v>
      </c>
      <c r="T12" s="39">
        <v>232</v>
      </c>
      <c r="U12" s="40">
        <v>119</v>
      </c>
      <c r="V12" s="37">
        <v>161</v>
      </c>
      <c r="W12" s="37">
        <v>83</v>
      </c>
      <c r="X12" s="61">
        <v>153</v>
      </c>
      <c r="Y12" s="61">
        <v>78</v>
      </c>
      <c r="Z12" s="61">
        <v>188</v>
      </c>
      <c r="AA12" s="61">
        <v>95</v>
      </c>
      <c r="AB12" s="173">
        <v>199</v>
      </c>
      <c r="AC12" s="173">
        <v>111</v>
      </c>
      <c r="AD12" s="41"/>
      <c r="AE12" s="5"/>
      <c r="AF12" s="59"/>
      <c r="AG12" s="43"/>
      <c r="AH12" s="43"/>
      <c r="AI12" s="43"/>
      <c r="AJ12" s="43"/>
      <c r="AK12" s="43"/>
      <c r="AL12" s="43"/>
      <c r="AM12" s="43"/>
      <c r="AN12" s="43"/>
      <c r="AO12" s="57"/>
      <c r="AP12" s="60"/>
      <c r="AQ12" s="58"/>
    </row>
    <row r="13" spans="1:43" x14ac:dyDescent="0.2">
      <c r="A13" s="5"/>
      <c r="B13" s="127"/>
      <c r="C13" s="12" t="s">
        <v>16</v>
      </c>
      <c r="D13" s="129">
        <v>221</v>
      </c>
      <c r="E13" s="130">
        <v>109</v>
      </c>
      <c r="F13" s="129">
        <v>435</v>
      </c>
      <c r="G13" s="121">
        <v>167</v>
      </c>
      <c r="H13" s="129">
        <v>156</v>
      </c>
      <c r="I13" s="130">
        <v>90</v>
      </c>
      <c r="J13" s="121">
        <v>48</v>
      </c>
      <c r="K13" s="121">
        <v>29</v>
      </c>
      <c r="L13" s="36"/>
      <c r="M13" s="35"/>
      <c r="N13" s="121">
        <v>181</v>
      </c>
      <c r="O13" s="121">
        <v>76</v>
      </c>
      <c r="P13" s="36">
        <v>158</v>
      </c>
      <c r="Q13" s="35">
        <v>75</v>
      </c>
      <c r="R13" s="38">
        <v>167</v>
      </c>
      <c r="S13" s="38">
        <v>59</v>
      </c>
      <c r="T13" s="39">
        <v>150</v>
      </c>
      <c r="U13" s="40">
        <v>58</v>
      </c>
      <c r="V13" s="37">
        <v>104</v>
      </c>
      <c r="W13" s="37">
        <v>34</v>
      </c>
      <c r="X13" s="61">
        <v>113</v>
      </c>
      <c r="Y13" s="61">
        <v>55</v>
      </c>
      <c r="Z13" s="61">
        <v>129</v>
      </c>
      <c r="AA13" s="61">
        <v>64</v>
      </c>
      <c r="AB13" s="173">
        <v>107</v>
      </c>
      <c r="AC13" s="173">
        <v>49</v>
      </c>
      <c r="AD13" s="41"/>
      <c r="AE13" s="5"/>
      <c r="AF13" s="49" t="s">
        <v>17</v>
      </c>
      <c r="AG13" s="50">
        <v>47</v>
      </c>
      <c r="AH13" s="50">
        <v>23</v>
      </c>
      <c r="AI13" s="50">
        <v>23</v>
      </c>
      <c r="AJ13" s="50">
        <v>13</v>
      </c>
      <c r="AK13" s="50">
        <v>16</v>
      </c>
      <c r="AL13" s="50">
        <v>7</v>
      </c>
      <c r="AM13" s="50">
        <v>16</v>
      </c>
      <c r="AN13" s="50">
        <v>0</v>
      </c>
      <c r="AO13" s="57">
        <v>38</v>
      </c>
      <c r="AP13" s="57">
        <v>14</v>
      </c>
      <c r="AQ13" s="62"/>
    </row>
    <row r="14" spans="1:43" ht="15" customHeight="1" x14ac:dyDescent="0.2">
      <c r="A14" s="5"/>
      <c r="B14" s="127"/>
      <c r="C14" s="63" t="s">
        <v>18</v>
      </c>
      <c r="D14" s="129"/>
      <c r="E14" s="130"/>
      <c r="F14" s="129"/>
      <c r="G14" s="121"/>
      <c r="H14" s="129"/>
      <c r="I14" s="130"/>
      <c r="J14" s="121"/>
      <c r="K14" s="121"/>
      <c r="L14" s="36"/>
      <c r="M14" s="35"/>
      <c r="N14" s="121"/>
      <c r="O14" s="121"/>
      <c r="P14" s="36">
        <v>22</v>
      </c>
      <c r="Q14" s="35">
        <v>5</v>
      </c>
      <c r="R14" s="38">
        <v>25</v>
      </c>
      <c r="S14" s="38">
        <v>2</v>
      </c>
      <c r="T14" s="39">
        <v>15</v>
      </c>
      <c r="U14" s="40">
        <v>2</v>
      </c>
      <c r="V14" s="37">
        <v>22</v>
      </c>
      <c r="W14" s="37">
        <v>0</v>
      </c>
      <c r="X14" s="61">
        <v>25</v>
      </c>
      <c r="Y14" s="61">
        <v>6</v>
      </c>
      <c r="Z14" s="61">
        <v>24</v>
      </c>
      <c r="AA14" s="61">
        <v>3</v>
      </c>
      <c r="AB14" s="173">
        <v>14</v>
      </c>
      <c r="AC14" s="173">
        <v>0</v>
      </c>
      <c r="AD14" s="41"/>
      <c r="AE14" s="5"/>
      <c r="AF14" s="49" t="s">
        <v>19</v>
      </c>
      <c r="AG14" s="50">
        <v>38</v>
      </c>
      <c r="AH14" s="50">
        <v>21</v>
      </c>
      <c r="AI14" s="50">
        <v>34</v>
      </c>
      <c r="AJ14" s="50">
        <v>15</v>
      </c>
      <c r="AK14" s="50">
        <v>32</v>
      </c>
      <c r="AL14" s="50">
        <v>14</v>
      </c>
      <c r="AM14" s="50">
        <v>11</v>
      </c>
      <c r="AN14" s="50">
        <v>4</v>
      </c>
      <c r="AO14" s="57">
        <v>43</v>
      </c>
      <c r="AP14" s="57">
        <v>11</v>
      </c>
      <c r="AQ14" s="58"/>
    </row>
    <row r="15" spans="1:43" ht="15" customHeight="1" x14ac:dyDescent="0.2">
      <c r="A15" s="5"/>
      <c r="B15" s="128"/>
      <c r="C15" s="45" t="s">
        <v>20</v>
      </c>
      <c r="D15" s="46"/>
      <c r="E15" s="47"/>
      <c r="F15" s="46"/>
      <c r="G15" s="48"/>
      <c r="H15" s="46"/>
      <c r="I15" s="47"/>
      <c r="J15" s="48"/>
      <c r="K15" s="48"/>
      <c r="L15" s="46"/>
      <c r="M15" s="47"/>
      <c r="N15" s="48"/>
      <c r="O15" s="48"/>
      <c r="P15" s="46">
        <v>4</v>
      </c>
      <c r="Q15" s="47">
        <v>0</v>
      </c>
      <c r="R15" s="64">
        <v>5</v>
      </c>
      <c r="S15" s="64">
        <v>0</v>
      </c>
      <c r="T15" s="65">
        <v>8</v>
      </c>
      <c r="U15" s="66">
        <v>2</v>
      </c>
      <c r="V15" s="48">
        <v>1</v>
      </c>
      <c r="W15" s="48">
        <v>0</v>
      </c>
      <c r="X15" s="61">
        <v>2</v>
      </c>
      <c r="Y15" s="61">
        <v>0</v>
      </c>
      <c r="Z15" s="61">
        <v>2</v>
      </c>
      <c r="AA15" s="61">
        <v>1</v>
      </c>
      <c r="AB15" s="173">
        <v>4</v>
      </c>
      <c r="AC15" s="173">
        <v>0</v>
      </c>
      <c r="AD15" s="41"/>
      <c r="AE15" s="5"/>
      <c r="AF15" s="49" t="s">
        <v>21</v>
      </c>
      <c r="AG15" s="50">
        <v>52</v>
      </c>
      <c r="AH15" s="50">
        <v>24</v>
      </c>
      <c r="AI15" s="50">
        <v>9</v>
      </c>
      <c r="AJ15" s="50">
        <v>5</v>
      </c>
      <c r="AK15" s="50">
        <v>30</v>
      </c>
      <c r="AL15" s="50">
        <v>19</v>
      </c>
      <c r="AM15" s="50">
        <v>23</v>
      </c>
      <c r="AN15" s="50">
        <v>0</v>
      </c>
      <c r="AO15" s="57">
        <v>59</v>
      </c>
      <c r="AP15" s="57">
        <v>17</v>
      </c>
      <c r="AQ15" s="58"/>
    </row>
    <row r="16" spans="1:43" ht="15" customHeight="1" x14ac:dyDescent="0.2">
      <c r="A16" s="5"/>
      <c r="B16" s="67" t="s">
        <v>22</v>
      </c>
      <c r="C16" s="68"/>
      <c r="D16" s="69">
        <v>880</v>
      </c>
      <c r="E16" s="70">
        <v>507</v>
      </c>
      <c r="F16" s="69">
        <v>1404</v>
      </c>
      <c r="G16" s="71">
        <v>832</v>
      </c>
      <c r="H16" s="69">
        <v>2252</v>
      </c>
      <c r="I16" s="70">
        <v>1116</v>
      </c>
      <c r="J16" s="71">
        <v>1230</v>
      </c>
      <c r="K16" s="71">
        <v>739</v>
      </c>
      <c r="L16" s="69">
        <v>441</v>
      </c>
      <c r="M16" s="70">
        <v>316</v>
      </c>
      <c r="N16" s="71">
        <v>1002</v>
      </c>
      <c r="O16" s="71">
        <v>577</v>
      </c>
      <c r="P16" s="69">
        <v>1350</v>
      </c>
      <c r="Q16" s="70">
        <v>774</v>
      </c>
      <c r="R16" s="37">
        <v>1151</v>
      </c>
      <c r="S16" s="37">
        <v>616</v>
      </c>
      <c r="T16" s="36">
        <v>884</v>
      </c>
      <c r="U16" s="35">
        <v>547</v>
      </c>
      <c r="V16" s="37">
        <v>981</v>
      </c>
      <c r="W16" s="37">
        <v>533</v>
      </c>
      <c r="X16" s="61">
        <v>777</v>
      </c>
      <c r="Y16" s="61">
        <v>386</v>
      </c>
      <c r="Z16" s="61">
        <v>569</v>
      </c>
      <c r="AA16" s="61">
        <v>318</v>
      </c>
      <c r="AB16" s="105">
        <v>493</v>
      </c>
      <c r="AC16" s="105">
        <v>318</v>
      </c>
      <c r="AD16" s="41"/>
      <c r="AE16" s="5"/>
      <c r="AF16" s="59"/>
      <c r="AG16" s="43"/>
      <c r="AH16" s="43"/>
      <c r="AI16" s="43"/>
      <c r="AJ16" s="43"/>
      <c r="AK16" s="43"/>
      <c r="AL16" s="43"/>
      <c r="AM16" s="43"/>
      <c r="AN16" s="43"/>
      <c r="AO16" s="57"/>
      <c r="AP16" s="60"/>
      <c r="AQ16" s="58"/>
    </row>
    <row r="17" spans="1:46" ht="15" customHeight="1" x14ac:dyDescent="0.2">
      <c r="A17" s="5"/>
      <c r="B17" s="67" t="s">
        <v>23</v>
      </c>
      <c r="C17" s="68"/>
      <c r="D17" s="69">
        <v>1447</v>
      </c>
      <c r="E17" s="70">
        <v>831</v>
      </c>
      <c r="F17" s="69">
        <v>2451</v>
      </c>
      <c r="G17" s="71">
        <v>1195</v>
      </c>
      <c r="H17" s="69">
        <v>1740</v>
      </c>
      <c r="I17" s="70">
        <v>908</v>
      </c>
      <c r="J17" s="71">
        <v>1149</v>
      </c>
      <c r="K17" s="71">
        <v>525</v>
      </c>
      <c r="L17" s="69"/>
      <c r="M17" s="70"/>
      <c r="N17" s="71"/>
      <c r="O17" s="71"/>
      <c r="P17" s="69"/>
      <c r="Q17" s="70"/>
      <c r="R17" s="37">
        <v>4927</v>
      </c>
      <c r="S17" s="37">
        <v>2533</v>
      </c>
      <c r="T17" s="36">
        <f>258+496+402+394+296+368+444+221+255+276+217+197</f>
        <v>3824</v>
      </c>
      <c r="U17" s="35">
        <f>177+318+163+197+156+200+270+121+105+128+109+63</f>
        <v>2007</v>
      </c>
      <c r="V17" s="37">
        <f>2541+767+403</f>
        <v>3711</v>
      </c>
      <c r="W17" s="37">
        <f>1307+406+171</f>
        <v>1884</v>
      </c>
      <c r="X17" s="61">
        <v>2614</v>
      </c>
      <c r="Y17" s="61">
        <v>1317</v>
      </c>
      <c r="Z17" s="61">
        <v>3731</v>
      </c>
      <c r="AA17" s="61">
        <v>1943</v>
      </c>
      <c r="AB17" s="105">
        <v>3753</v>
      </c>
      <c r="AC17" s="105">
        <v>1981</v>
      </c>
      <c r="AD17" s="41"/>
      <c r="AE17" s="5"/>
      <c r="AF17" s="49" t="s">
        <v>24</v>
      </c>
      <c r="AG17" s="50">
        <v>31</v>
      </c>
      <c r="AH17" s="50">
        <v>18</v>
      </c>
      <c r="AI17" s="50">
        <v>51</v>
      </c>
      <c r="AJ17" s="50">
        <v>21</v>
      </c>
      <c r="AK17" s="50">
        <v>90</v>
      </c>
      <c r="AL17" s="50">
        <v>20</v>
      </c>
      <c r="AM17" s="50">
        <v>10</v>
      </c>
      <c r="AN17" s="50">
        <v>0</v>
      </c>
      <c r="AO17" s="57">
        <v>30</v>
      </c>
      <c r="AP17" s="57">
        <v>20</v>
      </c>
      <c r="AQ17" s="62"/>
    </row>
    <row r="18" spans="1:46" ht="15" customHeight="1" x14ac:dyDescent="0.2">
      <c r="A18" s="5"/>
      <c r="B18" s="122" t="s">
        <v>25</v>
      </c>
      <c r="C18" s="122"/>
      <c r="D18" s="69">
        <v>773</v>
      </c>
      <c r="E18" s="70">
        <v>418</v>
      </c>
      <c r="F18" s="69">
        <v>1319</v>
      </c>
      <c r="G18" s="71">
        <v>771</v>
      </c>
      <c r="H18" s="69">
        <v>1360</v>
      </c>
      <c r="I18" s="70">
        <v>799</v>
      </c>
      <c r="J18" s="71">
        <v>1352</v>
      </c>
      <c r="K18" s="71">
        <v>665</v>
      </c>
      <c r="L18" s="69"/>
      <c r="M18" s="70"/>
      <c r="N18" s="71">
        <v>1890</v>
      </c>
      <c r="O18" s="71">
        <v>967</v>
      </c>
      <c r="P18" s="69">
        <v>1702</v>
      </c>
      <c r="Q18" s="70">
        <v>743</v>
      </c>
      <c r="R18" s="37">
        <v>990</v>
      </c>
      <c r="S18" s="37">
        <v>405</v>
      </c>
      <c r="T18" s="36">
        <f>43+84+80+82+101+126+50+81+94+24+45+77</f>
        <v>887</v>
      </c>
      <c r="U18" s="35">
        <f>30+54+23+34+39+55+19+19+22+14+28+25</f>
        <v>362</v>
      </c>
      <c r="V18" s="37">
        <v>1399</v>
      </c>
      <c r="W18" s="37">
        <v>654</v>
      </c>
      <c r="X18" s="61">
        <v>623</v>
      </c>
      <c r="Y18" s="61">
        <v>303</v>
      </c>
      <c r="Z18" s="61">
        <v>1651</v>
      </c>
      <c r="AA18" s="61">
        <v>828</v>
      </c>
      <c r="AB18" s="105">
        <v>917</v>
      </c>
      <c r="AC18" s="105">
        <v>453</v>
      </c>
      <c r="AD18" s="41"/>
      <c r="AE18" s="5"/>
      <c r="AF18" s="49" t="s">
        <v>26</v>
      </c>
      <c r="AG18" s="50">
        <v>170</v>
      </c>
      <c r="AH18" s="50">
        <v>90</v>
      </c>
      <c r="AI18" s="50">
        <v>108</v>
      </c>
      <c r="AJ18" s="50">
        <v>54</v>
      </c>
      <c r="AK18" s="50">
        <v>87</v>
      </c>
      <c r="AL18" s="50">
        <v>27</v>
      </c>
      <c r="AM18" s="50">
        <v>50</v>
      </c>
      <c r="AN18" s="50">
        <v>10</v>
      </c>
      <c r="AO18" s="57">
        <v>53</v>
      </c>
      <c r="AP18" s="57">
        <v>19</v>
      </c>
      <c r="AQ18" s="58"/>
    </row>
    <row r="19" spans="1:46" ht="33" customHeight="1" x14ac:dyDescent="0.2">
      <c r="A19" s="5"/>
      <c r="B19" s="122" t="s">
        <v>27</v>
      </c>
      <c r="C19" s="122"/>
      <c r="D19" s="69"/>
      <c r="E19" s="70"/>
      <c r="F19" s="69"/>
      <c r="G19" s="71"/>
      <c r="H19" s="69"/>
      <c r="I19" s="70"/>
      <c r="J19" s="71"/>
      <c r="K19" s="71"/>
      <c r="L19" s="69"/>
      <c r="M19" s="70"/>
      <c r="N19" s="71"/>
      <c r="O19" s="71"/>
      <c r="P19" s="69"/>
      <c r="Q19" s="70"/>
      <c r="R19" s="37">
        <v>3998</v>
      </c>
      <c r="S19" s="37">
        <v>1870</v>
      </c>
      <c r="T19" s="36">
        <f>258+256+493+213+425+422+159+332+465+79+218+272</f>
        <v>3592</v>
      </c>
      <c r="U19" s="35">
        <f>100+65+213+105+222+153+55+143+198+33+120+139</f>
        <v>1546</v>
      </c>
      <c r="V19" s="37">
        <f>2930+207+393</f>
        <v>3530</v>
      </c>
      <c r="W19" s="37">
        <f>1670+127+191</f>
        <v>1988</v>
      </c>
      <c r="X19" s="61">
        <v>2795</v>
      </c>
      <c r="Y19" s="61">
        <v>1411</v>
      </c>
      <c r="Z19" s="61">
        <v>3730</v>
      </c>
      <c r="AA19" s="61">
        <v>1990</v>
      </c>
      <c r="AB19" s="105">
        <v>3352</v>
      </c>
      <c r="AC19" s="105">
        <v>1781</v>
      </c>
      <c r="AD19" s="41"/>
      <c r="AE19" s="5"/>
      <c r="AF19" s="49" t="s">
        <v>28</v>
      </c>
      <c r="AG19" s="50">
        <v>41</v>
      </c>
      <c r="AH19" s="50">
        <v>20</v>
      </c>
      <c r="AI19" s="50">
        <v>31</v>
      </c>
      <c r="AJ19" s="50">
        <v>17</v>
      </c>
      <c r="AK19" s="50">
        <v>27</v>
      </c>
      <c r="AL19" s="50">
        <v>10</v>
      </c>
      <c r="AM19" s="50">
        <v>8</v>
      </c>
      <c r="AN19" s="50">
        <v>3</v>
      </c>
      <c r="AO19" s="57">
        <v>40</v>
      </c>
      <c r="AP19" s="57">
        <v>16</v>
      </c>
      <c r="AQ19" s="58"/>
    </row>
    <row r="20" spans="1:46" ht="33" customHeight="1" x14ac:dyDescent="0.2">
      <c r="A20" s="5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72"/>
      <c r="Q20" s="72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5"/>
      <c r="AE20" s="5"/>
      <c r="AF20" s="59"/>
      <c r="AG20" s="43"/>
      <c r="AH20" s="43"/>
      <c r="AI20" s="43"/>
      <c r="AJ20" s="43"/>
      <c r="AK20" s="43"/>
      <c r="AL20" s="43"/>
      <c r="AM20" s="43"/>
      <c r="AN20" s="43"/>
      <c r="AO20" s="57"/>
      <c r="AP20" s="60"/>
      <c r="AQ20" s="58"/>
    </row>
    <row r="21" spans="1:46" x14ac:dyDescent="0.2">
      <c r="A21" s="5"/>
      <c r="B21" s="131" t="s">
        <v>29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74"/>
      <c r="Y21" s="74"/>
      <c r="Z21" s="74"/>
      <c r="AA21" s="74"/>
      <c r="AB21" s="104"/>
      <c r="AC21" s="104"/>
      <c r="AD21" s="5"/>
      <c r="AE21" s="5"/>
      <c r="AF21" s="49" t="s">
        <v>30</v>
      </c>
      <c r="AG21" s="50">
        <v>110</v>
      </c>
      <c r="AH21" s="50">
        <v>59</v>
      </c>
      <c r="AI21" s="50">
        <v>37</v>
      </c>
      <c r="AJ21" s="50">
        <v>24</v>
      </c>
      <c r="AK21" s="50">
        <v>118</v>
      </c>
      <c r="AL21" s="50">
        <v>41</v>
      </c>
      <c r="AM21" s="50">
        <v>10</v>
      </c>
      <c r="AN21" s="50">
        <v>5</v>
      </c>
      <c r="AO21" s="57">
        <v>40</v>
      </c>
      <c r="AP21" s="57">
        <v>10</v>
      </c>
      <c r="AQ21" s="62"/>
    </row>
    <row r="22" spans="1:46" x14ac:dyDescent="0.2">
      <c r="A22" s="5"/>
      <c r="B22" s="75"/>
      <c r="C22" s="76"/>
      <c r="D22" s="132">
        <v>2008</v>
      </c>
      <c r="E22" s="133"/>
      <c r="F22" s="111">
        <v>2009</v>
      </c>
      <c r="G22" s="111"/>
      <c r="H22" s="132">
        <v>2010</v>
      </c>
      <c r="I22" s="133"/>
      <c r="J22" s="111">
        <v>2011</v>
      </c>
      <c r="K22" s="111"/>
      <c r="L22" s="132">
        <v>2012</v>
      </c>
      <c r="M22" s="133"/>
      <c r="N22" s="111">
        <v>2013</v>
      </c>
      <c r="O22" s="111"/>
      <c r="P22" s="132">
        <v>2014</v>
      </c>
      <c r="Q22" s="133"/>
      <c r="R22" s="111">
        <v>2015</v>
      </c>
      <c r="S22" s="133"/>
      <c r="T22" s="132">
        <v>2016</v>
      </c>
      <c r="U22" s="133"/>
      <c r="V22" s="111">
        <v>2017</v>
      </c>
      <c r="W22" s="111"/>
      <c r="X22" s="111">
        <v>2018</v>
      </c>
      <c r="Y22" s="111"/>
      <c r="Z22" s="111">
        <v>2019</v>
      </c>
      <c r="AA22" s="111"/>
      <c r="AB22" s="111">
        <v>2020</v>
      </c>
      <c r="AC22" s="111"/>
      <c r="AD22" s="5"/>
      <c r="AE22" s="5"/>
      <c r="AF22" s="49" t="s">
        <v>31</v>
      </c>
      <c r="AG22" s="50">
        <v>73</v>
      </c>
      <c r="AH22" s="50">
        <v>40</v>
      </c>
      <c r="AI22" s="50">
        <v>14</v>
      </c>
      <c r="AJ22" s="50">
        <v>7</v>
      </c>
      <c r="AK22" s="50">
        <v>42</v>
      </c>
      <c r="AL22" s="50">
        <v>21</v>
      </c>
      <c r="AM22" s="50">
        <v>10</v>
      </c>
      <c r="AN22" s="50">
        <v>5</v>
      </c>
      <c r="AO22" s="57">
        <v>49</v>
      </c>
      <c r="AP22" s="57">
        <v>31</v>
      </c>
      <c r="AQ22" s="58"/>
    </row>
    <row r="23" spans="1:46" x14ac:dyDescent="0.2">
      <c r="A23" s="5"/>
      <c r="B23" s="77"/>
      <c r="C23" s="78"/>
      <c r="D23" s="134"/>
      <c r="E23" s="135"/>
      <c r="F23" s="112"/>
      <c r="G23" s="112"/>
      <c r="H23" s="134"/>
      <c r="I23" s="135"/>
      <c r="J23" s="112"/>
      <c r="K23" s="112"/>
      <c r="L23" s="134"/>
      <c r="M23" s="135"/>
      <c r="N23" s="112"/>
      <c r="O23" s="112"/>
      <c r="P23" s="134"/>
      <c r="Q23" s="135"/>
      <c r="R23" s="112"/>
      <c r="S23" s="135"/>
      <c r="T23" s="134"/>
      <c r="U23" s="135"/>
      <c r="V23" s="112"/>
      <c r="W23" s="112"/>
      <c r="X23" s="112"/>
      <c r="Y23" s="112"/>
      <c r="Z23" s="112"/>
      <c r="AA23" s="112"/>
      <c r="AB23" s="112"/>
      <c r="AC23" s="112"/>
      <c r="AD23" s="5"/>
      <c r="AE23" s="5"/>
      <c r="AF23" s="49" t="s">
        <v>32</v>
      </c>
      <c r="AG23" s="50">
        <v>65</v>
      </c>
      <c r="AH23" s="50">
        <v>35</v>
      </c>
      <c r="AI23" s="50">
        <v>41</v>
      </c>
      <c r="AJ23" s="50">
        <v>16</v>
      </c>
      <c r="AK23" s="50">
        <v>29</v>
      </c>
      <c r="AL23" s="50">
        <v>9</v>
      </c>
      <c r="AM23" s="50">
        <v>13</v>
      </c>
      <c r="AN23" s="50">
        <v>4</v>
      </c>
      <c r="AO23" s="57">
        <v>45</v>
      </c>
      <c r="AP23" s="57">
        <v>21</v>
      </c>
      <c r="AQ23" s="58"/>
    </row>
    <row r="24" spans="1:46" x14ac:dyDescent="0.2">
      <c r="A24" s="5"/>
      <c r="B24" s="79"/>
      <c r="C24" s="80"/>
      <c r="D24" s="136"/>
      <c r="E24" s="137"/>
      <c r="F24" s="113"/>
      <c r="G24" s="113"/>
      <c r="H24" s="136"/>
      <c r="I24" s="137"/>
      <c r="J24" s="113"/>
      <c r="K24" s="113"/>
      <c r="L24" s="136"/>
      <c r="M24" s="137"/>
      <c r="N24" s="113"/>
      <c r="O24" s="113"/>
      <c r="P24" s="136"/>
      <c r="Q24" s="137"/>
      <c r="R24" s="113"/>
      <c r="S24" s="137"/>
      <c r="T24" s="136"/>
      <c r="U24" s="137"/>
      <c r="V24" s="113"/>
      <c r="W24" s="113"/>
      <c r="X24" s="113"/>
      <c r="Y24" s="113"/>
      <c r="Z24" s="113"/>
      <c r="AA24" s="113"/>
      <c r="AB24" s="113"/>
      <c r="AC24" s="113"/>
      <c r="AD24" s="5"/>
      <c r="AE24" s="5"/>
      <c r="AF24" s="59"/>
      <c r="AG24" s="43"/>
      <c r="AH24" s="43"/>
      <c r="AI24" s="43"/>
      <c r="AJ24" s="43"/>
      <c r="AK24" s="43"/>
      <c r="AL24" s="43"/>
      <c r="AM24" s="43"/>
      <c r="AN24" s="43"/>
      <c r="AO24" s="57"/>
      <c r="AP24" s="60"/>
      <c r="AQ24" s="58"/>
    </row>
    <row r="25" spans="1:46" x14ac:dyDescent="0.2">
      <c r="A25" s="5"/>
      <c r="B25" s="81" t="s">
        <v>33</v>
      </c>
      <c r="C25" s="81"/>
      <c r="D25" s="138">
        <v>1404</v>
      </c>
      <c r="E25" s="139"/>
      <c r="F25" s="140">
        <v>2252</v>
      </c>
      <c r="G25" s="140"/>
      <c r="H25" s="138">
        <v>1230</v>
      </c>
      <c r="I25" s="139"/>
      <c r="J25" s="140">
        <v>441</v>
      </c>
      <c r="K25" s="140"/>
      <c r="L25" s="138">
        <v>1002</v>
      </c>
      <c r="M25" s="139"/>
      <c r="N25" s="140">
        <v>1350</v>
      </c>
      <c r="O25" s="140"/>
      <c r="P25" s="141">
        <v>1138</v>
      </c>
      <c r="Q25" s="142"/>
      <c r="R25" s="143">
        <v>1163</v>
      </c>
      <c r="S25" s="144"/>
      <c r="T25" s="145">
        <v>981</v>
      </c>
      <c r="U25" s="146"/>
      <c r="V25" s="147">
        <v>777</v>
      </c>
      <c r="W25" s="147"/>
      <c r="X25" s="82">
        <v>596</v>
      </c>
      <c r="Y25" s="82"/>
      <c r="Z25" s="82">
        <v>701</v>
      </c>
      <c r="AA25" s="82"/>
      <c r="AB25" s="175">
        <v>831</v>
      </c>
      <c r="AC25" s="176"/>
      <c r="AD25" s="5"/>
      <c r="AE25" s="5"/>
      <c r="AF25" s="49" t="s">
        <v>34</v>
      </c>
      <c r="AG25" s="50">
        <v>70</v>
      </c>
      <c r="AH25" s="50">
        <v>29</v>
      </c>
      <c r="AI25" s="50">
        <v>63</v>
      </c>
      <c r="AJ25" s="50">
        <v>22</v>
      </c>
      <c r="AK25" s="50">
        <v>52</v>
      </c>
      <c r="AL25" s="50">
        <v>21</v>
      </c>
      <c r="AM25" s="50">
        <v>40</v>
      </c>
      <c r="AN25" s="50">
        <v>22</v>
      </c>
      <c r="AO25" s="57">
        <v>51</v>
      </c>
      <c r="AP25" s="57">
        <v>20</v>
      </c>
      <c r="AQ25" s="62"/>
    </row>
    <row r="26" spans="1:46" x14ac:dyDescent="0.2">
      <c r="A26" s="5"/>
      <c r="B26" s="77" t="s">
        <v>35</v>
      </c>
      <c r="C26" s="77"/>
      <c r="D26" s="148">
        <v>234</v>
      </c>
      <c r="E26" s="149"/>
      <c r="F26" s="150">
        <v>390</v>
      </c>
      <c r="G26" s="150"/>
      <c r="H26" s="148">
        <v>248</v>
      </c>
      <c r="I26" s="149"/>
      <c r="J26" s="150">
        <v>126</v>
      </c>
      <c r="K26" s="150"/>
      <c r="L26" s="148">
        <v>233</v>
      </c>
      <c r="M26" s="149"/>
      <c r="N26" s="150">
        <v>427</v>
      </c>
      <c r="O26" s="150"/>
      <c r="P26" s="148">
        <v>336</v>
      </c>
      <c r="Q26" s="149"/>
      <c r="R26" s="151">
        <v>256</v>
      </c>
      <c r="S26" s="152"/>
      <c r="T26" s="153">
        <v>224</v>
      </c>
      <c r="U26" s="154"/>
      <c r="V26" s="155">
        <v>227</v>
      </c>
      <c r="W26" s="156"/>
      <c r="X26" s="83">
        <v>140</v>
      </c>
      <c r="Y26" s="83"/>
      <c r="Z26" s="83">
        <v>175</v>
      </c>
      <c r="AA26" s="83"/>
      <c r="AB26" s="177">
        <v>234</v>
      </c>
      <c r="AC26" s="178"/>
      <c r="AD26" s="5"/>
      <c r="AE26" s="5"/>
      <c r="AF26" s="49" t="s">
        <v>36</v>
      </c>
      <c r="AG26" s="50">
        <v>72</v>
      </c>
      <c r="AH26" s="50">
        <v>32</v>
      </c>
      <c r="AI26" s="50">
        <v>22</v>
      </c>
      <c r="AJ26" s="50">
        <v>8</v>
      </c>
      <c r="AK26" s="50">
        <v>49</v>
      </c>
      <c r="AL26" s="50">
        <v>13</v>
      </c>
      <c r="AM26" s="50">
        <v>6</v>
      </c>
      <c r="AN26" s="50">
        <v>2</v>
      </c>
      <c r="AO26" s="57">
        <v>40</v>
      </c>
      <c r="AP26" s="57">
        <v>18</v>
      </c>
      <c r="AQ26" s="58"/>
      <c r="AS26" s="84"/>
      <c r="AT26" s="84"/>
    </row>
    <row r="27" spans="1:46" x14ac:dyDescent="0.2">
      <c r="A27" s="5"/>
      <c r="B27" s="77" t="s">
        <v>37</v>
      </c>
      <c r="C27" s="77"/>
      <c r="D27" s="148">
        <v>68</v>
      </c>
      <c r="E27" s="149"/>
      <c r="F27" s="150">
        <v>111</v>
      </c>
      <c r="G27" s="150"/>
      <c r="H27" s="148">
        <v>96</v>
      </c>
      <c r="I27" s="149"/>
      <c r="J27" s="150">
        <v>26</v>
      </c>
      <c r="K27" s="150"/>
      <c r="L27" s="148">
        <v>49</v>
      </c>
      <c r="M27" s="149"/>
      <c r="N27" s="150">
        <v>89</v>
      </c>
      <c r="O27" s="150"/>
      <c r="P27" s="148">
        <v>37</v>
      </c>
      <c r="Q27" s="149"/>
      <c r="R27" s="151">
        <v>24</v>
      </c>
      <c r="S27" s="152"/>
      <c r="T27" s="153">
        <v>20</v>
      </c>
      <c r="U27" s="154"/>
      <c r="V27" s="155">
        <v>18</v>
      </c>
      <c r="W27" s="156"/>
      <c r="X27" s="83">
        <v>13</v>
      </c>
      <c r="Y27" s="83"/>
      <c r="Z27" s="83">
        <v>18</v>
      </c>
      <c r="AA27" s="83"/>
      <c r="AB27" s="177">
        <v>15</v>
      </c>
      <c r="AC27" s="178"/>
      <c r="AD27" s="5"/>
      <c r="AE27" s="5"/>
      <c r="AF27" s="49" t="s">
        <v>38</v>
      </c>
      <c r="AG27" s="50">
        <v>68</v>
      </c>
      <c r="AH27" s="50">
        <v>31</v>
      </c>
      <c r="AI27" s="50">
        <v>57</v>
      </c>
      <c r="AJ27" s="50">
        <v>23</v>
      </c>
      <c r="AK27" s="50">
        <v>16</v>
      </c>
      <c r="AL27" s="50">
        <v>5</v>
      </c>
      <c r="AM27" s="50">
        <v>19</v>
      </c>
      <c r="AN27" s="50">
        <v>15</v>
      </c>
      <c r="AO27" s="57">
        <v>63</v>
      </c>
      <c r="AP27" s="57">
        <v>28</v>
      </c>
      <c r="AQ27" s="58"/>
    </row>
    <row r="28" spans="1:46" x14ac:dyDescent="0.2">
      <c r="A28" s="5"/>
      <c r="B28" s="77" t="s">
        <v>39</v>
      </c>
      <c r="C28" s="77"/>
      <c r="D28" s="148">
        <v>68</v>
      </c>
      <c r="E28" s="149"/>
      <c r="F28" s="150">
        <v>92</v>
      </c>
      <c r="G28" s="150"/>
      <c r="H28" s="148">
        <v>78</v>
      </c>
      <c r="I28" s="149"/>
      <c r="J28" s="150">
        <v>21</v>
      </c>
      <c r="K28" s="150"/>
      <c r="L28" s="148">
        <v>52</v>
      </c>
      <c r="M28" s="149"/>
      <c r="N28" s="150">
        <v>154</v>
      </c>
      <c r="O28" s="150"/>
      <c r="P28" s="148">
        <v>128</v>
      </c>
      <c r="Q28" s="149"/>
      <c r="R28" s="151">
        <v>97</v>
      </c>
      <c r="S28" s="152"/>
      <c r="T28" s="153">
        <v>81</v>
      </c>
      <c r="U28" s="154"/>
      <c r="V28" s="155">
        <v>102</v>
      </c>
      <c r="W28" s="156"/>
      <c r="X28" s="83">
        <v>53</v>
      </c>
      <c r="Y28" s="83"/>
      <c r="Z28" s="83">
        <v>71</v>
      </c>
      <c r="AA28" s="83"/>
      <c r="AB28" s="177">
        <v>100</v>
      </c>
      <c r="AC28" s="178"/>
      <c r="AD28" s="5"/>
      <c r="AE28" s="5"/>
      <c r="AF28" s="59"/>
      <c r="AG28" s="43"/>
      <c r="AH28" s="43"/>
      <c r="AI28" s="43"/>
      <c r="AJ28" s="43"/>
      <c r="AK28" s="43"/>
      <c r="AL28" s="43"/>
      <c r="AM28" s="43"/>
      <c r="AN28" s="43"/>
      <c r="AO28" s="57"/>
      <c r="AP28" s="60"/>
      <c r="AQ28" s="58"/>
    </row>
    <row r="29" spans="1:46" x14ac:dyDescent="0.2">
      <c r="A29" s="5"/>
      <c r="B29" s="77" t="s">
        <v>40</v>
      </c>
      <c r="C29" s="77"/>
      <c r="D29" s="148">
        <v>597</v>
      </c>
      <c r="E29" s="149"/>
      <c r="F29" s="150">
        <v>993</v>
      </c>
      <c r="G29" s="150"/>
      <c r="H29" s="148">
        <v>585</v>
      </c>
      <c r="I29" s="149"/>
      <c r="J29" s="150">
        <v>197</v>
      </c>
      <c r="K29" s="150"/>
      <c r="L29" s="148">
        <v>389</v>
      </c>
      <c r="M29" s="149"/>
      <c r="N29" s="150">
        <v>414</v>
      </c>
      <c r="O29" s="150"/>
      <c r="P29" s="148">
        <v>469</v>
      </c>
      <c r="Q29" s="149"/>
      <c r="R29" s="151">
        <v>519</v>
      </c>
      <c r="S29" s="152"/>
      <c r="T29" s="153">
        <v>434</v>
      </c>
      <c r="U29" s="154"/>
      <c r="V29" s="155">
        <v>277</v>
      </c>
      <c r="W29" s="156"/>
      <c r="X29" s="83">
        <v>262</v>
      </c>
      <c r="Y29" s="83"/>
      <c r="Z29" s="83">
        <v>292</v>
      </c>
      <c r="AA29" s="83"/>
      <c r="AB29" s="177">
        <v>295</v>
      </c>
      <c r="AC29" s="178"/>
      <c r="AD29" s="5"/>
      <c r="AE29" s="5"/>
      <c r="AF29" s="49" t="s">
        <v>41</v>
      </c>
      <c r="AG29" s="50">
        <v>38</v>
      </c>
      <c r="AH29" s="50">
        <v>15</v>
      </c>
      <c r="AI29" s="50">
        <v>37</v>
      </c>
      <c r="AJ29" s="50">
        <v>19</v>
      </c>
      <c r="AK29" s="50">
        <v>30</v>
      </c>
      <c r="AL29" s="50">
        <v>12</v>
      </c>
      <c r="AM29" s="50">
        <v>17</v>
      </c>
      <c r="AN29" s="50">
        <v>8</v>
      </c>
      <c r="AO29" s="57">
        <v>35</v>
      </c>
      <c r="AP29" s="57">
        <v>5</v>
      </c>
      <c r="AQ29" s="62"/>
    </row>
    <row r="30" spans="1:46" x14ac:dyDescent="0.2">
      <c r="A30" s="5"/>
      <c r="B30" s="77" t="s">
        <v>42</v>
      </c>
      <c r="C30" s="77"/>
      <c r="D30" s="148">
        <v>388</v>
      </c>
      <c r="E30" s="149"/>
      <c r="F30" s="150">
        <v>599</v>
      </c>
      <c r="G30" s="150"/>
      <c r="H30" s="148">
        <v>187</v>
      </c>
      <c r="I30" s="149"/>
      <c r="J30" s="150">
        <v>61</v>
      </c>
      <c r="K30" s="150"/>
      <c r="L30" s="148">
        <v>205</v>
      </c>
      <c r="M30" s="149"/>
      <c r="N30" s="150">
        <v>179</v>
      </c>
      <c r="O30" s="150"/>
      <c r="P30" s="148">
        <v>107</v>
      </c>
      <c r="Q30" s="149"/>
      <c r="R30" s="151">
        <v>150</v>
      </c>
      <c r="S30" s="152"/>
      <c r="T30" s="153">
        <v>86</v>
      </c>
      <c r="U30" s="154"/>
      <c r="V30" s="155">
        <v>74</v>
      </c>
      <c r="W30" s="156"/>
      <c r="X30" s="83">
        <v>66</v>
      </c>
      <c r="Y30" s="83"/>
      <c r="Z30" s="83">
        <v>80</v>
      </c>
      <c r="AA30" s="83"/>
      <c r="AB30" s="177">
        <v>86</v>
      </c>
      <c r="AC30" s="178"/>
      <c r="AD30" s="5"/>
      <c r="AE30" s="5"/>
      <c r="AF30" s="49" t="s">
        <v>43</v>
      </c>
      <c r="AG30" s="50">
        <v>74</v>
      </c>
      <c r="AH30" s="50">
        <v>33</v>
      </c>
      <c r="AI30" s="50">
        <v>25</v>
      </c>
      <c r="AJ30" s="50">
        <v>12</v>
      </c>
      <c r="AK30" s="50">
        <v>43</v>
      </c>
      <c r="AL30" s="50">
        <v>17</v>
      </c>
      <c r="AM30" s="50">
        <v>5</v>
      </c>
      <c r="AN30" s="50">
        <v>2</v>
      </c>
      <c r="AO30" s="57">
        <v>20</v>
      </c>
      <c r="AP30" s="57">
        <v>2</v>
      </c>
      <c r="AQ30" s="58"/>
    </row>
    <row r="31" spans="1:46" ht="15" customHeight="1" x14ac:dyDescent="0.2">
      <c r="A31" s="5"/>
      <c r="B31" s="77" t="s">
        <v>44</v>
      </c>
      <c r="C31" s="77"/>
      <c r="D31" s="148">
        <v>44</v>
      </c>
      <c r="E31" s="149"/>
      <c r="F31" s="150">
        <v>61</v>
      </c>
      <c r="G31" s="150"/>
      <c r="H31" s="148">
        <v>35</v>
      </c>
      <c r="I31" s="149"/>
      <c r="J31" s="150">
        <v>9</v>
      </c>
      <c r="K31" s="150"/>
      <c r="L31" s="148">
        <v>67</v>
      </c>
      <c r="M31" s="149"/>
      <c r="N31" s="150">
        <v>66</v>
      </c>
      <c r="O31" s="150"/>
      <c r="P31" s="148">
        <v>44</v>
      </c>
      <c r="Q31" s="149"/>
      <c r="R31" s="151">
        <v>56</v>
      </c>
      <c r="S31" s="152"/>
      <c r="T31" s="153">
        <v>29</v>
      </c>
      <c r="U31" s="154"/>
      <c r="V31" s="155">
        <v>20</v>
      </c>
      <c r="W31" s="156"/>
      <c r="X31" s="83">
        <v>35</v>
      </c>
      <c r="Y31" s="83"/>
      <c r="Z31" s="83">
        <v>41</v>
      </c>
      <c r="AA31" s="83"/>
      <c r="AB31" s="177">
        <v>52</v>
      </c>
      <c r="AC31" s="178"/>
      <c r="AD31" s="5"/>
      <c r="AE31" s="5"/>
      <c r="AF31" s="49" t="s">
        <v>45</v>
      </c>
      <c r="AG31" s="50">
        <v>66</v>
      </c>
      <c r="AH31" s="50">
        <v>34</v>
      </c>
      <c r="AI31" s="50">
        <v>23</v>
      </c>
      <c r="AJ31" s="50">
        <v>11</v>
      </c>
      <c r="AK31" s="50">
        <v>21</v>
      </c>
      <c r="AL31" s="50">
        <v>12</v>
      </c>
      <c r="AM31" s="50">
        <v>6</v>
      </c>
      <c r="AN31" s="50">
        <v>0</v>
      </c>
      <c r="AO31" s="57">
        <v>42</v>
      </c>
      <c r="AP31" s="57">
        <v>15</v>
      </c>
      <c r="AQ31" s="58"/>
    </row>
    <row r="32" spans="1:46" x14ac:dyDescent="0.2">
      <c r="A32" s="5"/>
      <c r="B32" s="77" t="s">
        <v>46</v>
      </c>
      <c r="C32" s="77"/>
      <c r="D32" s="148">
        <v>5</v>
      </c>
      <c r="E32" s="149"/>
      <c r="F32" s="150">
        <v>6</v>
      </c>
      <c r="G32" s="150"/>
      <c r="H32" s="148">
        <v>1</v>
      </c>
      <c r="I32" s="149"/>
      <c r="J32" s="150">
        <v>1</v>
      </c>
      <c r="K32" s="150"/>
      <c r="L32" s="148">
        <v>7</v>
      </c>
      <c r="M32" s="149"/>
      <c r="N32" s="150">
        <v>21</v>
      </c>
      <c r="O32" s="150"/>
      <c r="P32" s="148">
        <v>17</v>
      </c>
      <c r="Q32" s="149"/>
      <c r="R32" s="151">
        <v>61</v>
      </c>
      <c r="S32" s="152"/>
      <c r="T32" s="153">
        <v>107</v>
      </c>
      <c r="U32" s="154"/>
      <c r="V32" s="155">
        <v>59</v>
      </c>
      <c r="W32" s="156"/>
      <c r="X32" s="83">
        <v>27</v>
      </c>
      <c r="Y32" s="83"/>
      <c r="Z32" s="83">
        <v>24</v>
      </c>
      <c r="AA32" s="83"/>
      <c r="AB32" s="177">
        <v>49</v>
      </c>
      <c r="AC32" s="178"/>
      <c r="AD32" s="5"/>
      <c r="AE32" s="5"/>
      <c r="AF32" s="59"/>
      <c r="AG32" s="43"/>
      <c r="AH32" s="43"/>
      <c r="AI32" s="43"/>
      <c r="AJ32" s="43"/>
      <c r="AK32" s="43"/>
      <c r="AL32" s="43"/>
      <c r="AM32" s="43"/>
      <c r="AN32" s="43"/>
      <c r="AO32" s="85"/>
      <c r="AP32" s="86"/>
      <c r="AQ32" s="37"/>
    </row>
    <row r="33" spans="1:42" x14ac:dyDescent="0.2">
      <c r="A33" s="5"/>
      <c r="B33" s="77"/>
      <c r="C33" s="87"/>
      <c r="D33" s="163"/>
      <c r="E33" s="164"/>
      <c r="F33" s="165"/>
      <c r="G33" s="165"/>
      <c r="H33" s="163"/>
      <c r="I33" s="164"/>
      <c r="J33" s="165"/>
      <c r="K33" s="165"/>
      <c r="L33" s="163"/>
      <c r="M33" s="164"/>
      <c r="N33" s="165"/>
      <c r="O33" s="165"/>
      <c r="P33" s="166"/>
      <c r="Q33" s="167"/>
      <c r="R33" s="143"/>
      <c r="S33" s="144"/>
      <c r="T33" s="168"/>
      <c r="U33" s="169"/>
      <c r="V33" s="157"/>
      <c r="W33" s="157"/>
      <c r="X33" s="88"/>
      <c r="Y33" s="88"/>
      <c r="Z33" s="88"/>
      <c r="AA33" s="88"/>
      <c r="AB33" s="103"/>
      <c r="AC33" s="103"/>
      <c r="AD33" s="5"/>
      <c r="AE33" s="5"/>
      <c r="AF33" s="49" t="s">
        <v>47</v>
      </c>
      <c r="AG33" s="50">
        <v>679</v>
      </c>
      <c r="AH33" s="50">
        <v>351</v>
      </c>
      <c r="AI33" s="50">
        <v>1022</v>
      </c>
      <c r="AJ33" s="50">
        <v>428</v>
      </c>
      <c r="AK33" s="50">
        <v>917</v>
      </c>
      <c r="AL33" s="50">
        <v>318</v>
      </c>
      <c r="AM33" s="50">
        <v>442</v>
      </c>
      <c r="AN33" s="50">
        <v>234</v>
      </c>
      <c r="AO33" s="60">
        <v>540</v>
      </c>
      <c r="AP33" s="85">
        <v>208</v>
      </c>
    </row>
    <row r="34" spans="1:42" x14ac:dyDescent="0.2">
      <c r="A34" s="5"/>
      <c r="B34" s="8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x14ac:dyDescent="0.2">
      <c r="A35" s="5"/>
      <c r="B35" s="8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4"/>
      <c r="AG35" s="4"/>
      <c r="AH35" s="4"/>
      <c r="AI35" s="4"/>
      <c r="AJ35" s="4"/>
      <c r="AK35" s="4"/>
      <c r="AL35" s="4"/>
    </row>
    <row r="36" spans="1:42" x14ac:dyDescent="0.2">
      <c r="A36" s="5"/>
      <c r="B36" s="8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158" t="s">
        <v>1</v>
      </c>
      <c r="AG36" s="160" t="s">
        <v>48</v>
      </c>
      <c r="AH36" s="161"/>
      <c r="AI36" s="161"/>
      <c r="AJ36" s="161"/>
      <c r="AK36" s="161"/>
      <c r="AL36" s="161"/>
    </row>
    <row r="37" spans="1:42" x14ac:dyDescent="0.2">
      <c r="A37" s="5"/>
      <c r="B37" s="8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158"/>
      <c r="AG37" s="162"/>
      <c r="AH37" s="125"/>
      <c r="AI37" s="125"/>
      <c r="AJ37" s="125"/>
      <c r="AK37" s="125"/>
      <c r="AL37" s="125"/>
    </row>
    <row r="38" spans="1:42" x14ac:dyDescent="0.2">
      <c r="A38" s="5"/>
      <c r="B38" s="8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159"/>
      <c r="AG38" s="25">
        <v>2012</v>
      </c>
      <c r="AH38" s="25">
        <v>2013</v>
      </c>
      <c r="AI38" s="25">
        <v>2014</v>
      </c>
      <c r="AJ38" s="25">
        <v>2015</v>
      </c>
      <c r="AK38" s="25">
        <v>2016</v>
      </c>
      <c r="AL38" s="25">
        <v>2017</v>
      </c>
    </row>
    <row r="39" spans="1:42" x14ac:dyDescent="0.2">
      <c r="A39" s="5"/>
      <c r="B39" s="8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2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F39" s="89" t="s">
        <v>7</v>
      </c>
      <c r="AG39" s="50">
        <v>1002</v>
      </c>
      <c r="AH39" s="50">
        <v>1350</v>
      </c>
      <c r="AI39" s="50">
        <v>1138</v>
      </c>
      <c r="AJ39" s="90">
        <f>SUM(AJ40:AJ64)</f>
        <v>1163</v>
      </c>
      <c r="AK39" s="90">
        <v>981</v>
      </c>
      <c r="AL39" s="50">
        <v>777</v>
      </c>
    </row>
    <row r="40" spans="1:42" x14ac:dyDescent="0.2">
      <c r="A40" s="5"/>
      <c r="B40" s="8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2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F40" s="49" t="s">
        <v>9</v>
      </c>
      <c r="AG40" s="50">
        <v>24</v>
      </c>
      <c r="AH40" s="50">
        <v>23</v>
      </c>
      <c r="AI40" s="50">
        <v>43</v>
      </c>
      <c r="AJ40" s="90">
        <v>35</v>
      </c>
      <c r="AK40" s="90">
        <v>26</v>
      </c>
      <c r="AL40" s="50">
        <v>11</v>
      </c>
    </row>
    <row r="41" spans="1:42" x14ac:dyDescent="0.2">
      <c r="A41" s="5"/>
      <c r="B41" s="8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2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F41" s="49" t="s">
        <v>12</v>
      </c>
      <c r="AG41" s="50">
        <v>22</v>
      </c>
      <c r="AH41" s="50">
        <v>24</v>
      </c>
      <c r="AI41" s="50">
        <v>25</v>
      </c>
      <c r="AJ41" s="90">
        <v>51</v>
      </c>
      <c r="AK41" s="90">
        <v>18</v>
      </c>
      <c r="AL41" s="50">
        <v>6</v>
      </c>
    </row>
    <row r="42" spans="1:42" x14ac:dyDescent="0.2">
      <c r="A42" s="5"/>
      <c r="B42" s="8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2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F42" s="49" t="s">
        <v>14</v>
      </c>
      <c r="AG42" s="50">
        <v>23</v>
      </c>
      <c r="AH42" s="50">
        <v>34</v>
      </c>
      <c r="AI42" s="50">
        <v>68</v>
      </c>
      <c r="AJ42" s="90">
        <v>45</v>
      </c>
      <c r="AK42" s="90">
        <v>13</v>
      </c>
      <c r="AL42" s="50">
        <v>21</v>
      </c>
    </row>
    <row r="43" spans="1:42" x14ac:dyDescent="0.2">
      <c r="A43" s="5"/>
      <c r="B43" s="81"/>
      <c r="R43" s="91"/>
      <c r="AF43" s="59"/>
      <c r="AG43" s="50"/>
      <c r="AH43" s="50"/>
      <c r="AI43" s="50"/>
      <c r="AJ43" s="50"/>
      <c r="AK43" s="50"/>
      <c r="AL43" s="62"/>
    </row>
    <row r="44" spans="1:42" x14ac:dyDescent="0.2">
      <c r="A44" s="5"/>
      <c r="B44" s="81"/>
      <c r="R44" s="91"/>
      <c r="AF44" s="49" t="s">
        <v>17</v>
      </c>
      <c r="AG44" s="50">
        <v>21</v>
      </c>
      <c r="AH44" s="50">
        <v>24</v>
      </c>
      <c r="AI44" s="50">
        <v>15</v>
      </c>
      <c r="AJ44" s="90">
        <v>15</v>
      </c>
      <c r="AK44" s="90">
        <v>11</v>
      </c>
      <c r="AL44" s="50">
        <v>10</v>
      </c>
    </row>
    <row r="45" spans="1:42" x14ac:dyDescent="0.2">
      <c r="A45" s="5"/>
      <c r="B45" s="81"/>
      <c r="R45" s="91"/>
      <c r="AF45" s="49" t="s">
        <v>19</v>
      </c>
      <c r="AG45" s="50">
        <v>23</v>
      </c>
      <c r="AH45" s="50">
        <v>22</v>
      </c>
      <c r="AI45" s="50">
        <v>13</v>
      </c>
      <c r="AJ45" s="90">
        <v>17</v>
      </c>
      <c r="AK45" s="90">
        <v>6</v>
      </c>
      <c r="AL45" s="50">
        <v>26</v>
      </c>
    </row>
    <row r="46" spans="1:42" x14ac:dyDescent="0.2">
      <c r="A46" s="5"/>
      <c r="B46" s="92"/>
      <c r="R46" s="91"/>
      <c r="AF46" s="49" t="s">
        <v>21</v>
      </c>
      <c r="AG46" s="50">
        <v>28</v>
      </c>
      <c r="AH46" s="50">
        <v>8</v>
      </c>
      <c r="AI46" s="50">
        <v>75</v>
      </c>
      <c r="AJ46" s="90">
        <v>38</v>
      </c>
      <c r="AK46" s="90">
        <v>25</v>
      </c>
      <c r="AL46" s="50">
        <v>10</v>
      </c>
    </row>
    <row r="47" spans="1:42" x14ac:dyDescent="0.2">
      <c r="A47" s="5"/>
      <c r="B47" s="81"/>
      <c r="R47" s="91"/>
      <c r="AF47" s="59"/>
      <c r="AG47" s="50"/>
      <c r="AH47" s="50"/>
      <c r="AI47" s="50"/>
      <c r="AJ47" s="50"/>
      <c r="AK47" s="50"/>
      <c r="AL47" s="62"/>
    </row>
    <row r="48" spans="1:42" x14ac:dyDescent="0.2">
      <c r="A48" s="5"/>
      <c r="B48" s="81"/>
      <c r="R48" s="91"/>
      <c r="AF48" s="49" t="s">
        <v>24</v>
      </c>
      <c r="AG48" s="50">
        <v>25</v>
      </c>
      <c r="AH48" s="50">
        <v>12</v>
      </c>
      <c r="AI48" s="50">
        <v>34</v>
      </c>
      <c r="AJ48" s="90">
        <v>21</v>
      </c>
      <c r="AK48" s="90">
        <v>10</v>
      </c>
      <c r="AL48" s="50">
        <v>22</v>
      </c>
    </row>
    <row r="49" spans="1:38" x14ac:dyDescent="0.2">
      <c r="A49" s="5"/>
      <c r="B49" s="81"/>
      <c r="R49" s="91"/>
      <c r="AF49" s="49" t="s">
        <v>26</v>
      </c>
      <c r="AG49" s="50">
        <v>26</v>
      </c>
      <c r="AH49" s="50">
        <v>120</v>
      </c>
      <c r="AI49" s="50">
        <v>112</v>
      </c>
      <c r="AJ49" s="90">
        <v>80</v>
      </c>
      <c r="AK49" s="90">
        <v>41</v>
      </c>
      <c r="AL49" s="50">
        <v>26</v>
      </c>
    </row>
    <row r="50" spans="1:38" x14ac:dyDescent="0.2">
      <c r="A50" s="5"/>
      <c r="B50" s="92"/>
      <c r="R50" s="91"/>
      <c r="AF50" s="49" t="s">
        <v>28</v>
      </c>
      <c r="AG50" s="50">
        <v>29</v>
      </c>
      <c r="AH50" s="50">
        <v>30</v>
      </c>
      <c r="AI50" s="50">
        <v>34</v>
      </c>
      <c r="AJ50" s="90">
        <v>21</v>
      </c>
      <c r="AK50" s="90">
        <v>55</v>
      </c>
      <c r="AL50" s="50">
        <v>24</v>
      </c>
    </row>
    <row r="51" spans="1:38" x14ac:dyDescent="0.2">
      <c r="A51" s="5"/>
      <c r="B51" s="81"/>
      <c r="R51" s="91"/>
      <c r="AF51" s="59"/>
      <c r="AG51" s="50"/>
      <c r="AH51" s="50"/>
      <c r="AI51" s="50"/>
      <c r="AJ51" s="50"/>
      <c r="AK51" s="50"/>
      <c r="AL51" s="62"/>
    </row>
    <row r="52" spans="1:38" x14ac:dyDescent="0.2">
      <c r="A52" s="5"/>
      <c r="B52" s="81"/>
      <c r="R52" s="91"/>
      <c r="AF52" s="49" t="s">
        <v>30</v>
      </c>
      <c r="AG52" s="50">
        <v>20</v>
      </c>
      <c r="AH52" s="50">
        <v>32</v>
      </c>
      <c r="AI52" s="50">
        <v>16</v>
      </c>
      <c r="AJ52" s="90">
        <v>23</v>
      </c>
      <c r="AK52" s="90">
        <v>26</v>
      </c>
      <c r="AL52" s="50">
        <v>26</v>
      </c>
    </row>
    <row r="53" spans="1:38" x14ac:dyDescent="0.2">
      <c r="A53" s="5"/>
      <c r="B53" s="81"/>
      <c r="R53" s="91"/>
      <c r="AF53" s="49" t="s">
        <v>31</v>
      </c>
      <c r="AG53" s="50">
        <v>26</v>
      </c>
      <c r="AH53" s="50">
        <v>10</v>
      </c>
      <c r="AI53" s="50">
        <v>12</v>
      </c>
      <c r="AJ53" s="90">
        <v>37</v>
      </c>
      <c r="AK53" s="90">
        <v>28</v>
      </c>
      <c r="AL53" s="50">
        <v>6</v>
      </c>
    </row>
    <row r="54" spans="1:38" x14ac:dyDescent="0.2">
      <c r="A54" s="5"/>
      <c r="B54" s="92"/>
      <c r="R54" s="91"/>
      <c r="AF54" s="49" t="s">
        <v>32</v>
      </c>
      <c r="AG54" s="50">
        <v>20</v>
      </c>
      <c r="AH54" s="50">
        <v>26</v>
      </c>
      <c r="AI54" s="50">
        <v>34</v>
      </c>
      <c r="AJ54" s="90">
        <v>43</v>
      </c>
      <c r="AK54" s="90">
        <v>41</v>
      </c>
      <c r="AL54" s="50">
        <v>16</v>
      </c>
    </row>
    <row r="55" spans="1:38" x14ac:dyDescent="0.2">
      <c r="A55" s="5"/>
      <c r="B55" s="81"/>
      <c r="R55" s="91"/>
      <c r="AF55" s="59"/>
      <c r="AG55" s="50"/>
      <c r="AH55" s="50"/>
      <c r="AI55" s="50"/>
      <c r="AJ55" s="50"/>
      <c r="AK55" s="50"/>
      <c r="AL55" s="62"/>
    </row>
    <row r="56" spans="1:38" x14ac:dyDescent="0.2">
      <c r="B56" s="81"/>
      <c r="R56" s="91"/>
      <c r="AF56" s="49" t="s">
        <v>34</v>
      </c>
      <c r="AG56" s="50">
        <v>26</v>
      </c>
      <c r="AH56" s="50">
        <v>102</v>
      </c>
      <c r="AI56" s="50">
        <v>95</v>
      </c>
      <c r="AJ56" s="90">
        <v>55</v>
      </c>
      <c r="AK56" s="90">
        <v>61</v>
      </c>
      <c r="AL56" s="50">
        <v>48</v>
      </c>
    </row>
    <row r="57" spans="1:38" x14ac:dyDescent="0.2">
      <c r="B57" s="81"/>
      <c r="R57" s="91"/>
      <c r="AF57" s="49" t="s">
        <v>36</v>
      </c>
      <c r="AG57" s="50">
        <v>21</v>
      </c>
      <c r="AH57" s="50">
        <v>32</v>
      </c>
      <c r="AI57" s="50">
        <v>27</v>
      </c>
      <c r="AJ57" s="90">
        <v>22</v>
      </c>
      <c r="AK57" s="90">
        <v>21</v>
      </c>
      <c r="AL57" s="50">
        <v>31</v>
      </c>
    </row>
    <row r="58" spans="1:38" x14ac:dyDescent="0.2">
      <c r="B58" s="92"/>
      <c r="R58" s="91"/>
      <c r="AF58" s="49" t="s">
        <v>38</v>
      </c>
      <c r="AG58" s="50">
        <v>32</v>
      </c>
      <c r="AH58" s="50">
        <v>13</v>
      </c>
      <c r="AI58" s="50">
        <v>18</v>
      </c>
      <c r="AJ58" s="90">
        <v>21</v>
      </c>
      <c r="AK58" s="90">
        <v>12</v>
      </c>
      <c r="AL58" s="50">
        <v>15</v>
      </c>
    </row>
    <row r="59" spans="1:38" x14ac:dyDescent="0.2">
      <c r="B59" s="81"/>
      <c r="R59" s="91"/>
      <c r="AF59" s="59"/>
      <c r="AG59" s="50"/>
      <c r="AH59" s="50"/>
      <c r="AI59" s="50"/>
      <c r="AJ59" s="50"/>
      <c r="AK59" s="50"/>
      <c r="AL59" s="62"/>
    </row>
    <row r="60" spans="1:38" x14ac:dyDescent="0.2">
      <c r="B60" s="81"/>
      <c r="R60" s="91"/>
      <c r="AF60" s="49" t="s">
        <v>41</v>
      </c>
      <c r="AG60" s="50">
        <v>22</v>
      </c>
      <c r="AH60" s="50">
        <v>7</v>
      </c>
      <c r="AI60" s="50">
        <v>19</v>
      </c>
      <c r="AJ60" s="90">
        <v>28</v>
      </c>
      <c r="AK60" s="90">
        <v>22</v>
      </c>
      <c r="AL60" s="50">
        <v>15</v>
      </c>
    </row>
    <row r="61" spans="1:38" x14ac:dyDescent="0.2">
      <c r="B61" s="81"/>
      <c r="R61" s="91"/>
      <c r="AF61" s="49" t="s">
        <v>43</v>
      </c>
      <c r="AG61" s="50">
        <v>25</v>
      </c>
      <c r="AH61" s="50">
        <v>26</v>
      </c>
      <c r="AI61" s="50">
        <v>45</v>
      </c>
      <c r="AJ61" s="90">
        <v>56</v>
      </c>
      <c r="AK61" s="90">
        <v>11</v>
      </c>
      <c r="AL61" s="50">
        <v>14</v>
      </c>
    </row>
    <row r="62" spans="1:38" x14ac:dyDescent="0.2">
      <c r="B62" s="92"/>
      <c r="R62" s="91"/>
      <c r="AF62" s="49" t="s">
        <v>45</v>
      </c>
      <c r="AG62" s="50">
        <v>21</v>
      </c>
      <c r="AH62" s="50">
        <v>30</v>
      </c>
      <c r="AI62" s="50">
        <v>28</v>
      </c>
      <c r="AJ62" s="90">
        <v>5</v>
      </c>
      <c r="AK62" s="90">
        <v>27</v>
      </c>
      <c r="AL62" s="50">
        <v>6</v>
      </c>
    </row>
    <row r="63" spans="1:38" x14ac:dyDescent="0.2">
      <c r="B63" s="81"/>
      <c r="R63" s="91"/>
      <c r="AF63" s="59"/>
      <c r="AG63" s="50"/>
      <c r="AH63" s="50"/>
      <c r="AI63" s="50"/>
      <c r="AJ63" s="50"/>
      <c r="AK63" s="50"/>
      <c r="AL63" s="62"/>
    </row>
    <row r="64" spans="1:38" x14ac:dyDescent="0.2">
      <c r="B64" s="81"/>
      <c r="R64" s="91"/>
      <c r="AF64" s="49" t="s">
        <v>47</v>
      </c>
      <c r="AG64" s="93">
        <v>568</v>
      </c>
      <c r="AH64" s="50">
        <v>775</v>
      </c>
      <c r="AI64" s="50">
        <v>425</v>
      </c>
      <c r="AJ64" s="50">
        <v>550</v>
      </c>
      <c r="AK64" s="50">
        <v>527</v>
      </c>
      <c r="AL64" s="50">
        <v>444</v>
      </c>
    </row>
    <row r="65" spans="2:38" x14ac:dyDescent="0.2">
      <c r="B65" s="81"/>
      <c r="R65" s="91"/>
      <c r="AF65" s="5"/>
      <c r="AG65" s="5"/>
      <c r="AH65" s="5"/>
      <c r="AI65" s="5"/>
      <c r="AJ65" s="5"/>
      <c r="AK65" s="5"/>
      <c r="AL65" s="5"/>
    </row>
    <row r="66" spans="2:38" x14ac:dyDescent="0.2">
      <c r="B66" s="92"/>
      <c r="R66" s="91"/>
      <c r="AF66" s="5"/>
      <c r="AG66" s="5"/>
      <c r="AH66" s="5"/>
      <c r="AI66" s="5"/>
      <c r="AJ66" s="5"/>
      <c r="AK66" s="5"/>
      <c r="AL66" s="5"/>
    </row>
    <row r="67" spans="2:38" x14ac:dyDescent="0.2">
      <c r="B67" s="94"/>
      <c r="R67" s="91"/>
      <c r="AF67" s="5"/>
      <c r="AG67" s="5"/>
      <c r="AH67" s="5"/>
      <c r="AI67" s="5"/>
      <c r="AJ67" s="5"/>
      <c r="AK67" s="5"/>
      <c r="AL67" s="5"/>
    </row>
  </sheetData>
  <mergeCells count="142">
    <mergeCell ref="AB22:AC24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V33:W33"/>
    <mergeCell ref="AF36:AF38"/>
    <mergeCell ref="AG36:AL37"/>
    <mergeCell ref="V32:W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0:W30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28:W28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6:W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P22:Q24"/>
    <mergeCell ref="R22:S24"/>
    <mergeCell ref="T22:U24"/>
    <mergeCell ref="V22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AG5:AP5"/>
    <mergeCell ref="AM6:AN6"/>
    <mergeCell ref="AO6:AP6"/>
    <mergeCell ref="B10:B15"/>
    <mergeCell ref="D13:D14"/>
    <mergeCell ref="E13:E14"/>
    <mergeCell ref="F13:F14"/>
    <mergeCell ref="G13:G14"/>
    <mergeCell ref="H13:H14"/>
    <mergeCell ref="I13:I14"/>
    <mergeCell ref="X5:Y5"/>
    <mergeCell ref="Z5:AA5"/>
    <mergeCell ref="AB5:AC5"/>
    <mergeCell ref="X22:Y24"/>
    <mergeCell ref="Z22:AA24"/>
    <mergeCell ref="B3:W3"/>
    <mergeCell ref="D5:E5"/>
    <mergeCell ref="F5:G5"/>
    <mergeCell ref="H5:I5"/>
    <mergeCell ref="J5:K5"/>
    <mergeCell ref="L5:M5"/>
    <mergeCell ref="P5:Q5"/>
    <mergeCell ref="R5:S5"/>
    <mergeCell ref="V5:W5"/>
    <mergeCell ref="J13:J14"/>
    <mergeCell ref="K13:K14"/>
    <mergeCell ref="N13:N14"/>
    <mergeCell ref="O13:O14"/>
    <mergeCell ref="B18:C18"/>
    <mergeCell ref="B19:C19"/>
    <mergeCell ref="B21:W21"/>
    <mergeCell ref="D22:E24"/>
    <mergeCell ref="F22:G24"/>
    <mergeCell ref="H22:I24"/>
    <mergeCell ref="J22:K24"/>
    <mergeCell ref="L22:M24"/>
    <mergeCell ref="N22:O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workbookViewId="0">
      <selection activeCell="Q15" sqref="Q15"/>
    </sheetView>
  </sheetViews>
  <sheetFormatPr defaultRowHeight="15" x14ac:dyDescent="0.25"/>
  <sheetData>
    <row r="2" spans="1:15" x14ac:dyDescent="0.25">
      <c r="A2" s="95"/>
      <c r="B2" s="170" t="s">
        <v>49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5" x14ac:dyDescent="0.25">
      <c r="A3" s="171"/>
      <c r="B3" s="96">
        <v>2007</v>
      </c>
      <c r="C3" s="96">
        <v>2008</v>
      </c>
      <c r="D3" s="96">
        <v>2009</v>
      </c>
      <c r="E3" s="96">
        <v>2010</v>
      </c>
      <c r="F3" s="96">
        <v>2011</v>
      </c>
      <c r="G3" s="96">
        <v>2012</v>
      </c>
      <c r="H3" s="96">
        <v>2013</v>
      </c>
      <c r="I3" s="96">
        <v>2014</v>
      </c>
      <c r="J3" s="96">
        <v>2015</v>
      </c>
      <c r="K3" s="96">
        <v>2016</v>
      </c>
      <c r="L3" s="97">
        <v>2017</v>
      </c>
      <c r="M3" s="96">
        <v>2018</v>
      </c>
      <c r="N3" s="109">
        <v>2019</v>
      </c>
      <c r="O3" s="179" t="s">
        <v>54</v>
      </c>
    </row>
    <row r="4" spans="1:15" x14ac:dyDescent="0.25">
      <c r="A4" s="172"/>
      <c r="B4" t="s">
        <v>50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5" ht="28.5" x14ac:dyDescent="0.25">
      <c r="A5" s="98" t="s">
        <v>51</v>
      </c>
      <c r="B5" s="99">
        <v>2.8</v>
      </c>
      <c r="C5" s="99">
        <v>2.8</v>
      </c>
      <c r="D5" s="99">
        <v>11.6</v>
      </c>
      <c r="E5" s="99">
        <v>9.9</v>
      </c>
      <c r="F5" s="99">
        <v>7.7</v>
      </c>
      <c r="G5" s="99">
        <v>8.1999999999999993</v>
      </c>
      <c r="H5" s="99">
        <v>7.9</v>
      </c>
      <c r="I5" s="99">
        <v>7.9</v>
      </c>
      <c r="J5" s="99">
        <v>7.5</v>
      </c>
      <c r="K5" s="99">
        <v>10</v>
      </c>
      <c r="L5" s="99">
        <v>8.8000000000000007</v>
      </c>
      <c r="M5" s="99">
        <v>7.8</v>
      </c>
      <c r="N5" s="99">
        <v>10</v>
      </c>
      <c r="O5" s="181">
        <v>7.6</v>
      </c>
    </row>
    <row r="6" spans="1:15" ht="28.5" x14ac:dyDescent="0.25">
      <c r="A6" s="98" t="s">
        <v>52</v>
      </c>
      <c r="B6" s="99">
        <v>3.5</v>
      </c>
      <c r="C6" s="99">
        <v>3.5</v>
      </c>
      <c r="D6" s="99">
        <v>7.5</v>
      </c>
      <c r="E6" s="99">
        <v>10.1</v>
      </c>
      <c r="F6" s="99">
        <v>10.8</v>
      </c>
      <c r="G6" s="99">
        <v>9.8000000000000007</v>
      </c>
      <c r="H6" s="99">
        <v>11.9</v>
      </c>
      <c r="I6" s="99">
        <v>13.3</v>
      </c>
      <c r="J6" s="99">
        <v>9.1999999999999993</v>
      </c>
      <c r="K6" s="99">
        <v>12.1</v>
      </c>
      <c r="L6" s="99">
        <v>10.7</v>
      </c>
      <c r="M6" s="108">
        <v>8.9</v>
      </c>
      <c r="N6" s="108">
        <v>11.7</v>
      </c>
      <c r="O6" s="180">
        <v>8.8000000000000007</v>
      </c>
    </row>
    <row r="7" spans="1:15" x14ac:dyDescent="0.25">
      <c r="A7" s="100" t="s">
        <v>53</v>
      </c>
      <c r="B7" s="101">
        <v>2.6</v>
      </c>
      <c r="C7" s="102">
        <v>4.2</v>
      </c>
      <c r="D7" s="102">
        <v>7.8</v>
      </c>
      <c r="E7" s="102">
        <v>15</v>
      </c>
      <c r="F7" s="102">
        <v>10.4</v>
      </c>
      <c r="G7" s="102">
        <v>8.4</v>
      </c>
      <c r="H7" s="102">
        <v>10.1</v>
      </c>
      <c r="I7" s="102">
        <v>14.8</v>
      </c>
      <c r="J7" s="102">
        <v>8.5</v>
      </c>
      <c r="K7" s="102">
        <v>14.2</v>
      </c>
      <c r="L7" s="102">
        <v>13</v>
      </c>
      <c r="M7" s="110">
        <v>10.199999999999999</v>
      </c>
      <c r="N7" s="110">
        <v>6.6</v>
      </c>
      <c r="O7" s="182">
        <v>9.6</v>
      </c>
    </row>
  </sheetData>
  <mergeCells count="2">
    <mergeCell ref="B2:L2"/>
    <mergeCell ref="A3:A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ajilgyichyyd</vt:lpstr>
      <vt:lpstr>ajilgyidliin tyvshin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sarantuya_r</dc:creator>
  <cp:lastModifiedBy>Sarantuya_R</cp:lastModifiedBy>
  <dcterms:created xsi:type="dcterms:W3CDTF">2019-01-22T09:57:04Z</dcterms:created>
  <dcterms:modified xsi:type="dcterms:W3CDTF">2021-03-30T08:15:32Z</dcterms:modified>
</cp:coreProperties>
</file>