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ad.NSO\Lync Recordings\Documents\"/>
    </mc:Choice>
  </mc:AlternateContent>
  <bookViews>
    <workbookView xWindow="0" yWindow="0" windowWidth="20490" windowHeight="6135" activeTab="3"/>
  </bookViews>
  <sheets>
    <sheet name="театр 2009-2017" sheetId="1" r:id="rId1"/>
    <sheet name="соёлын төв 2009-2017 on" sheetId="2" r:id="rId2"/>
    <sheet name="Музей 2009-2017" sheetId="3" r:id="rId3"/>
    <sheet name="номын сан 2009-2017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0" i="4" l="1"/>
  <c r="W39" i="4"/>
  <c r="W38" i="4"/>
  <c r="W37" i="4"/>
  <c r="W36" i="4"/>
  <c r="W35" i="4"/>
  <c r="W34" i="4"/>
  <c r="W33" i="4"/>
  <c r="W32" i="4"/>
  <c r="W31" i="4"/>
  <c r="K100" i="4"/>
  <c r="L100" i="4"/>
  <c r="M100" i="4"/>
  <c r="N100" i="4"/>
  <c r="O100" i="4"/>
  <c r="P100" i="4"/>
  <c r="Q100" i="4"/>
  <c r="U31" i="4"/>
  <c r="J131" i="4"/>
  <c r="I131" i="4"/>
  <c r="H131" i="4"/>
  <c r="G131" i="4"/>
  <c r="F131" i="4"/>
  <c r="E131" i="4"/>
  <c r="D131" i="4"/>
  <c r="C131" i="4"/>
  <c r="B131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S72" i="4"/>
  <c r="S73" i="4" s="1"/>
  <c r="S45" i="4"/>
  <c r="R45" i="4"/>
  <c r="Q45" i="4"/>
  <c r="P45" i="4"/>
  <c r="O45" i="4"/>
  <c r="M45" i="4"/>
  <c r="L45" i="4"/>
  <c r="K45" i="4"/>
  <c r="J45" i="4"/>
  <c r="I45" i="4"/>
  <c r="F45" i="4"/>
  <c r="D45" i="4"/>
  <c r="C45" i="4"/>
  <c r="B45" i="4"/>
  <c r="N44" i="4"/>
  <c r="H44" i="4"/>
  <c r="H45" i="4" s="1"/>
  <c r="G44" i="4"/>
  <c r="G45" i="4" s="1"/>
  <c r="N43" i="4"/>
  <c r="E43" i="4"/>
  <c r="N42" i="4"/>
  <c r="E42" i="4"/>
  <c r="N41" i="4"/>
  <c r="N40" i="4"/>
  <c r="E40" i="4"/>
  <c r="N39" i="4"/>
  <c r="E39" i="4"/>
  <c r="N38" i="4"/>
  <c r="E38" i="4"/>
  <c r="N37" i="4"/>
  <c r="E37" i="4"/>
  <c r="N36" i="4"/>
  <c r="E36" i="4"/>
  <c r="N35" i="4"/>
  <c r="E35" i="4"/>
  <c r="N34" i="4"/>
  <c r="E34" i="4"/>
  <c r="N33" i="4"/>
  <c r="E33" i="4"/>
  <c r="N32" i="4"/>
  <c r="N45" i="4" s="1"/>
  <c r="E32" i="4"/>
  <c r="S18" i="4"/>
  <c r="R18" i="4"/>
  <c r="Q18" i="4"/>
  <c r="P18" i="4"/>
  <c r="O18" i="4"/>
  <c r="M18" i="4"/>
  <c r="L18" i="4"/>
  <c r="K18" i="4"/>
  <c r="J18" i="4"/>
  <c r="I18" i="4"/>
  <c r="H18" i="4"/>
  <c r="G18" i="4"/>
  <c r="F18" i="4"/>
  <c r="E18" i="4"/>
  <c r="D18" i="4"/>
  <c r="C18" i="4"/>
  <c r="B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18" i="4" l="1"/>
  <c r="E44" i="4"/>
  <c r="E45" i="4" s="1"/>
  <c r="K31" i="3" l="1"/>
  <c r="J31" i="3"/>
  <c r="I31" i="3"/>
  <c r="H31" i="3"/>
  <c r="G31" i="3"/>
  <c r="F31" i="3"/>
  <c r="E31" i="3"/>
  <c r="D31" i="3"/>
  <c r="O21" i="3"/>
  <c r="N21" i="3"/>
  <c r="M21" i="3"/>
  <c r="L21" i="3"/>
  <c r="K21" i="3"/>
  <c r="J21" i="3"/>
  <c r="I21" i="3"/>
  <c r="H21" i="3"/>
  <c r="G21" i="3"/>
  <c r="F21" i="3"/>
  <c r="E21" i="3"/>
  <c r="D21" i="3"/>
  <c r="O11" i="3"/>
  <c r="N11" i="3"/>
  <c r="M11" i="3"/>
  <c r="L11" i="3"/>
  <c r="K11" i="3"/>
  <c r="J11" i="3"/>
  <c r="I11" i="3"/>
  <c r="H11" i="3"/>
  <c r="G11" i="3"/>
  <c r="F11" i="3"/>
  <c r="E11" i="3"/>
  <c r="D11" i="3"/>
  <c r="I165" i="2" l="1"/>
  <c r="H165" i="2"/>
  <c r="G165" i="2"/>
  <c r="F165" i="2"/>
  <c r="E165" i="2"/>
  <c r="D165" i="2"/>
  <c r="C165" i="2"/>
  <c r="B165" i="2"/>
  <c r="I121" i="2"/>
  <c r="H121" i="2"/>
  <c r="G121" i="2"/>
  <c r="F121" i="2"/>
  <c r="E121" i="2"/>
  <c r="D121" i="2"/>
  <c r="C121" i="2"/>
  <c r="B121" i="2"/>
  <c r="I75" i="2"/>
  <c r="H75" i="2"/>
  <c r="G75" i="2"/>
  <c r="F75" i="2"/>
  <c r="E75" i="2"/>
  <c r="D75" i="2"/>
  <c r="C75" i="2"/>
  <c r="B75" i="2"/>
  <c r="I58" i="2"/>
  <c r="H58" i="2"/>
  <c r="G58" i="2"/>
  <c r="F58" i="2"/>
  <c r="E58" i="2"/>
  <c r="D58" i="2"/>
  <c r="C58" i="2"/>
  <c r="B57" i="2"/>
  <c r="B56" i="2"/>
  <c r="B55" i="2"/>
  <c r="B54" i="2"/>
  <c r="B53" i="2"/>
  <c r="B52" i="2"/>
  <c r="B51" i="2"/>
  <c r="B50" i="2"/>
  <c r="B49" i="2"/>
  <c r="B48" i="2"/>
  <c r="B47" i="2"/>
  <c r="B46" i="2"/>
  <c r="I34" i="2"/>
  <c r="H34" i="2"/>
  <c r="G34" i="2"/>
  <c r="F34" i="2"/>
  <c r="E34" i="2"/>
  <c r="D34" i="2"/>
  <c r="C34" i="2"/>
  <c r="B33" i="2"/>
  <c r="B32" i="2"/>
  <c r="B31" i="2"/>
  <c r="B30" i="2"/>
  <c r="B28" i="2"/>
  <c r="B27" i="2"/>
  <c r="B26" i="2"/>
  <c r="B25" i="2"/>
  <c r="B24" i="2"/>
  <c r="B23" i="2"/>
  <c r="I17" i="2"/>
  <c r="H17" i="2"/>
  <c r="G17" i="2"/>
  <c r="F17" i="2"/>
  <c r="E17" i="2"/>
  <c r="D17" i="2"/>
  <c r="C17" i="2"/>
  <c r="B16" i="2"/>
  <c r="B15" i="2"/>
  <c r="B14" i="2"/>
  <c r="B13" i="2"/>
  <c r="B12" i="2"/>
  <c r="B11" i="2"/>
  <c r="B10" i="2"/>
  <c r="B9" i="2"/>
  <c r="B8" i="2"/>
  <c r="B7" i="2"/>
  <c r="B6" i="2"/>
  <c r="B5" i="2"/>
  <c r="B17" i="2" l="1"/>
  <c r="B58" i="2"/>
  <c r="B34" i="2"/>
  <c r="BL17" i="2"/>
  <c r="R100" i="4"/>
  <c r="R99" i="4"/>
  <c r="BH17" i="2"/>
  <c r="S100" i="4"/>
  <c r="S99" i="4"/>
  <c r="BF17" i="2"/>
  <c r="BG17" i="2"/>
  <c r="BI17" i="2"/>
  <c r="BK17" i="2"/>
  <c r="BJ17" i="2"/>
  <c r="BM17" i="2"/>
</calcChain>
</file>

<file path=xl/comments1.xml><?xml version="1.0" encoding="utf-8"?>
<comments xmlns="http://schemas.openxmlformats.org/spreadsheetml/2006/main">
  <authors>
    <author>Khad</author>
  </authors>
  <commentList>
    <comment ref="W11" authorId="0" shapeId="0">
      <text>
        <r>
          <rPr>
            <b/>
            <sz val="9"/>
            <color indexed="81"/>
            <rFont val="Tahoma"/>
            <family val="2"/>
          </rPr>
          <t>Khad:</t>
        </r>
        <r>
          <rPr>
            <sz val="9"/>
            <color indexed="81"/>
            <rFont val="Tahoma"/>
            <family val="2"/>
          </rPr>
          <t xml:space="preserve">
Дарьганга 63 үзмэр ороогүй байна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Khad:</t>
        </r>
        <r>
          <rPr>
            <sz val="9"/>
            <color indexed="81"/>
            <rFont val="Tahoma"/>
            <family val="2"/>
          </rPr>
          <t xml:space="preserve">
Дарьганга 63 үзмэр ороогүй байна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</rPr>
          <t>Khad:</t>
        </r>
        <r>
          <rPr>
            <sz val="9"/>
            <color indexed="81"/>
            <rFont val="Tahoma"/>
            <family val="2"/>
          </rPr>
          <t xml:space="preserve">
шинэ үзмэр баймаар юм
</t>
        </r>
      </text>
    </comment>
  </commentList>
</comments>
</file>

<file path=xl/comments2.xml><?xml version="1.0" encoding="utf-8"?>
<comments xmlns="http://schemas.openxmlformats.org/spreadsheetml/2006/main">
  <authors>
    <author>Bold</author>
  </authors>
  <commentList>
    <comment ref="I100" authorId="0" shapeId="0">
      <text>
        <r>
          <rPr>
            <b/>
            <sz val="9"/>
            <color indexed="81"/>
            <rFont val="Tahoma"/>
            <family val="2"/>
          </rPr>
          <t>Bold:</t>
        </r>
        <r>
          <rPr>
            <sz val="9"/>
            <color indexed="81"/>
            <rFont val="Tahoma"/>
            <family val="2"/>
          </rPr>
          <t xml:space="preserve">
өмнөх онд 80235 байсан. Фондоос хассан шинээр авсан зэргээ тооцоод гарга </t>
        </r>
      </text>
    </comment>
  </commentList>
</comments>
</file>

<file path=xl/sharedStrings.xml><?xml version="1.0" encoding="utf-8"?>
<sst xmlns="http://schemas.openxmlformats.org/spreadsheetml/2006/main" count="603" uniqueCount="82">
  <si>
    <t>Сүхбаатар аймгийн хөгжимт жүжгийн театрын үндсэн үзүүлэлтүүд</t>
  </si>
  <si>
    <t>¯ç¿¿ëýëò</t>
  </si>
  <si>
    <t>Õýìæèõ íýãæ</t>
  </si>
  <si>
    <t>Óðëàãèéí áàéãóóëëàãûí òîî</t>
  </si>
  <si>
    <t>òîî</t>
  </si>
  <si>
    <t>1. Øèíý óðàí á¿òýýë</t>
  </si>
  <si>
    <t>òîîãîîð</t>
  </si>
  <si>
    <t>¿íèéí ä¿íãýýð</t>
  </si>
  <si>
    <t>ìÿí.òºã</t>
  </si>
  <si>
    <t>2. Íèéò òîãëîëò /3=4+5/</t>
  </si>
  <si>
    <t>¯¿íýýñ</t>
  </si>
  <si>
    <t>ººðèéí áàéðàíä</t>
  </si>
  <si>
    <t xml:space="preserve">ÿâóóëûí </t>
  </si>
  <si>
    <t>õ¿¿õäýä çîðèóëñàí òîãëîëò</t>
  </si>
  <si>
    <t>3. ¯çýã÷èä /7=8+9/</t>
  </si>
  <si>
    <t>ìÿí.õ¿í</t>
  </si>
  <si>
    <t>õ¿¿õýä (íèéò ¿çýã÷äýýñ)</t>
  </si>
  <si>
    <t>4. Íèéò îðëîãî /11=12+13+14/</t>
  </si>
  <si>
    <t>25.044.0</t>
  </si>
  <si>
    <t>¿¿íýýñ</t>
  </si>
  <si>
    <t xml:space="preserve">¿çâýðèéí </t>
  </si>
  <si>
    <t>ãàäààä òîãëîñîí</t>
  </si>
  <si>
    <t>áóñàä</t>
  </si>
  <si>
    <t>5. Óðûí ñàíä áàéãàà á¿òýýë</t>
  </si>
  <si>
    <t>6. Ñóóäëûí òîî</t>
  </si>
  <si>
    <t>Соёлын төвийн үзүүлэлтүүд</t>
  </si>
  <si>
    <t>Сум</t>
  </si>
  <si>
    <t>2.Çîõèîí áàéãóóëñàí àðãà õýìæýý</t>
  </si>
  <si>
    <t xml:space="preserve">2.Çîõèîí áàéãóóëñàí àðãà õýìæýýíä õàìðàãäàãñàä </t>
  </si>
  <si>
    <t>3.Ñóóäëûí òîî</t>
  </si>
  <si>
    <t>1а. Гадны тоглолт, урлаг уран сайхны арга хэмжээ</t>
  </si>
  <si>
    <t>Уðëàã óðàí ñàéõàíû</t>
  </si>
  <si>
    <t>ò¿¿õ, ñî¸ëûí áèåò ºâèéí òàëààð</t>
  </si>
  <si>
    <t>óòãà, ñî¸ëûí ºâèéí òàëààð</t>
  </si>
  <si>
    <t xml:space="preserve">äóãóéëàí </t>
  </si>
  <si>
    <t xml:space="preserve">áóñàä </t>
  </si>
  <si>
    <t>Àñãàò</t>
  </si>
  <si>
    <t>Áàÿíäýëãýð</t>
  </si>
  <si>
    <t>Äàðüãàíãà</t>
  </si>
  <si>
    <t>Ìºíõõààí</t>
  </si>
  <si>
    <t>Íàðàí</t>
  </si>
  <si>
    <t>Îíãîí</t>
  </si>
  <si>
    <t>Ñ¿õáààòàð</t>
  </si>
  <si>
    <t>Ò¿âøèíøèðýý</t>
  </si>
  <si>
    <t>Ò¿ìýíöîãò</t>
  </si>
  <si>
    <t xml:space="preserve">Óóëáàÿí </t>
  </si>
  <si>
    <t>Õàëçàí</t>
  </si>
  <si>
    <t>Ýðäýíýöàãààí</t>
  </si>
  <si>
    <t>Бүгд</t>
  </si>
  <si>
    <t>Сум, байгууллага</t>
  </si>
  <si>
    <t>Үзэгчдийн тоо</t>
  </si>
  <si>
    <t>Үүнээс: хүүхэд</t>
  </si>
  <si>
    <t>Нийт үзмэрийн тоо</t>
  </si>
  <si>
    <t>Үүнээс: шинээр</t>
  </si>
  <si>
    <t>Асгат</t>
  </si>
  <si>
    <t>-</t>
  </si>
  <si>
    <t>Дарьганга</t>
  </si>
  <si>
    <t>Сүхбаатар</t>
  </si>
  <si>
    <t>Эрдэнэцагаан</t>
  </si>
  <si>
    <t>...</t>
  </si>
  <si>
    <t>Түмэнцогт</t>
  </si>
  <si>
    <t>Угсаатны зүйн музей</t>
  </si>
  <si>
    <t>СҮХБААТАР АЙМГИЙН МУЗЕЙН ҮЗҮҮЛЭЛТҮҮД /2009-2017/</t>
  </si>
  <si>
    <t>Нийтийн номын сангийн үзүүлэлтүүд</t>
  </si>
  <si>
    <t>1.Суудлын тоо</t>
  </si>
  <si>
    <t>2.Уншигчдын тоо</t>
  </si>
  <si>
    <t>3. Олгосон ном</t>
  </si>
  <si>
    <t>4. Номын фонд</t>
  </si>
  <si>
    <t>5. Шинээр авсан ном</t>
  </si>
  <si>
    <t>Байнгын</t>
  </si>
  <si>
    <t>уншлагын танхимд</t>
  </si>
  <si>
    <t>гэрээр</t>
  </si>
  <si>
    <t>зөөврөөр</t>
  </si>
  <si>
    <t>мян.ш</t>
  </si>
  <si>
    <t>Баяндэлгэр</t>
  </si>
  <si>
    <t>Мөнххаан</t>
  </si>
  <si>
    <t>Наран</t>
  </si>
  <si>
    <t>Онгон</t>
  </si>
  <si>
    <t>Түвшинширээ</t>
  </si>
  <si>
    <t>уулбаян</t>
  </si>
  <si>
    <t>Халзан</t>
  </si>
  <si>
    <t>Нийтийн номын 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</si>
</sst>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0"/>
  </numFmts>
  <fonts count="13" x14ac:knownFonts="1">
    <font>
      <sz val="10"/>
      <name val="Arial Mon"/>
      <family val="2"/>
    </font>
    <font>
      <sz val="10"/>
      <name val="Arial Mon"/>
      <family val="2"/>
    </font>
    <font>
      <sz val="12"/>
      <name val="Arial Mo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Arial Mon"/>
      <family val="2"/>
    </font>
    <font>
      <sz val="8"/>
      <name val="Arial Mon"/>
      <family val="2"/>
    </font>
    <font>
      <sz val="11"/>
      <name val="Arial Mon"/>
      <family val="2"/>
    </font>
    <font>
      <sz val="11"/>
      <color theme="1"/>
      <name val="Arial Mon"/>
      <family val="2"/>
    </font>
    <font>
      <b/>
      <sz val="8"/>
      <name val="Arial Mon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9" fillId="0" borderId="0"/>
    <xf numFmtId="0" fontId="1" fillId="0" borderId="0"/>
    <xf numFmtId="0" fontId="5" fillId="0" borderId="0"/>
  </cellStyleXfs>
  <cellXfs count="167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1" fillId="2" borderId="1" xfId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1" xfId="2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1" fillId="2" borderId="1" xfId="1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164" fontId="1" fillId="2" borderId="1" xfId="2" applyNumberFormat="1" applyFon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" fontId="1" fillId="2" borderId="1" xfId="2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textRotation="90" wrapText="1"/>
    </xf>
    <xf numFmtId="0" fontId="6" fillId="2" borderId="5" xfId="3" applyFont="1" applyFill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/>
    </xf>
    <xf numFmtId="0" fontId="6" fillId="2" borderId="8" xfId="3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right" vertical="center"/>
    </xf>
    <xf numFmtId="165" fontId="1" fillId="2" borderId="0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/>
    </xf>
    <xf numFmtId="165" fontId="2" fillId="2" borderId="0" xfId="4" applyNumberFormat="1" applyFont="1" applyFill="1" applyBorder="1" applyAlignment="1">
      <alignment horizontal="center" vertical="center"/>
    </xf>
    <xf numFmtId="165" fontId="6" fillId="2" borderId="0" xfId="4" applyNumberFormat="1" applyFont="1" applyFill="1" applyBorder="1" applyAlignment="1">
      <alignment horizontal="center" vertical="center"/>
    </xf>
    <xf numFmtId="165" fontId="7" fillId="2" borderId="0" xfId="4" applyNumberFormat="1" applyFont="1" applyFill="1" applyBorder="1" applyAlignment="1">
      <alignment horizontal="center" vertical="center"/>
    </xf>
    <xf numFmtId="165" fontId="1" fillId="2" borderId="0" xfId="4" applyNumberFormat="1" applyFont="1" applyFill="1" applyBorder="1" applyAlignment="1">
      <alignment horizontal="center" vertical="center"/>
    </xf>
    <xf numFmtId="165" fontId="4" fillId="2" borderId="0" xfId="4" applyNumberFormat="1" applyFont="1" applyFill="1" applyBorder="1" applyAlignment="1">
      <alignment horizontal="center" vertical="center"/>
    </xf>
    <xf numFmtId="165" fontId="5" fillId="2" borderId="0" xfId="2" applyNumberFormat="1" applyFont="1" applyFill="1" applyBorder="1" applyAlignment="1">
      <alignment horizontal="center" vertical="center"/>
    </xf>
    <xf numFmtId="165" fontId="1" fillId="2" borderId="0" xfId="3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right"/>
    </xf>
    <xf numFmtId="165" fontId="4" fillId="2" borderId="11" xfId="4" applyNumberFormat="1" applyFont="1" applyFill="1" applyBorder="1" applyAlignment="1">
      <alignment horizontal="center" vertical="center"/>
    </xf>
    <xf numFmtId="165" fontId="1" fillId="2" borderId="11" xfId="4" applyNumberFormat="1" applyFont="1" applyFill="1" applyBorder="1" applyAlignment="1">
      <alignment horizontal="center" vertical="center"/>
    </xf>
    <xf numFmtId="165" fontId="5" fillId="2" borderId="11" xfId="2" applyNumberFormat="1" applyFont="1" applyFill="1" applyBorder="1" applyAlignment="1">
      <alignment horizontal="center" vertical="center"/>
    </xf>
    <xf numFmtId="165" fontId="1" fillId="2" borderId="11" xfId="3" applyNumberFormat="1" applyFont="1" applyFill="1" applyBorder="1" applyAlignment="1">
      <alignment horizontal="center" vertical="center"/>
    </xf>
    <xf numFmtId="0" fontId="1" fillId="2" borderId="11" xfId="0" applyFont="1" applyFill="1" applyBorder="1"/>
    <xf numFmtId="165" fontId="1" fillId="2" borderId="11" xfId="0" applyNumberFormat="1" applyFont="1" applyFill="1" applyBorder="1" applyAlignment="1">
      <alignment horizontal="right" vertical="center"/>
    </xf>
    <xf numFmtId="165" fontId="1" fillId="2" borderId="12" xfId="4" applyNumberFormat="1" applyFont="1" applyFill="1" applyBorder="1" applyAlignment="1">
      <alignment horizontal="center" vertical="center"/>
    </xf>
    <xf numFmtId="165" fontId="8" fillId="2" borderId="12" xfId="2" applyNumberFormat="1" applyFont="1" applyFill="1" applyBorder="1" applyAlignment="1">
      <alignment horizontal="center" vertical="center"/>
    </xf>
    <xf numFmtId="165" fontId="5" fillId="2" borderId="0" xfId="3" applyNumberForma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4" applyBorder="1"/>
    <xf numFmtId="0" fontId="1" fillId="0" borderId="0" xfId="3" applyFont="1" applyBorder="1" applyAlignment="1">
      <alignment horizontal="center" vertical="center"/>
    </xf>
    <xf numFmtId="0" fontId="1" fillId="2" borderId="0" xfId="3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4" fillId="2" borderId="12" xfId="0" applyFont="1" applyFill="1" applyBorder="1" applyAlignment="1">
      <alignment horizontal="left"/>
    </xf>
    <xf numFmtId="165" fontId="1" fillId="2" borderId="12" xfId="0" applyNumberFormat="1" applyFont="1" applyFill="1" applyBorder="1" applyAlignment="1">
      <alignment horizontal="right"/>
    </xf>
    <xf numFmtId="165" fontId="1" fillId="2" borderId="11" xfId="0" applyNumberFormat="1" applyFont="1" applyFill="1" applyBorder="1" applyAlignment="1">
      <alignment horizontal="right"/>
    </xf>
    <xf numFmtId="165" fontId="4" fillId="2" borderId="12" xfId="0" applyNumberFormat="1" applyFont="1" applyFill="1" applyBorder="1" applyAlignment="1">
      <alignment horizontal="right" vertical="center"/>
    </xf>
    <xf numFmtId="165" fontId="1" fillId="2" borderId="12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left"/>
    </xf>
    <xf numFmtId="165" fontId="0" fillId="0" borderId="11" xfId="0" applyNumberFormat="1" applyBorder="1" applyAlignment="1">
      <alignment horizontal="right"/>
    </xf>
    <xf numFmtId="165" fontId="1" fillId="2" borderId="12" xfId="4" applyNumberFormat="1" applyFont="1" applyFill="1" applyBorder="1" applyAlignment="1">
      <alignment horizontal="right" vertical="center"/>
    </xf>
    <xf numFmtId="165" fontId="4" fillId="2" borderId="12" xfId="4" applyNumberFormat="1" applyFont="1" applyFill="1" applyBorder="1" applyAlignment="1">
      <alignment horizontal="right" vertical="center"/>
    </xf>
    <xf numFmtId="165" fontId="4" fillId="2" borderId="0" xfId="4" applyNumberFormat="1" applyFont="1" applyFill="1" applyBorder="1" applyAlignment="1">
      <alignment horizontal="right" vertical="center"/>
    </xf>
    <xf numFmtId="165" fontId="1" fillId="2" borderId="0" xfId="4" applyNumberFormat="1" applyFont="1" applyFill="1" applyBorder="1" applyAlignment="1">
      <alignment horizontal="right" vertical="center"/>
    </xf>
    <xf numFmtId="165" fontId="4" fillId="2" borderId="11" xfId="4" applyNumberFormat="1" applyFont="1" applyFill="1" applyBorder="1" applyAlignment="1">
      <alignment horizontal="right" vertical="center"/>
    </xf>
    <xf numFmtId="165" fontId="1" fillId="2" borderId="11" xfId="4" applyNumberFormat="1" applyFont="1" applyFill="1" applyBorder="1" applyAlignment="1">
      <alignment horizontal="right" vertical="center"/>
    </xf>
    <xf numFmtId="165" fontId="5" fillId="2" borderId="12" xfId="2" applyNumberFormat="1" applyFont="1" applyFill="1" applyBorder="1" applyAlignment="1">
      <alignment horizontal="center" vertical="center"/>
    </xf>
    <xf numFmtId="165" fontId="8" fillId="2" borderId="11" xfId="2" applyNumberFormat="1" applyFont="1" applyFill="1" applyBorder="1" applyAlignment="1">
      <alignment horizontal="center" vertical="center"/>
    </xf>
    <xf numFmtId="165" fontId="1" fillId="2" borderId="0" xfId="3" applyNumberFormat="1" applyFont="1" applyFill="1" applyBorder="1" applyAlignment="1">
      <alignment horizontal="center"/>
    </xf>
    <xf numFmtId="165" fontId="5" fillId="2" borderId="11" xfId="3" applyNumberFormat="1" applyFill="1" applyBorder="1" applyAlignment="1">
      <alignment horizontal="center"/>
    </xf>
    <xf numFmtId="165" fontId="1" fillId="2" borderId="11" xfId="3" applyNumberFormat="1" applyFont="1" applyFill="1" applyBorder="1" applyAlignment="1">
      <alignment horizontal="center"/>
    </xf>
    <xf numFmtId="0" fontId="9" fillId="2" borderId="0" xfId="5" applyFont="1" applyFill="1"/>
    <xf numFmtId="0" fontId="9" fillId="0" borderId="0" xfId="5" applyFont="1" applyBorder="1"/>
    <xf numFmtId="0" fontId="9" fillId="0" borderId="0" xfId="5" applyFont="1"/>
    <xf numFmtId="0" fontId="9" fillId="2" borderId="1" xfId="5" applyFont="1" applyFill="1" applyBorder="1" applyAlignment="1">
      <alignment horizontal="left" vertical="center"/>
    </xf>
    <xf numFmtId="0" fontId="9" fillId="2" borderId="1" xfId="5" applyFont="1" applyFill="1" applyBorder="1" applyAlignment="1">
      <alignment horizontal="center" vertical="center"/>
    </xf>
    <xf numFmtId="0" fontId="9" fillId="2" borderId="3" xfId="5" applyFont="1" applyFill="1" applyBorder="1" applyAlignment="1">
      <alignment horizontal="center" vertical="center"/>
    </xf>
    <xf numFmtId="0" fontId="9" fillId="2" borderId="0" xfId="5" applyFont="1" applyFill="1" applyBorder="1" applyAlignment="1">
      <alignment horizontal="center" vertical="center"/>
    </xf>
    <xf numFmtId="0" fontId="9" fillId="0" borderId="0" xfId="5" applyFont="1" applyBorder="1" applyAlignment="1">
      <alignment vertical="center"/>
    </xf>
    <xf numFmtId="0" fontId="9" fillId="0" borderId="0" xfId="5" applyFont="1" applyAlignment="1">
      <alignment vertical="center"/>
    </xf>
    <xf numFmtId="0" fontId="9" fillId="2" borderId="0" xfId="5" applyFont="1" applyFill="1" applyBorder="1" applyAlignment="1">
      <alignment textRotation="90" wrapText="1"/>
    </xf>
    <xf numFmtId="0" fontId="9" fillId="2" borderId="0" xfId="5" applyFont="1" applyFill="1" applyBorder="1" applyAlignment="1">
      <alignment horizontal="left" wrapText="1"/>
    </xf>
    <xf numFmtId="165" fontId="9" fillId="2" borderId="0" xfId="5" applyNumberFormat="1" applyFont="1" applyFill="1" applyBorder="1" applyAlignment="1"/>
    <xf numFmtId="165" fontId="9" fillId="2" borderId="0" xfId="5" applyNumberFormat="1" applyFont="1" applyFill="1" applyBorder="1" applyAlignment="1">
      <alignment horizontal="right"/>
    </xf>
    <xf numFmtId="0" fontId="9" fillId="2" borderId="0" xfId="5" applyFont="1" applyFill="1" applyBorder="1" applyAlignment="1"/>
    <xf numFmtId="0" fontId="9" fillId="2" borderId="0" xfId="5" applyFont="1" applyFill="1" applyAlignment="1">
      <alignment horizontal="right"/>
    </xf>
    <xf numFmtId="0" fontId="9" fillId="2" borderId="0" xfId="5" applyFont="1" applyFill="1" applyBorder="1" applyAlignment="1">
      <alignment horizontal="right"/>
    </xf>
    <xf numFmtId="0" fontId="9" fillId="0" borderId="0" xfId="5" applyFont="1" applyBorder="1" applyAlignment="1"/>
    <xf numFmtId="0" fontId="9" fillId="0" borderId="0" xfId="5" applyFont="1" applyAlignment="1"/>
    <xf numFmtId="0" fontId="9" fillId="2" borderId="0" xfId="5" applyFont="1" applyFill="1" applyBorder="1" applyAlignment="1">
      <alignment horizontal="left"/>
    </xf>
    <xf numFmtId="165" fontId="9" fillId="2" borderId="0" xfId="5" applyNumberFormat="1" applyFont="1" applyFill="1" applyBorder="1" applyAlignment="1">
      <alignment horizontal="right" wrapText="1"/>
    </xf>
    <xf numFmtId="0" fontId="9" fillId="2" borderId="0" xfId="5" applyFont="1" applyFill="1" applyAlignment="1"/>
    <xf numFmtId="0" fontId="9" fillId="2" borderId="11" xfId="5" applyFont="1" applyFill="1" applyBorder="1" applyAlignment="1">
      <alignment horizontal="left" wrapText="1"/>
    </xf>
    <xf numFmtId="165" fontId="9" fillId="2" borderId="11" xfId="5" applyNumberFormat="1" applyFont="1" applyFill="1" applyBorder="1" applyAlignment="1"/>
    <xf numFmtId="0" fontId="9" fillId="0" borderId="4" xfId="5" applyFont="1" applyBorder="1" applyAlignment="1">
      <alignment horizontal="center"/>
    </xf>
    <xf numFmtId="0" fontId="9" fillId="2" borderId="1" xfId="5" applyFont="1" applyFill="1" applyBorder="1" applyAlignment="1">
      <alignment horizontal="center" textRotation="90" wrapText="1"/>
    </xf>
    <xf numFmtId="0" fontId="9" fillId="2" borderId="3" xfId="5" applyFont="1" applyFill="1" applyBorder="1" applyAlignment="1">
      <alignment horizontal="center" textRotation="90" wrapText="1"/>
    </xf>
    <xf numFmtId="0" fontId="9" fillId="2" borderId="0" xfId="5" applyFont="1" applyFill="1" applyAlignment="1">
      <alignment vertical="center"/>
    </xf>
    <xf numFmtId="0" fontId="9" fillId="0" borderId="7" xfId="5" applyFont="1" applyBorder="1" applyAlignment="1">
      <alignment horizontal="left" vertical="center"/>
    </xf>
    <xf numFmtId="0" fontId="9" fillId="0" borderId="1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5" xfId="5" applyFont="1" applyBorder="1" applyAlignment="1">
      <alignment horizontal="left" vertical="center"/>
    </xf>
    <xf numFmtId="0" fontId="0" fillId="0" borderId="5" xfId="6" applyFont="1" applyBorder="1" applyAlignment="1">
      <alignment horizontal="center" vertical="center" textRotation="90"/>
    </xf>
    <xf numFmtId="0" fontId="0" fillId="0" borderId="3" xfId="6" applyFont="1" applyBorder="1" applyAlignment="1">
      <alignment horizontal="center" vertical="center" wrapText="1"/>
    </xf>
    <xf numFmtId="0" fontId="0" fillId="0" borderId="4" xfId="6" applyFont="1" applyBorder="1" applyAlignment="1">
      <alignment horizontal="center" vertical="center" wrapText="1"/>
    </xf>
    <xf numFmtId="0" fontId="0" fillId="0" borderId="3" xfId="6" applyFont="1" applyBorder="1" applyAlignment="1">
      <alignment horizontal="center" vertical="center"/>
    </xf>
    <xf numFmtId="0" fontId="0" fillId="0" borderId="4" xfId="6" applyFont="1" applyBorder="1" applyAlignment="1">
      <alignment horizontal="center" vertical="center"/>
    </xf>
    <xf numFmtId="0" fontId="0" fillId="0" borderId="2" xfId="6" applyFont="1" applyBorder="1" applyAlignment="1">
      <alignment horizontal="center" vertical="center"/>
    </xf>
    <xf numFmtId="0" fontId="0" fillId="0" borderId="5" xfId="6" applyFont="1" applyBorder="1" applyAlignment="1">
      <alignment horizontal="center" vertical="center" textRotation="90" wrapText="1"/>
    </xf>
    <xf numFmtId="0" fontId="0" fillId="0" borderId="6" xfId="6" applyFont="1" applyBorder="1" applyAlignment="1">
      <alignment horizontal="center" vertical="center" textRotation="90" wrapText="1"/>
    </xf>
    <xf numFmtId="0" fontId="9" fillId="0" borderId="10" xfId="5" applyFont="1" applyBorder="1" applyAlignment="1">
      <alignment horizontal="left" vertical="center"/>
    </xf>
    <xf numFmtId="0" fontId="0" fillId="0" borderId="13" xfId="6" applyFont="1" applyBorder="1" applyAlignment="1">
      <alignment horizontal="center" vertical="center" textRotation="90"/>
    </xf>
    <xf numFmtId="0" fontId="0" fillId="0" borderId="5" xfId="6" applyFont="1" applyBorder="1" applyAlignment="1">
      <alignment horizontal="center" vertical="center" textRotation="90"/>
    </xf>
    <xf numFmtId="0" fontId="0" fillId="0" borderId="5" xfId="6" applyFont="1" applyBorder="1" applyAlignment="1">
      <alignment horizontal="center" vertical="center" textRotation="90" wrapText="1"/>
    </xf>
    <xf numFmtId="0" fontId="0" fillId="0" borderId="13" xfId="6" applyFont="1" applyBorder="1" applyAlignment="1">
      <alignment horizontal="center" vertical="center" textRotation="90" wrapText="1"/>
    </xf>
    <xf numFmtId="0" fontId="0" fillId="0" borderId="8" xfId="6" applyFont="1" applyBorder="1" applyAlignment="1">
      <alignment horizontal="center" vertical="center" textRotation="90"/>
    </xf>
    <xf numFmtId="0" fontId="0" fillId="0" borderId="14" xfId="6" applyFont="1" applyBorder="1" applyAlignment="1">
      <alignment horizontal="center" vertical="center" textRotation="90" wrapText="1"/>
    </xf>
    <xf numFmtId="0" fontId="12" fillId="2" borderId="12" xfId="6" applyFont="1" applyFill="1" applyBorder="1" applyAlignment="1">
      <alignment horizontal="left"/>
    </xf>
    <xf numFmtId="0" fontId="9" fillId="2" borderId="12" xfId="6" applyFont="1" applyFill="1" applyBorder="1" applyAlignment="1">
      <alignment horizontal="right"/>
    </xf>
    <xf numFmtId="165" fontId="12" fillId="2" borderId="12" xfId="6" applyNumberFormat="1" applyFont="1" applyFill="1" applyBorder="1" applyAlignment="1">
      <alignment horizontal="right"/>
    </xf>
    <xf numFmtId="0" fontId="12" fillId="2" borderId="12" xfId="6" applyFont="1" applyFill="1" applyBorder="1" applyAlignment="1">
      <alignment horizontal="right"/>
    </xf>
    <xf numFmtId="0" fontId="12" fillId="2" borderId="0" xfId="6" applyFont="1" applyFill="1" applyBorder="1" applyAlignment="1">
      <alignment horizontal="left"/>
    </xf>
    <xf numFmtId="0" fontId="9" fillId="2" borderId="0" xfId="6" applyFont="1" applyFill="1" applyBorder="1" applyAlignment="1">
      <alignment horizontal="right"/>
    </xf>
    <xf numFmtId="165" fontId="12" fillId="2" borderId="0" xfId="6" applyNumberFormat="1" applyFont="1" applyFill="1" applyBorder="1" applyAlignment="1">
      <alignment horizontal="right"/>
    </xf>
    <xf numFmtId="0" fontId="12" fillId="2" borderId="0" xfId="6" applyFont="1" applyFill="1" applyBorder="1" applyAlignment="1">
      <alignment horizontal="right"/>
    </xf>
    <xf numFmtId="0" fontId="9" fillId="2" borderId="0" xfId="6" applyFont="1" applyFill="1" applyBorder="1" applyAlignment="1">
      <alignment horizontal="right" wrapText="1"/>
    </xf>
    <xf numFmtId="0" fontId="12" fillId="2" borderId="0" xfId="6" applyFont="1" applyFill="1" applyBorder="1" applyAlignment="1">
      <alignment horizontal="right" wrapText="1"/>
    </xf>
    <xf numFmtId="0" fontId="12" fillId="2" borderId="0" xfId="6" applyFont="1" applyFill="1" applyBorder="1" applyAlignment="1">
      <alignment horizontal="left" wrapText="1"/>
    </xf>
    <xf numFmtId="0" fontId="12" fillId="2" borderId="11" xfId="6" applyFont="1" applyFill="1" applyBorder="1" applyAlignment="1">
      <alignment horizontal="left" vertical="center"/>
    </xf>
    <xf numFmtId="0" fontId="9" fillId="2" borderId="11" xfId="6" applyFont="1" applyFill="1" applyBorder="1" applyAlignment="1">
      <alignment horizontal="right"/>
    </xf>
    <xf numFmtId="165" fontId="12" fillId="2" borderId="11" xfId="6" applyNumberFormat="1" applyFont="1" applyFill="1" applyBorder="1" applyAlignment="1">
      <alignment horizontal="right"/>
    </xf>
    <xf numFmtId="0" fontId="12" fillId="2" borderId="0" xfId="5" applyFont="1" applyFill="1" applyAlignment="1"/>
    <xf numFmtId="0" fontId="9" fillId="2" borderId="0" xfId="7" applyFont="1" applyFill="1" applyBorder="1" applyAlignment="1">
      <alignment horizontal="right"/>
    </xf>
    <xf numFmtId="0" fontId="0" fillId="2" borderId="0" xfId="7" applyFont="1" applyFill="1" applyBorder="1" applyAlignment="1">
      <alignment horizontal="right"/>
    </xf>
    <xf numFmtId="0" fontId="0" fillId="0" borderId="1" xfId="6" applyFont="1" applyBorder="1" applyAlignment="1">
      <alignment horizontal="center" vertical="center" textRotation="90"/>
    </xf>
    <xf numFmtId="0" fontId="0" fillId="0" borderId="1" xfId="6" applyFont="1" applyBorder="1" applyAlignment="1">
      <alignment horizontal="center" vertical="center" textRotation="90" wrapText="1"/>
    </xf>
    <xf numFmtId="0" fontId="0" fillId="0" borderId="9" xfId="6" applyFont="1" applyBorder="1" applyAlignment="1">
      <alignment horizontal="center" vertical="center" textRotation="90" wrapText="1"/>
    </xf>
    <xf numFmtId="165" fontId="9" fillId="0" borderId="0" xfId="5" applyNumberFormat="1" applyFont="1" applyAlignment="1"/>
  </cellXfs>
  <cellStyles count="8">
    <cellStyle name="Normal" xfId="0" builtinId="0"/>
    <cellStyle name="Normal 2" xfId="1"/>
    <cellStyle name="Normal 2 2" xfId="5"/>
    <cellStyle name="Normal 3" xfId="4"/>
    <cellStyle name="Normal 4" xfId="3"/>
    <cellStyle name="Normal 5" xfId="7"/>
    <cellStyle name="Normal 6" xfId="2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B7" sqref="B7"/>
    </sheetView>
  </sheetViews>
  <sheetFormatPr defaultRowHeight="12.75" x14ac:dyDescent="0.2"/>
  <cols>
    <col min="1" max="1" width="18" customWidth="1"/>
    <col min="2" max="2" width="14.85546875" customWidth="1"/>
    <col min="4" max="4" width="9.42578125" customWidth="1"/>
    <col min="5" max="5" width="8.42578125" customWidth="1"/>
    <col min="8" max="8" width="9.140625" style="11"/>
  </cols>
  <sheetData>
    <row r="1" spans="1:13" ht="36.75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3" ht="31.5" customHeight="1" x14ac:dyDescent="0.2">
      <c r="A2" s="24" t="s">
        <v>1</v>
      </c>
      <c r="B2" s="24"/>
      <c r="C2" s="1" t="s">
        <v>2</v>
      </c>
      <c r="D2" s="2">
        <v>2009</v>
      </c>
      <c r="E2" s="2">
        <v>2010</v>
      </c>
      <c r="F2" s="2">
        <v>2011</v>
      </c>
      <c r="G2" s="2">
        <v>2012</v>
      </c>
      <c r="H2" s="3">
        <v>2013</v>
      </c>
      <c r="I2" s="2">
        <v>2014</v>
      </c>
      <c r="J2" s="2">
        <v>2015</v>
      </c>
      <c r="K2" s="2">
        <v>2016</v>
      </c>
      <c r="L2" s="2">
        <v>2017</v>
      </c>
      <c r="M2" s="4"/>
    </row>
    <row r="3" spans="1:13" ht="17.25" customHeight="1" x14ac:dyDescent="0.2">
      <c r="A3" s="21" t="s">
        <v>3</v>
      </c>
      <c r="B3" s="21"/>
      <c r="C3" s="5" t="s">
        <v>4</v>
      </c>
      <c r="D3" s="7">
        <v>1</v>
      </c>
      <c r="E3" s="12">
        <v>1</v>
      </c>
      <c r="F3" s="7">
        <v>1</v>
      </c>
      <c r="G3" s="7">
        <v>1</v>
      </c>
      <c r="H3" s="13">
        <v>1</v>
      </c>
      <c r="I3" s="7">
        <v>1</v>
      </c>
      <c r="J3" s="7">
        <v>1</v>
      </c>
      <c r="K3" s="7">
        <v>1</v>
      </c>
      <c r="L3" s="7">
        <v>1</v>
      </c>
      <c r="M3" s="8"/>
    </row>
    <row r="4" spans="1:13" ht="17.25" customHeight="1" x14ac:dyDescent="0.2">
      <c r="A4" s="26" t="s">
        <v>5</v>
      </c>
      <c r="B4" s="6" t="s">
        <v>6</v>
      </c>
      <c r="C4" s="5" t="s">
        <v>4</v>
      </c>
      <c r="D4" s="7">
        <v>5</v>
      </c>
      <c r="E4" s="12">
        <v>8</v>
      </c>
      <c r="F4" s="7">
        <v>17</v>
      </c>
      <c r="G4" s="7">
        <v>10</v>
      </c>
      <c r="H4" s="14">
        <v>8</v>
      </c>
      <c r="I4" s="7">
        <v>6</v>
      </c>
      <c r="J4" s="7">
        <v>9</v>
      </c>
      <c r="K4" s="7">
        <v>1</v>
      </c>
      <c r="L4" s="7">
        <v>1</v>
      </c>
      <c r="M4" s="8"/>
    </row>
    <row r="5" spans="1:13" ht="17.25" customHeight="1" x14ac:dyDescent="0.2">
      <c r="A5" s="26"/>
      <c r="B5" s="6" t="s">
        <v>7</v>
      </c>
      <c r="C5" s="5" t="s">
        <v>8</v>
      </c>
      <c r="D5" s="15">
        <v>29171.5</v>
      </c>
      <c r="E5" s="16">
        <v>8790</v>
      </c>
      <c r="F5" s="7">
        <v>16025</v>
      </c>
      <c r="G5" s="7">
        <v>30447.5</v>
      </c>
      <c r="H5" s="14">
        <v>20781</v>
      </c>
      <c r="I5" s="7">
        <v>10158.1</v>
      </c>
      <c r="J5" s="7">
        <v>31376.6</v>
      </c>
      <c r="K5" s="7">
        <v>10600</v>
      </c>
      <c r="L5" s="7">
        <v>3966.7</v>
      </c>
    </row>
    <row r="6" spans="1:13" ht="17.25" customHeight="1" x14ac:dyDescent="0.2">
      <c r="A6" s="21" t="s">
        <v>9</v>
      </c>
      <c r="B6" s="21"/>
      <c r="C6" s="5" t="s">
        <v>4</v>
      </c>
      <c r="D6" s="7">
        <v>83</v>
      </c>
      <c r="E6" s="12">
        <v>86</v>
      </c>
      <c r="F6" s="7">
        <v>17</v>
      </c>
      <c r="G6" s="7">
        <v>11</v>
      </c>
      <c r="H6" s="14">
        <v>46</v>
      </c>
      <c r="I6" s="7">
        <v>34</v>
      </c>
      <c r="J6" s="7">
        <v>9</v>
      </c>
      <c r="K6" s="7">
        <v>35</v>
      </c>
      <c r="L6" s="7">
        <v>18</v>
      </c>
    </row>
    <row r="7" spans="1:13" ht="17.25" customHeight="1" x14ac:dyDescent="0.2">
      <c r="A7" s="24" t="s">
        <v>10</v>
      </c>
      <c r="B7" s="6" t="s">
        <v>11</v>
      </c>
      <c r="C7" s="5" t="s">
        <v>4</v>
      </c>
      <c r="D7" s="7">
        <v>13</v>
      </c>
      <c r="E7" s="12">
        <v>20</v>
      </c>
      <c r="F7" s="7">
        <v>13</v>
      </c>
      <c r="G7" s="7">
        <v>7</v>
      </c>
      <c r="H7" s="14">
        <v>20</v>
      </c>
      <c r="I7" s="7">
        <v>26</v>
      </c>
      <c r="J7" s="7">
        <v>8</v>
      </c>
      <c r="K7" s="7">
        <v>25</v>
      </c>
      <c r="L7" s="7">
        <v>15</v>
      </c>
    </row>
    <row r="8" spans="1:13" ht="17.25" customHeight="1" x14ac:dyDescent="0.2">
      <c r="A8" s="24"/>
      <c r="B8" s="6" t="s">
        <v>12</v>
      </c>
      <c r="C8" s="5" t="s">
        <v>4</v>
      </c>
      <c r="D8" s="7">
        <v>70</v>
      </c>
      <c r="E8" s="12">
        <v>66</v>
      </c>
      <c r="F8" s="7">
        <v>4</v>
      </c>
      <c r="G8" s="7">
        <v>4</v>
      </c>
      <c r="H8" s="14">
        <v>26</v>
      </c>
      <c r="I8" s="7">
        <v>8</v>
      </c>
      <c r="J8" s="7">
        <v>1</v>
      </c>
      <c r="K8" s="7">
        <v>10</v>
      </c>
      <c r="L8" s="7">
        <v>3</v>
      </c>
    </row>
    <row r="9" spans="1:13" ht="17.25" customHeight="1" x14ac:dyDescent="0.2">
      <c r="A9" s="21" t="s">
        <v>13</v>
      </c>
      <c r="B9" s="21"/>
      <c r="C9" s="5" t="s">
        <v>4</v>
      </c>
      <c r="D9" s="7">
        <v>40</v>
      </c>
      <c r="E9" s="12">
        <v>35</v>
      </c>
      <c r="F9" s="7">
        <v>1</v>
      </c>
      <c r="G9" s="7">
        <v>3</v>
      </c>
      <c r="H9" s="14">
        <v>5</v>
      </c>
      <c r="I9" s="7">
        <v>12</v>
      </c>
      <c r="J9" s="7">
        <v>2</v>
      </c>
      <c r="K9" s="7">
        <v>2</v>
      </c>
      <c r="L9" s="7">
        <v>2</v>
      </c>
    </row>
    <row r="10" spans="1:13" ht="17.25" customHeight="1" x14ac:dyDescent="0.2">
      <c r="A10" s="21" t="s">
        <v>14</v>
      </c>
      <c r="B10" s="21"/>
      <c r="C10" s="5" t="s">
        <v>15</v>
      </c>
      <c r="D10" s="7">
        <v>24.3</v>
      </c>
      <c r="E10" s="16">
        <v>27</v>
      </c>
      <c r="F10" s="17">
        <v>22.878999999999998</v>
      </c>
      <c r="G10" s="7">
        <v>58.600000000000009</v>
      </c>
      <c r="H10" s="18">
        <v>23.1</v>
      </c>
      <c r="I10" s="7">
        <v>19.8</v>
      </c>
      <c r="J10" s="7">
        <v>7681</v>
      </c>
      <c r="K10" s="7">
        <v>16124</v>
      </c>
      <c r="L10" s="7">
        <v>7918</v>
      </c>
    </row>
    <row r="11" spans="1:13" ht="17.25" customHeight="1" x14ac:dyDescent="0.2">
      <c r="A11" s="24" t="s">
        <v>10</v>
      </c>
      <c r="B11" s="6" t="s">
        <v>11</v>
      </c>
      <c r="C11" s="5" t="s">
        <v>15</v>
      </c>
      <c r="D11" s="7">
        <v>5.3</v>
      </c>
      <c r="E11" s="16">
        <v>7</v>
      </c>
      <c r="F11" s="7">
        <v>21.38</v>
      </c>
      <c r="G11" s="7">
        <v>25.2</v>
      </c>
      <c r="H11" s="18">
        <v>18.899999999999999</v>
      </c>
      <c r="I11" s="7">
        <v>11.9</v>
      </c>
      <c r="J11" s="7">
        <v>2206</v>
      </c>
      <c r="K11" s="7">
        <v>11948</v>
      </c>
      <c r="L11" s="7">
        <v>7497</v>
      </c>
    </row>
    <row r="12" spans="1:13" ht="17.25" customHeight="1" x14ac:dyDescent="0.2">
      <c r="A12" s="24"/>
      <c r="B12" s="6" t="s">
        <v>12</v>
      </c>
      <c r="C12" s="5" t="s">
        <v>15</v>
      </c>
      <c r="D12" s="15">
        <v>19</v>
      </c>
      <c r="E12" s="16">
        <v>20</v>
      </c>
      <c r="F12" s="17">
        <v>1.4990000000000001</v>
      </c>
      <c r="G12" s="7">
        <v>33.4</v>
      </c>
      <c r="H12" s="18">
        <v>4.2</v>
      </c>
      <c r="I12" s="7">
        <v>7.9</v>
      </c>
      <c r="J12" s="7">
        <v>5475</v>
      </c>
      <c r="K12" s="7">
        <v>4176</v>
      </c>
      <c r="L12" s="7">
        <v>421</v>
      </c>
    </row>
    <row r="13" spans="1:13" ht="17.25" customHeight="1" x14ac:dyDescent="0.2">
      <c r="A13" s="21" t="s">
        <v>16</v>
      </c>
      <c r="B13" s="21"/>
      <c r="C13" s="5" t="s">
        <v>15</v>
      </c>
      <c r="D13" s="7">
        <v>12.7</v>
      </c>
      <c r="E13" s="16">
        <v>14</v>
      </c>
      <c r="F13" s="7">
        <v>14</v>
      </c>
      <c r="G13" s="7">
        <v>1.2</v>
      </c>
      <c r="H13" s="18">
        <v>2.2999999999999998</v>
      </c>
      <c r="I13" s="7">
        <v>8.6999999999999993</v>
      </c>
      <c r="J13" s="7">
        <v>525</v>
      </c>
      <c r="K13" s="7">
        <v>609</v>
      </c>
      <c r="L13" s="7">
        <v>1441</v>
      </c>
    </row>
    <row r="14" spans="1:13" ht="17.25" customHeight="1" x14ac:dyDescent="0.2">
      <c r="A14" s="21" t="s">
        <v>17</v>
      </c>
      <c r="B14" s="21"/>
      <c r="C14" s="5" t="s">
        <v>8</v>
      </c>
      <c r="D14" s="15">
        <v>126680.4</v>
      </c>
      <c r="E14" s="16">
        <v>15205</v>
      </c>
      <c r="F14" s="19">
        <v>16025</v>
      </c>
      <c r="G14" s="7">
        <v>30447.5</v>
      </c>
      <c r="H14" s="18">
        <v>20781</v>
      </c>
      <c r="I14" s="7" t="s">
        <v>18</v>
      </c>
      <c r="J14" s="19">
        <v>26034.1</v>
      </c>
      <c r="K14" s="7">
        <v>33788</v>
      </c>
      <c r="L14" s="7">
        <v>19790.7</v>
      </c>
    </row>
    <row r="15" spans="1:13" ht="17.25" customHeight="1" x14ac:dyDescent="0.2">
      <c r="A15" s="24" t="s">
        <v>19</v>
      </c>
      <c r="B15" s="6" t="s">
        <v>20</v>
      </c>
      <c r="C15" s="5" t="s">
        <v>8</v>
      </c>
      <c r="D15" s="7">
        <v>12380.4</v>
      </c>
      <c r="E15" s="16">
        <v>13555</v>
      </c>
      <c r="F15" s="19">
        <v>16025</v>
      </c>
      <c r="G15" s="7">
        <v>30447.5</v>
      </c>
      <c r="H15" s="18">
        <v>20781</v>
      </c>
      <c r="I15" s="7" t="s">
        <v>18</v>
      </c>
      <c r="J15" s="19">
        <v>16892</v>
      </c>
      <c r="K15" s="7">
        <v>33788</v>
      </c>
      <c r="L15" s="7">
        <v>14709.7</v>
      </c>
    </row>
    <row r="16" spans="1:13" ht="17.25" customHeight="1" x14ac:dyDescent="0.2">
      <c r="A16" s="24"/>
      <c r="B16" s="6" t="s">
        <v>21</v>
      </c>
      <c r="C16" s="5" t="s">
        <v>8</v>
      </c>
      <c r="D16" s="7"/>
      <c r="E16" s="16">
        <v>950</v>
      </c>
      <c r="F16" s="7">
        <v>0</v>
      </c>
      <c r="G16" s="7">
        <v>0</v>
      </c>
      <c r="H16" s="18">
        <v>0</v>
      </c>
      <c r="I16" s="7">
        <v>0</v>
      </c>
      <c r="J16" s="7">
        <v>0</v>
      </c>
      <c r="K16" s="7">
        <v>0</v>
      </c>
      <c r="L16" s="7"/>
    </row>
    <row r="17" spans="1:12" ht="17.25" customHeight="1" x14ac:dyDescent="0.2">
      <c r="A17" s="24"/>
      <c r="B17" s="6" t="s">
        <v>22</v>
      </c>
      <c r="C17" s="5" t="s">
        <v>8</v>
      </c>
      <c r="D17" s="15">
        <v>300</v>
      </c>
      <c r="E17" s="16">
        <v>700</v>
      </c>
      <c r="F17" s="7">
        <v>0</v>
      </c>
      <c r="G17" s="7">
        <v>0</v>
      </c>
      <c r="H17" s="18">
        <v>0</v>
      </c>
      <c r="I17" s="7">
        <v>0</v>
      </c>
      <c r="J17" s="7">
        <v>9142.1</v>
      </c>
      <c r="K17" s="7">
        <v>0</v>
      </c>
      <c r="L17" s="7">
        <v>5081</v>
      </c>
    </row>
    <row r="18" spans="1:12" ht="17.25" customHeight="1" x14ac:dyDescent="0.2">
      <c r="A18" s="21" t="s">
        <v>23</v>
      </c>
      <c r="B18" s="21"/>
      <c r="C18" s="5" t="s">
        <v>4</v>
      </c>
      <c r="D18" s="7">
        <v>34</v>
      </c>
      <c r="E18" s="12">
        <v>42</v>
      </c>
      <c r="F18" s="7">
        <v>51</v>
      </c>
      <c r="G18" s="7">
        <v>67</v>
      </c>
      <c r="H18" s="20">
        <v>75</v>
      </c>
      <c r="I18" s="7">
        <v>81</v>
      </c>
      <c r="J18" s="7">
        <v>90</v>
      </c>
      <c r="K18" s="7">
        <v>91</v>
      </c>
      <c r="L18" s="7">
        <v>91</v>
      </c>
    </row>
    <row r="19" spans="1:12" ht="17.25" customHeight="1" x14ac:dyDescent="0.2">
      <c r="A19" s="21" t="s">
        <v>24</v>
      </c>
      <c r="B19" s="21"/>
      <c r="C19" s="5" t="s">
        <v>4</v>
      </c>
      <c r="D19" s="7">
        <v>595</v>
      </c>
      <c r="E19" s="12">
        <v>595</v>
      </c>
      <c r="F19" s="7">
        <v>577</v>
      </c>
      <c r="G19" s="7">
        <v>577</v>
      </c>
      <c r="H19" s="14">
        <v>577</v>
      </c>
      <c r="I19" s="7">
        <v>577</v>
      </c>
      <c r="J19" s="7">
        <v>577</v>
      </c>
      <c r="K19" s="7">
        <v>577</v>
      </c>
      <c r="L19" s="7">
        <v>577</v>
      </c>
    </row>
    <row r="20" spans="1:12" ht="29.25" customHeight="1" x14ac:dyDescent="0.2">
      <c r="A20" s="9"/>
      <c r="B20" s="9"/>
      <c r="C20" s="9"/>
      <c r="D20" s="9"/>
      <c r="E20" s="9"/>
      <c r="F20" s="9"/>
      <c r="G20" s="9"/>
      <c r="H20" s="10"/>
      <c r="I20" s="9"/>
      <c r="J20" s="9"/>
      <c r="K20" s="9"/>
      <c r="L20" s="9"/>
    </row>
    <row r="21" spans="1:12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</row>
    <row r="22" spans="1:12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</row>
  </sheetData>
  <mergeCells count="16">
    <mergeCell ref="A7:A8"/>
    <mergeCell ref="A1:J1"/>
    <mergeCell ref="A2:B2"/>
    <mergeCell ref="A3:B3"/>
    <mergeCell ref="A4:A5"/>
    <mergeCell ref="A6:B6"/>
    <mergeCell ref="A18:B18"/>
    <mergeCell ref="A19:B19"/>
    <mergeCell ref="A21:J21"/>
    <mergeCell ref="A22:J22"/>
    <mergeCell ref="A9:B9"/>
    <mergeCell ref="A10:B10"/>
    <mergeCell ref="A11:A12"/>
    <mergeCell ref="A13:B13"/>
    <mergeCell ref="A14:B14"/>
    <mergeCell ref="A15:A17"/>
  </mergeCells>
  <pageMargins left="0.78740157480314965" right="0.59055118110236227" top="0.78740157480314965" bottom="0.78740157480314965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W198"/>
  <sheetViews>
    <sheetView workbookViewId="0">
      <selection activeCell="H14" sqref="H14"/>
    </sheetView>
  </sheetViews>
  <sheetFormatPr defaultRowHeight="12.75" x14ac:dyDescent="0.2"/>
  <cols>
    <col min="1" max="1" width="15.5703125" customWidth="1"/>
    <col min="2" max="2" width="7.7109375" customWidth="1"/>
    <col min="3" max="3" width="7.140625" customWidth="1"/>
    <col min="4" max="5" width="8.5703125" customWidth="1"/>
    <col min="6" max="7" width="6.28515625" customWidth="1"/>
    <col min="8" max="8" width="10.140625" customWidth="1"/>
    <col min="9" max="9" width="9.140625" customWidth="1"/>
    <col min="10" max="10" width="6.140625" customWidth="1"/>
    <col min="16" max="16" width="13.28515625" customWidth="1"/>
    <col min="40" max="40" width="10.85546875" customWidth="1"/>
    <col min="56" max="56" width="11.7109375" customWidth="1"/>
    <col min="58" max="58" width="13" style="8" customWidth="1"/>
    <col min="59" max="63" width="9.140625" style="8"/>
    <col min="64" max="64" width="13.42578125" customWidth="1"/>
    <col min="65" max="65" width="12.140625" customWidth="1"/>
    <col min="66" max="66" width="12.42578125" customWidth="1"/>
    <col min="73" max="73" width="12.5703125" customWidth="1"/>
    <col min="74" max="74" width="10" customWidth="1"/>
  </cols>
  <sheetData>
    <row r="1" spans="1:75" ht="22.5" customHeight="1" x14ac:dyDescent="0.2">
      <c r="A1" s="27" t="s">
        <v>25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BW1" s="8"/>
    </row>
    <row r="2" spans="1:75" ht="18.75" customHeight="1" x14ac:dyDescent="0.2">
      <c r="A2" s="28" t="s">
        <v>26</v>
      </c>
      <c r="B2" s="29">
        <v>2009</v>
      </c>
      <c r="C2" s="30"/>
      <c r="D2" s="30"/>
      <c r="E2" s="30"/>
      <c r="F2" s="30"/>
      <c r="G2" s="30"/>
      <c r="H2" s="30"/>
      <c r="I2" s="30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2">
        <v>2015</v>
      </c>
      <c r="AY2" s="32"/>
      <c r="AZ2" s="32"/>
      <c r="BA2" s="32"/>
      <c r="BB2" s="32"/>
      <c r="BC2" s="32"/>
      <c r="BD2" s="32"/>
      <c r="BE2" s="33"/>
      <c r="BF2" s="34">
        <v>2016</v>
      </c>
      <c r="BG2" s="32"/>
      <c r="BH2" s="32"/>
      <c r="BI2" s="32"/>
      <c r="BJ2" s="32"/>
      <c r="BK2" s="32"/>
      <c r="BL2" s="32"/>
      <c r="BM2" s="33"/>
      <c r="BN2" s="34">
        <v>2017</v>
      </c>
      <c r="BO2" s="32"/>
      <c r="BP2" s="32"/>
      <c r="BQ2" s="32"/>
      <c r="BR2" s="32"/>
      <c r="BS2" s="32"/>
      <c r="BT2" s="32"/>
      <c r="BU2" s="32"/>
      <c r="BV2" s="32"/>
      <c r="BW2" s="8"/>
    </row>
    <row r="3" spans="1:75" ht="15" customHeight="1" x14ac:dyDescent="0.2">
      <c r="A3" s="28"/>
      <c r="B3" s="35" t="s">
        <v>27</v>
      </c>
      <c r="C3" s="36" t="s">
        <v>10</v>
      </c>
      <c r="D3" s="37"/>
      <c r="E3" s="37"/>
      <c r="F3" s="37"/>
      <c r="G3" s="28"/>
      <c r="H3" s="35" t="s">
        <v>28</v>
      </c>
      <c r="I3" s="38" t="s">
        <v>29</v>
      </c>
      <c r="J3" s="39"/>
      <c r="K3" s="40"/>
      <c r="L3" s="40"/>
      <c r="M3" s="40"/>
      <c r="N3" s="40"/>
      <c r="O3" s="40"/>
      <c r="P3" s="39"/>
      <c r="Q3" s="39"/>
      <c r="R3" s="39"/>
      <c r="S3" s="40"/>
      <c r="T3" s="40"/>
      <c r="U3" s="40"/>
      <c r="V3" s="40"/>
      <c r="W3" s="40"/>
      <c r="X3" s="39"/>
      <c r="Y3" s="39"/>
      <c r="Z3" s="39"/>
      <c r="AA3" s="40"/>
      <c r="AB3" s="40"/>
      <c r="AC3" s="40"/>
      <c r="AD3" s="40"/>
      <c r="AE3" s="40"/>
      <c r="AF3" s="39"/>
      <c r="AG3" s="39"/>
      <c r="AH3" s="39"/>
      <c r="AI3" s="40"/>
      <c r="AJ3" s="40"/>
      <c r="AK3" s="40"/>
      <c r="AL3" s="40"/>
      <c r="AM3" s="40"/>
      <c r="AN3" s="39"/>
      <c r="AO3" s="39"/>
      <c r="AP3" s="39"/>
      <c r="AQ3" s="40"/>
      <c r="AR3" s="40"/>
      <c r="AS3" s="40"/>
      <c r="AT3" s="40"/>
      <c r="AU3" s="40"/>
      <c r="AV3" s="39"/>
      <c r="AW3" s="39"/>
      <c r="AX3" s="41" t="s">
        <v>27</v>
      </c>
      <c r="AY3" s="36" t="s">
        <v>10</v>
      </c>
      <c r="AZ3" s="37"/>
      <c r="BA3" s="37"/>
      <c r="BB3" s="37"/>
      <c r="BC3" s="28"/>
      <c r="BD3" s="35" t="s">
        <v>28</v>
      </c>
      <c r="BE3" s="35" t="s">
        <v>29</v>
      </c>
      <c r="BF3" s="35" t="s">
        <v>27</v>
      </c>
      <c r="BG3" s="36" t="s">
        <v>10</v>
      </c>
      <c r="BH3" s="37"/>
      <c r="BI3" s="37"/>
      <c r="BJ3" s="37"/>
      <c r="BK3" s="28"/>
      <c r="BL3" s="35" t="s">
        <v>28</v>
      </c>
      <c r="BM3" s="35" t="s">
        <v>29</v>
      </c>
      <c r="BN3" s="35" t="s">
        <v>27</v>
      </c>
      <c r="BO3" s="36" t="s">
        <v>10</v>
      </c>
      <c r="BP3" s="37"/>
      <c r="BQ3" s="37"/>
      <c r="BR3" s="37"/>
      <c r="BS3" s="28"/>
      <c r="BT3" s="35" t="s">
        <v>28</v>
      </c>
      <c r="BU3" s="42" t="s">
        <v>30</v>
      </c>
      <c r="BV3" s="38" t="s">
        <v>29</v>
      </c>
      <c r="BW3" s="8"/>
    </row>
    <row r="4" spans="1:75" ht="72.75" customHeight="1" x14ac:dyDescent="0.2">
      <c r="A4" s="28"/>
      <c r="B4" s="43"/>
      <c r="C4" s="44" t="s">
        <v>31</v>
      </c>
      <c r="D4" s="44" t="s">
        <v>32</v>
      </c>
      <c r="E4" s="44" t="s">
        <v>33</v>
      </c>
      <c r="F4" s="44" t="s">
        <v>34</v>
      </c>
      <c r="G4" s="45" t="s">
        <v>35</v>
      </c>
      <c r="H4" s="43"/>
      <c r="I4" s="46"/>
      <c r="J4" s="39"/>
      <c r="K4" s="47"/>
      <c r="L4" s="47"/>
      <c r="M4" s="47"/>
      <c r="N4" s="47"/>
      <c r="O4" s="48"/>
      <c r="P4" s="39"/>
      <c r="Q4" s="39"/>
      <c r="R4" s="39"/>
      <c r="S4" s="47"/>
      <c r="T4" s="47"/>
      <c r="U4" s="47"/>
      <c r="V4" s="47"/>
      <c r="W4" s="48"/>
      <c r="X4" s="39"/>
      <c r="Y4" s="39"/>
      <c r="Z4" s="39"/>
      <c r="AA4" s="47"/>
      <c r="AB4" s="47"/>
      <c r="AC4" s="47"/>
      <c r="AD4" s="47"/>
      <c r="AE4" s="48"/>
      <c r="AF4" s="39"/>
      <c r="AG4" s="39"/>
      <c r="AH4" s="39"/>
      <c r="AI4" s="47"/>
      <c r="AJ4" s="47"/>
      <c r="AK4" s="47"/>
      <c r="AL4" s="47"/>
      <c r="AM4" s="48"/>
      <c r="AN4" s="39"/>
      <c r="AO4" s="39"/>
      <c r="AP4" s="39"/>
      <c r="AQ4" s="47"/>
      <c r="AR4" s="47"/>
      <c r="AS4" s="47"/>
      <c r="AT4" s="47"/>
      <c r="AU4" s="48"/>
      <c r="AV4" s="39"/>
      <c r="AW4" s="39"/>
      <c r="AX4" s="49"/>
      <c r="AY4" s="50" t="s">
        <v>31</v>
      </c>
      <c r="AZ4" s="50" t="s">
        <v>32</v>
      </c>
      <c r="BA4" s="50" t="s">
        <v>33</v>
      </c>
      <c r="BB4" s="50" t="s">
        <v>34</v>
      </c>
      <c r="BC4" s="51" t="s">
        <v>35</v>
      </c>
      <c r="BD4" s="43"/>
      <c r="BE4" s="43"/>
      <c r="BF4" s="43"/>
      <c r="BG4" s="50" t="s">
        <v>31</v>
      </c>
      <c r="BH4" s="50" t="s">
        <v>32</v>
      </c>
      <c r="BI4" s="50" t="s">
        <v>33</v>
      </c>
      <c r="BJ4" s="50" t="s">
        <v>34</v>
      </c>
      <c r="BK4" s="51" t="s">
        <v>35</v>
      </c>
      <c r="BL4" s="43"/>
      <c r="BM4" s="43"/>
      <c r="BN4" s="43"/>
      <c r="BO4" s="44" t="s">
        <v>31</v>
      </c>
      <c r="BP4" s="44" t="s">
        <v>32</v>
      </c>
      <c r="BQ4" s="44" t="s">
        <v>33</v>
      </c>
      <c r="BR4" s="44" t="s">
        <v>34</v>
      </c>
      <c r="BS4" s="45" t="s">
        <v>35</v>
      </c>
      <c r="BT4" s="43"/>
      <c r="BU4" s="52"/>
      <c r="BV4" s="46"/>
      <c r="BW4" s="8"/>
    </row>
    <row r="5" spans="1:75" ht="19.5" customHeight="1" x14ac:dyDescent="0.2">
      <c r="A5" s="53" t="s">
        <v>36</v>
      </c>
      <c r="B5" s="54">
        <f t="shared" ref="B5:B15" si="0">C5+D5+E5+F5+G5</f>
        <v>84</v>
      </c>
      <c r="C5" s="54">
        <v>53</v>
      </c>
      <c r="D5" s="54">
        <v>11</v>
      </c>
      <c r="E5" s="54">
        <v>8</v>
      </c>
      <c r="F5" s="54">
        <v>5</v>
      </c>
      <c r="G5" s="54">
        <v>7</v>
      </c>
      <c r="H5" s="54">
        <v>4558</v>
      </c>
      <c r="I5" s="54">
        <v>200</v>
      </c>
      <c r="J5" s="55"/>
      <c r="K5" s="55"/>
      <c r="L5" s="55"/>
      <c r="M5" s="55"/>
      <c r="N5" s="55"/>
      <c r="O5" s="55"/>
      <c r="P5" s="55"/>
      <c r="Q5" s="55"/>
      <c r="R5" s="56"/>
      <c r="S5" s="55"/>
      <c r="T5" s="55"/>
      <c r="U5" s="55"/>
      <c r="V5" s="55"/>
      <c r="W5" s="55"/>
      <c r="X5" s="55"/>
      <c r="Y5" s="55"/>
      <c r="Z5" s="57"/>
      <c r="AA5" s="58"/>
      <c r="AB5" s="58"/>
      <c r="AC5" s="58"/>
      <c r="AD5" s="58"/>
      <c r="AE5" s="58"/>
      <c r="AF5" s="58"/>
      <c r="AG5" s="59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1"/>
      <c r="AX5" s="60">
        <v>107</v>
      </c>
      <c r="AY5" s="60">
        <v>57</v>
      </c>
      <c r="AZ5" s="60">
        <v>7</v>
      </c>
      <c r="BA5" s="60">
        <v>2</v>
      </c>
      <c r="BB5" s="60">
        <v>2</v>
      </c>
      <c r="BC5" s="60">
        <v>39</v>
      </c>
      <c r="BD5" s="60">
        <v>6300</v>
      </c>
      <c r="BE5" s="61">
        <v>200</v>
      </c>
      <c r="BF5" s="62">
        <v>114</v>
      </c>
      <c r="BG5" s="62">
        <v>64</v>
      </c>
      <c r="BH5" s="62">
        <v>1</v>
      </c>
      <c r="BI5" s="62">
        <v>2</v>
      </c>
      <c r="BJ5" s="62">
        <v>2</v>
      </c>
      <c r="BK5" s="62">
        <v>45</v>
      </c>
      <c r="BL5" s="62">
        <v>5700</v>
      </c>
      <c r="BM5" s="62">
        <v>200</v>
      </c>
      <c r="BN5" s="63">
        <v>86</v>
      </c>
      <c r="BO5" s="63">
        <v>48</v>
      </c>
      <c r="BP5" s="63">
        <v>1</v>
      </c>
      <c r="BQ5" s="63">
        <v>1</v>
      </c>
      <c r="BR5" s="63">
        <v>1</v>
      </c>
      <c r="BS5" s="63">
        <v>35</v>
      </c>
      <c r="BT5" s="63">
        <v>6</v>
      </c>
      <c r="BU5" s="63">
        <v>5382</v>
      </c>
      <c r="BV5" s="63">
        <v>200</v>
      </c>
    </row>
    <row r="6" spans="1:75" ht="12.75" customHeight="1" x14ac:dyDescent="0.2">
      <c r="A6" s="53" t="s">
        <v>37</v>
      </c>
      <c r="B6" s="54">
        <f t="shared" si="0"/>
        <v>129</v>
      </c>
      <c r="C6" s="54">
        <v>66</v>
      </c>
      <c r="D6" s="54">
        <v>58</v>
      </c>
      <c r="E6" s="54">
        <v>2</v>
      </c>
      <c r="F6" s="54">
        <v>3</v>
      </c>
      <c r="G6" s="54"/>
      <c r="H6" s="54">
        <v>9565</v>
      </c>
      <c r="I6" s="54">
        <v>150</v>
      </c>
      <c r="J6" s="55"/>
      <c r="K6" s="55"/>
      <c r="L6" s="55"/>
      <c r="M6" s="55"/>
      <c r="N6" s="55"/>
      <c r="O6" s="55"/>
      <c r="P6" s="55"/>
      <c r="Q6" s="55"/>
      <c r="R6" s="56"/>
      <c r="S6" s="55"/>
      <c r="T6" s="55"/>
      <c r="U6" s="55"/>
      <c r="V6" s="55"/>
      <c r="W6" s="55"/>
      <c r="X6" s="55"/>
      <c r="Y6" s="55"/>
      <c r="Z6" s="59"/>
      <c r="AA6" s="58"/>
      <c r="AB6" s="58"/>
      <c r="AC6" s="58"/>
      <c r="AD6" s="58"/>
      <c r="AE6" s="58"/>
      <c r="AF6" s="58"/>
      <c r="AG6" s="58"/>
      <c r="AH6" s="60"/>
      <c r="AI6" s="61"/>
      <c r="AJ6" s="60"/>
      <c r="AK6" s="60"/>
      <c r="AL6" s="60"/>
      <c r="AM6" s="60"/>
      <c r="AN6" s="60"/>
      <c r="AO6" s="60"/>
      <c r="AP6" s="61"/>
      <c r="AQ6" s="60"/>
      <c r="AR6" s="60"/>
      <c r="AS6" s="60"/>
      <c r="AT6" s="60"/>
      <c r="AU6" s="60"/>
      <c r="AV6" s="60"/>
      <c r="AW6" s="60"/>
      <c r="AX6" s="61">
        <v>95</v>
      </c>
      <c r="AY6" s="60">
        <v>64</v>
      </c>
      <c r="AZ6" s="60">
        <v>10</v>
      </c>
      <c r="BA6" s="60">
        <v>8</v>
      </c>
      <c r="BB6" s="60">
        <v>3</v>
      </c>
      <c r="BC6" s="60">
        <v>10</v>
      </c>
      <c r="BD6" s="60">
        <v>12358</v>
      </c>
      <c r="BE6" s="60">
        <v>150</v>
      </c>
      <c r="BF6" s="62">
        <v>104</v>
      </c>
      <c r="BG6" s="62">
        <v>72</v>
      </c>
      <c r="BH6" s="62">
        <v>6</v>
      </c>
      <c r="BI6" s="62">
        <v>11</v>
      </c>
      <c r="BJ6" s="62">
        <v>3</v>
      </c>
      <c r="BK6" s="62">
        <v>12</v>
      </c>
      <c r="BL6" s="62">
        <v>13551</v>
      </c>
      <c r="BM6" s="62">
        <v>150</v>
      </c>
      <c r="BN6" s="63">
        <v>80</v>
      </c>
      <c r="BO6" s="63">
        <v>64</v>
      </c>
      <c r="BP6" s="63">
        <v>1</v>
      </c>
      <c r="BQ6" s="63">
        <v>3</v>
      </c>
      <c r="BR6" s="63">
        <v>3</v>
      </c>
      <c r="BS6" s="63">
        <v>9</v>
      </c>
      <c r="BT6" s="63">
        <v>12</v>
      </c>
      <c r="BU6" s="63">
        <v>10138</v>
      </c>
      <c r="BV6" s="63">
        <v>150</v>
      </c>
    </row>
    <row r="7" spans="1:75" ht="12.75" customHeight="1" x14ac:dyDescent="0.2">
      <c r="A7" s="53" t="s">
        <v>38</v>
      </c>
      <c r="B7" s="54">
        <f t="shared" si="0"/>
        <v>91</v>
      </c>
      <c r="C7" s="54">
        <v>56</v>
      </c>
      <c r="D7" s="54">
        <v>8</v>
      </c>
      <c r="E7" s="54">
        <v>9</v>
      </c>
      <c r="F7" s="54">
        <v>4</v>
      </c>
      <c r="G7" s="54">
        <v>14</v>
      </c>
      <c r="H7" s="54">
        <v>11316</v>
      </c>
      <c r="I7" s="54">
        <v>180</v>
      </c>
      <c r="J7" s="55"/>
      <c r="K7" s="55"/>
      <c r="L7" s="55"/>
      <c r="M7" s="55"/>
      <c r="N7" s="55"/>
      <c r="O7" s="55"/>
      <c r="P7" s="55"/>
      <c r="Q7" s="55"/>
      <c r="R7" s="56"/>
      <c r="S7" s="55"/>
      <c r="T7" s="55"/>
      <c r="U7" s="55"/>
      <c r="V7" s="55"/>
      <c r="W7" s="55"/>
      <c r="X7" s="55"/>
      <c r="Y7" s="55"/>
      <c r="Z7" s="59"/>
      <c r="AA7" s="58"/>
      <c r="AB7" s="58"/>
      <c r="AC7" s="58"/>
      <c r="AD7" s="58"/>
      <c r="AE7" s="58"/>
      <c r="AF7" s="58"/>
      <c r="AG7" s="58"/>
      <c r="AH7" s="60"/>
      <c r="AI7" s="61"/>
      <c r="AJ7" s="60"/>
      <c r="AK7" s="60"/>
      <c r="AL7" s="60"/>
      <c r="AM7" s="60"/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1">
        <v>140</v>
      </c>
      <c r="AY7" s="60">
        <v>82</v>
      </c>
      <c r="AZ7" s="60">
        <v>3</v>
      </c>
      <c r="BA7" s="60">
        <v>12</v>
      </c>
      <c r="BB7" s="60">
        <v>6</v>
      </c>
      <c r="BC7" s="60">
        <v>37</v>
      </c>
      <c r="BD7" s="60">
        <v>24252</v>
      </c>
      <c r="BE7" s="60">
        <v>240</v>
      </c>
      <c r="BF7" s="62">
        <v>121</v>
      </c>
      <c r="BG7" s="62">
        <v>92</v>
      </c>
      <c r="BH7" s="62">
        <v>2</v>
      </c>
      <c r="BI7" s="62">
        <v>5</v>
      </c>
      <c r="BJ7" s="62">
        <v>6</v>
      </c>
      <c r="BK7" s="62">
        <v>16</v>
      </c>
      <c r="BL7" s="62">
        <v>15137</v>
      </c>
      <c r="BM7" s="62">
        <v>240</v>
      </c>
      <c r="BN7" s="63">
        <v>98</v>
      </c>
      <c r="BO7" s="63">
        <v>61</v>
      </c>
      <c r="BP7" s="63">
        <v>2</v>
      </c>
      <c r="BQ7" s="63">
        <v>6</v>
      </c>
      <c r="BR7" s="63">
        <v>6</v>
      </c>
      <c r="BS7" s="63">
        <v>28</v>
      </c>
      <c r="BT7" s="63">
        <v>7</v>
      </c>
      <c r="BU7" s="63">
        <v>11981</v>
      </c>
      <c r="BV7" s="63">
        <v>240</v>
      </c>
    </row>
    <row r="8" spans="1:75" ht="19.5" customHeight="1" x14ac:dyDescent="0.2">
      <c r="A8" s="53" t="s">
        <v>39</v>
      </c>
      <c r="B8" s="54">
        <f t="shared" si="0"/>
        <v>85</v>
      </c>
      <c r="C8" s="54">
        <v>45</v>
      </c>
      <c r="D8" s="54">
        <v>10</v>
      </c>
      <c r="E8" s="54">
        <v>5</v>
      </c>
      <c r="F8" s="54">
        <v>2</v>
      </c>
      <c r="G8" s="54">
        <v>23</v>
      </c>
      <c r="H8" s="54">
        <v>8500</v>
      </c>
      <c r="I8" s="54">
        <v>280</v>
      </c>
      <c r="J8" s="55"/>
      <c r="K8" s="55"/>
      <c r="L8" s="55"/>
      <c r="M8" s="55"/>
      <c r="N8" s="55"/>
      <c r="O8" s="55"/>
      <c r="P8" s="55"/>
      <c r="Q8" s="55"/>
      <c r="R8" s="56"/>
      <c r="S8" s="55"/>
      <c r="T8" s="55"/>
      <c r="U8" s="55"/>
      <c r="V8" s="55"/>
      <c r="W8" s="55"/>
      <c r="X8" s="55"/>
      <c r="Y8" s="55"/>
      <c r="Z8" s="59"/>
      <c r="AA8" s="58"/>
      <c r="AB8" s="58"/>
      <c r="AC8" s="58"/>
      <c r="AD8" s="58"/>
      <c r="AE8" s="58"/>
      <c r="AF8" s="58"/>
      <c r="AG8" s="58"/>
      <c r="AH8" s="60"/>
      <c r="AI8" s="61"/>
      <c r="AJ8" s="60"/>
      <c r="AK8" s="60"/>
      <c r="AL8" s="60"/>
      <c r="AM8" s="60"/>
      <c r="AN8" s="60"/>
      <c r="AO8" s="60"/>
      <c r="AP8" s="61"/>
      <c r="AQ8" s="60"/>
      <c r="AR8" s="60"/>
      <c r="AS8" s="60"/>
      <c r="AT8" s="60"/>
      <c r="AU8" s="60"/>
      <c r="AV8" s="60"/>
      <c r="AW8" s="60"/>
      <c r="AX8" s="61">
        <v>117</v>
      </c>
      <c r="AY8" s="60">
        <v>72</v>
      </c>
      <c r="AZ8" s="60">
        <v>12</v>
      </c>
      <c r="BA8" s="60">
        <v>5</v>
      </c>
      <c r="BB8" s="60">
        <v>4</v>
      </c>
      <c r="BC8" s="60">
        <v>24</v>
      </c>
      <c r="BD8" s="60">
        <v>14960</v>
      </c>
      <c r="BE8" s="60">
        <v>150</v>
      </c>
      <c r="BF8" s="62">
        <v>135</v>
      </c>
      <c r="BG8" s="62">
        <v>90</v>
      </c>
      <c r="BH8" s="62">
        <v>15</v>
      </c>
      <c r="BI8" s="62">
        <v>8</v>
      </c>
      <c r="BJ8" s="62">
        <v>4</v>
      </c>
      <c r="BK8" s="62">
        <v>18</v>
      </c>
      <c r="BL8" s="62">
        <v>15200</v>
      </c>
      <c r="BM8" s="62">
        <v>150</v>
      </c>
      <c r="BN8" s="63">
        <v>74</v>
      </c>
      <c r="BO8" s="63">
        <v>48</v>
      </c>
      <c r="BP8" s="63">
        <v>10</v>
      </c>
      <c r="BQ8" s="63">
        <v>8</v>
      </c>
      <c r="BR8" s="63">
        <v>3</v>
      </c>
      <c r="BS8" s="63">
        <v>5</v>
      </c>
      <c r="BT8" s="63">
        <v>7</v>
      </c>
      <c r="BU8" s="63">
        <v>9657</v>
      </c>
      <c r="BV8" s="63">
        <v>150</v>
      </c>
    </row>
    <row r="9" spans="1:75" ht="12.75" customHeight="1" x14ac:dyDescent="0.2">
      <c r="A9" s="53" t="s">
        <v>40</v>
      </c>
      <c r="B9" s="54">
        <f t="shared" si="0"/>
        <v>52</v>
      </c>
      <c r="C9" s="54">
        <v>35</v>
      </c>
      <c r="D9" s="54">
        <v>4</v>
      </c>
      <c r="E9" s="54">
        <v>4</v>
      </c>
      <c r="F9" s="54">
        <v>3</v>
      </c>
      <c r="G9" s="54">
        <v>6</v>
      </c>
      <c r="H9" s="54">
        <v>3584</v>
      </c>
      <c r="I9" s="54">
        <v>150</v>
      </c>
      <c r="J9" s="55"/>
      <c r="K9" s="55"/>
      <c r="L9" s="55"/>
      <c r="M9" s="55"/>
      <c r="N9" s="55"/>
      <c r="O9" s="55"/>
      <c r="P9" s="55"/>
      <c r="Q9" s="55"/>
      <c r="R9" s="56"/>
      <c r="S9" s="55"/>
      <c r="T9" s="55"/>
      <c r="U9" s="55"/>
      <c r="V9" s="55"/>
      <c r="W9" s="55"/>
      <c r="X9" s="55"/>
      <c r="Y9" s="55"/>
      <c r="Z9" s="59"/>
      <c r="AA9" s="58"/>
      <c r="AB9" s="58"/>
      <c r="AC9" s="58"/>
      <c r="AD9" s="58"/>
      <c r="AE9" s="58"/>
      <c r="AF9" s="58"/>
      <c r="AG9" s="58"/>
      <c r="AH9" s="60"/>
      <c r="AI9" s="61"/>
      <c r="AJ9" s="60"/>
      <c r="AK9" s="60"/>
      <c r="AL9" s="60"/>
      <c r="AM9" s="60"/>
      <c r="AN9" s="60"/>
      <c r="AO9" s="60"/>
      <c r="AP9" s="61"/>
      <c r="AQ9" s="60"/>
      <c r="AR9" s="60"/>
      <c r="AS9" s="60"/>
      <c r="AT9" s="60"/>
      <c r="AU9" s="60"/>
      <c r="AV9" s="60"/>
      <c r="AW9" s="60"/>
      <c r="AX9" s="61">
        <v>38</v>
      </c>
      <c r="AY9" s="60">
        <v>19</v>
      </c>
      <c r="AZ9" s="60">
        <v>1</v>
      </c>
      <c r="BA9" s="60">
        <v>1</v>
      </c>
      <c r="BB9" s="60">
        <v>4</v>
      </c>
      <c r="BC9" s="60">
        <v>13</v>
      </c>
      <c r="BD9" s="60">
        <v>3618</v>
      </c>
      <c r="BE9" s="60">
        <v>240</v>
      </c>
      <c r="BF9" s="62">
        <v>84</v>
      </c>
      <c r="BG9" s="62">
        <v>29</v>
      </c>
      <c r="BH9" s="62">
        <v>0</v>
      </c>
      <c r="BI9" s="62">
        <v>0</v>
      </c>
      <c r="BJ9" s="62">
        <v>4</v>
      </c>
      <c r="BK9" s="62">
        <v>51</v>
      </c>
      <c r="BL9" s="62">
        <v>4700</v>
      </c>
      <c r="BM9" s="62">
        <v>240</v>
      </c>
      <c r="BN9" s="63">
        <v>81</v>
      </c>
      <c r="BO9" s="63">
        <v>13</v>
      </c>
      <c r="BP9" s="63">
        <v>1</v>
      </c>
      <c r="BQ9" s="63">
        <v>5</v>
      </c>
      <c r="BR9" s="63">
        <v>6</v>
      </c>
      <c r="BS9" s="63">
        <v>56</v>
      </c>
      <c r="BT9" s="63">
        <v>11</v>
      </c>
      <c r="BU9" s="63">
        <v>5123</v>
      </c>
      <c r="BV9" s="63">
        <v>240</v>
      </c>
    </row>
    <row r="10" spans="1:75" ht="12.75" customHeight="1" x14ac:dyDescent="0.2">
      <c r="A10" s="53" t="s">
        <v>41</v>
      </c>
      <c r="B10" s="54">
        <f t="shared" si="0"/>
        <v>31</v>
      </c>
      <c r="C10" s="54">
        <v>24</v>
      </c>
      <c r="D10" s="54">
        <v>3</v>
      </c>
      <c r="E10" s="54"/>
      <c r="F10" s="54">
        <v>2</v>
      </c>
      <c r="G10" s="54">
        <v>2</v>
      </c>
      <c r="H10" s="54">
        <v>1820</v>
      </c>
      <c r="I10" s="54">
        <v>200</v>
      </c>
      <c r="J10" s="55"/>
      <c r="K10" s="55"/>
      <c r="L10" s="55"/>
      <c r="M10" s="55"/>
      <c r="N10" s="55"/>
      <c r="O10" s="55"/>
      <c r="P10" s="55"/>
      <c r="Q10" s="55"/>
      <c r="R10" s="56"/>
      <c r="S10" s="55"/>
      <c r="T10" s="55"/>
      <c r="U10" s="55"/>
      <c r="V10" s="55"/>
      <c r="W10" s="55"/>
      <c r="X10" s="55"/>
      <c r="Y10" s="55"/>
      <c r="Z10" s="59"/>
      <c r="AA10" s="58"/>
      <c r="AB10" s="58"/>
      <c r="AC10" s="58"/>
      <c r="AD10" s="58"/>
      <c r="AE10" s="58"/>
      <c r="AF10" s="58"/>
      <c r="AG10" s="58"/>
      <c r="AH10" s="60"/>
      <c r="AI10" s="61"/>
      <c r="AJ10" s="60"/>
      <c r="AK10" s="60"/>
      <c r="AL10" s="60"/>
      <c r="AM10" s="60"/>
      <c r="AN10" s="60"/>
      <c r="AO10" s="60"/>
      <c r="AP10" s="61"/>
      <c r="AQ10" s="60"/>
      <c r="AR10" s="60"/>
      <c r="AS10" s="60"/>
      <c r="AT10" s="60"/>
      <c r="AU10" s="60"/>
      <c r="AV10" s="60"/>
      <c r="AW10" s="60"/>
      <c r="AX10" s="61">
        <v>98</v>
      </c>
      <c r="AY10" s="60">
        <v>69</v>
      </c>
      <c r="AZ10" s="60">
        <v>4</v>
      </c>
      <c r="BA10" s="60">
        <v>5</v>
      </c>
      <c r="BB10" s="60">
        <v>5</v>
      </c>
      <c r="BC10" s="60">
        <v>15</v>
      </c>
      <c r="BD10" s="60">
        <v>10300</v>
      </c>
      <c r="BE10" s="60">
        <v>250</v>
      </c>
      <c r="BF10" s="62">
        <v>118</v>
      </c>
      <c r="BG10" s="62">
        <v>72</v>
      </c>
      <c r="BH10" s="62">
        <v>6</v>
      </c>
      <c r="BI10" s="62">
        <v>6</v>
      </c>
      <c r="BJ10" s="62">
        <v>8</v>
      </c>
      <c r="BK10" s="62">
        <v>26</v>
      </c>
      <c r="BL10" s="62">
        <v>11300</v>
      </c>
      <c r="BM10" s="62">
        <v>250</v>
      </c>
      <c r="BN10" s="63">
        <v>118</v>
      </c>
      <c r="BO10" s="63">
        <v>75</v>
      </c>
      <c r="BP10" s="63">
        <v>2</v>
      </c>
      <c r="BQ10" s="63">
        <v>5</v>
      </c>
      <c r="BR10" s="63">
        <v>3</v>
      </c>
      <c r="BS10" s="63">
        <v>33</v>
      </c>
      <c r="BT10" s="63">
        <v>8</v>
      </c>
      <c r="BU10" s="63">
        <v>16800</v>
      </c>
      <c r="BV10" s="63">
        <v>250</v>
      </c>
    </row>
    <row r="11" spans="1:75" ht="19.5" customHeight="1" x14ac:dyDescent="0.2">
      <c r="A11" s="53" t="s">
        <v>42</v>
      </c>
      <c r="B11" s="54">
        <f t="shared" si="0"/>
        <v>125</v>
      </c>
      <c r="C11" s="54">
        <v>113</v>
      </c>
      <c r="D11" s="54">
        <v>8</v>
      </c>
      <c r="E11" s="54">
        <v>2</v>
      </c>
      <c r="F11" s="54">
        <v>2</v>
      </c>
      <c r="G11" s="54"/>
      <c r="H11" s="54">
        <v>10300</v>
      </c>
      <c r="I11" s="54">
        <v>200</v>
      </c>
      <c r="J11" s="55"/>
      <c r="K11" s="55"/>
      <c r="L11" s="55"/>
      <c r="M11" s="55"/>
      <c r="N11" s="55"/>
      <c r="O11" s="55"/>
      <c r="P11" s="55"/>
      <c r="Q11" s="55"/>
      <c r="R11" s="56"/>
      <c r="S11" s="55"/>
      <c r="T11" s="55"/>
      <c r="U11" s="55"/>
      <c r="V11" s="55"/>
      <c r="W11" s="55"/>
      <c r="X11" s="55"/>
      <c r="Y11" s="55"/>
      <c r="Z11" s="59"/>
      <c r="AA11" s="58"/>
      <c r="AB11" s="58"/>
      <c r="AC11" s="58"/>
      <c r="AD11" s="58"/>
      <c r="AE11" s="58"/>
      <c r="AF11" s="58"/>
      <c r="AG11" s="58"/>
      <c r="AH11" s="60"/>
      <c r="AI11" s="61"/>
      <c r="AJ11" s="60"/>
      <c r="AK11" s="60"/>
      <c r="AL11" s="60"/>
      <c r="AM11" s="60"/>
      <c r="AN11" s="60"/>
      <c r="AO11" s="60"/>
      <c r="AP11" s="61"/>
      <c r="AQ11" s="60"/>
      <c r="AR11" s="60"/>
      <c r="AS11" s="60"/>
      <c r="AT11" s="60"/>
      <c r="AU11" s="60"/>
      <c r="AV11" s="60"/>
      <c r="AW11" s="60"/>
      <c r="AX11" s="61">
        <v>95</v>
      </c>
      <c r="AY11" s="60">
        <v>54</v>
      </c>
      <c r="AZ11" s="60">
        <v>22</v>
      </c>
      <c r="BA11" s="60">
        <v>6</v>
      </c>
      <c r="BB11" s="60">
        <v>3</v>
      </c>
      <c r="BC11" s="60">
        <v>10</v>
      </c>
      <c r="BD11" s="60">
        <v>15800</v>
      </c>
      <c r="BE11" s="60">
        <v>200</v>
      </c>
      <c r="BF11" s="62">
        <v>96</v>
      </c>
      <c r="BG11" s="62">
        <v>54</v>
      </c>
      <c r="BH11" s="62">
        <v>25</v>
      </c>
      <c r="BI11" s="62">
        <v>5</v>
      </c>
      <c r="BJ11" s="62">
        <v>3</v>
      </c>
      <c r="BK11" s="62">
        <v>9</v>
      </c>
      <c r="BL11" s="62">
        <v>15900</v>
      </c>
      <c r="BM11" s="62">
        <v>200</v>
      </c>
      <c r="BN11" s="63">
        <v>74</v>
      </c>
      <c r="BO11" s="63">
        <v>33</v>
      </c>
      <c r="BP11" s="63">
        <v>8</v>
      </c>
      <c r="BQ11" s="63">
        <v>4</v>
      </c>
      <c r="BR11" s="63">
        <v>3</v>
      </c>
      <c r="BS11" s="63">
        <v>26</v>
      </c>
      <c r="BT11" s="63">
        <v>7</v>
      </c>
      <c r="BU11" s="63">
        <v>10650</v>
      </c>
      <c r="BV11" s="63">
        <v>200</v>
      </c>
    </row>
    <row r="12" spans="1:75" ht="12.75" customHeight="1" x14ac:dyDescent="0.2">
      <c r="A12" s="53" t="s">
        <v>43</v>
      </c>
      <c r="B12" s="54">
        <f t="shared" si="0"/>
        <v>101</v>
      </c>
      <c r="C12" s="54">
        <v>78</v>
      </c>
      <c r="D12" s="54">
        <v>3</v>
      </c>
      <c r="E12" s="54">
        <v>8</v>
      </c>
      <c r="F12" s="54">
        <v>2</v>
      </c>
      <c r="G12" s="54">
        <v>10</v>
      </c>
      <c r="H12" s="54">
        <v>1000</v>
      </c>
      <c r="I12" s="54">
        <v>150</v>
      </c>
      <c r="J12" s="55"/>
      <c r="K12" s="55"/>
      <c r="L12" s="55"/>
      <c r="M12" s="55"/>
      <c r="N12" s="55"/>
      <c r="O12" s="55"/>
      <c r="P12" s="55"/>
      <c r="Q12" s="55"/>
      <c r="R12" s="56"/>
      <c r="S12" s="55"/>
      <c r="T12" s="55"/>
      <c r="U12" s="55"/>
      <c r="V12" s="55"/>
      <c r="W12" s="55"/>
      <c r="X12" s="55"/>
      <c r="Y12" s="55"/>
      <c r="Z12" s="59"/>
      <c r="AA12" s="58"/>
      <c r="AB12" s="58"/>
      <c r="AC12" s="58"/>
      <c r="AD12" s="58"/>
      <c r="AE12" s="58"/>
      <c r="AF12" s="58"/>
      <c r="AG12" s="58"/>
      <c r="AH12" s="60"/>
      <c r="AI12" s="61"/>
      <c r="AJ12" s="60"/>
      <c r="AK12" s="60"/>
      <c r="AL12" s="60"/>
      <c r="AM12" s="60"/>
      <c r="AN12" s="60"/>
      <c r="AO12" s="60"/>
      <c r="AP12" s="61"/>
      <c r="AQ12" s="60"/>
      <c r="AR12" s="60"/>
      <c r="AS12" s="60"/>
      <c r="AT12" s="60"/>
      <c r="AU12" s="60"/>
      <c r="AV12" s="60"/>
      <c r="AW12" s="60"/>
      <c r="AX12" s="61">
        <v>68</v>
      </c>
      <c r="AY12" s="60">
        <v>48</v>
      </c>
      <c r="AZ12" s="60">
        <v>1</v>
      </c>
      <c r="BA12" s="60">
        <v>3</v>
      </c>
      <c r="BB12" s="60">
        <v>2</v>
      </c>
      <c r="BC12" s="60">
        <v>14</v>
      </c>
      <c r="BD12" s="60">
        <v>6175</v>
      </c>
      <c r="BE12" s="60">
        <v>150</v>
      </c>
      <c r="BF12" s="62">
        <v>56</v>
      </c>
      <c r="BG12" s="62">
        <v>53</v>
      </c>
      <c r="BH12" s="62">
        <v>1</v>
      </c>
      <c r="BI12" s="62">
        <v>1</v>
      </c>
      <c r="BJ12" s="62">
        <v>1</v>
      </c>
      <c r="BK12" s="62">
        <v>0</v>
      </c>
      <c r="BL12" s="62">
        <v>7376</v>
      </c>
      <c r="BM12" s="62">
        <v>150</v>
      </c>
      <c r="BN12" s="63">
        <v>50</v>
      </c>
      <c r="BO12" s="63">
        <v>31</v>
      </c>
      <c r="BP12" s="63">
        <v>1</v>
      </c>
      <c r="BQ12" s="63">
        <v>1</v>
      </c>
      <c r="BR12" s="63">
        <v>1</v>
      </c>
      <c r="BS12" s="63">
        <v>16</v>
      </c>
      <c r="BT12" s="63">
        <v>7</v>
      </c>
      <c r="BU12" s="63">
        <v>4465</v>
      </c>
      <c r="BV12" s="63">
        <v>150</v>
      </c>
    </row>
    <row r="13" spans="1:75" ht="12.75" customHeight="1" x14ac:dyDescent="0.2">
      <c r="A13" s="53" t="s">
        <v>44</v>
      </c>
      <c r="B13" s="54">
        <f t="shared" si="0"/>
        <v>115</v>
      </c>
      <c r="C13" s="54">
        <v>43</v>
      </c>
      <c r="D13" s="54">
        <v>6</v>
      </c>
      <c r="E13" s="54">
        <v>4</v>
      </c>
      <c r="F13" s="54">
        <v>2</v>
      </c>
      <c r="G13" s="54">
        <v>60</v>
      </c>
      <c r="H13" s="54">
        <v>12550</v>
      </c>
      <c r="I13" s="54">
        <v>200</v>
      </c>
      <c r="J13" s="55"/>
      <c r="K13" s="55"/>
      <c r="L13" s="55"/>
      <c r="M13" s="55"/>
      <c r="N13" s="55"/>
      <c r="O13" s="55"/>
      <c r="P13" s="55"/>
      <c r="Q13" s="55"/>
      <c r="R13" s="56"/>
      <c r="S13" s="55"/>
      <c r="T13" s="55"/>
      <c r="U13" s="55"/>
      <c r="V13" s="55"/>
      <c r="W13" s="55"/>
      <c r="X13" s="55"/>
      <c r="Y13" s="55"/>
      <c r="Z13" s="59"/>
      <c r="AA13" s="58"/>
      <c r="AB13" s="58"/>
      <c r="AC13" s="58"/>
      <c r="AD13" s="58"/>
      <c r="AE13" s="58"/>
      <c r="AF13" s="58"/>
      <c r="AG13" s="58"/>
      <c r="AH13" s="60"/>
      <c r="AI13" s="61"/>
      <c r="AJ13" s="60"/>
      <c r="AK13" s="60"/>
      <c r="AL13" s="60"/>
      <c r="AM13" s="60"/>
      <c r="AN13" s="60"/>
      <c r="AO13" s="60"/>
      <c r="AP13" s="61"/>
      <c r="AQ13" s="60"/>
      <c r="AR13" s="60"/>
      <c r="AS13" s="60"/>
      <c r="AT13" s="60"/>
      <c r="AU13" s="60"/>
      <c r="AV13" s="60"/>
      <c r="AW13" s="60"/>
      <c r="AX13" s="61">
        <v>141</v>
      </c>
      <c r="AY13" s="60">
        <v>77</v>
      </c>
      <c r="AZ13" s="60">
        <v>6</v>
      </c>
      <c r="BA13" s="60">
        <v>2</v>
      </c>
      <c r="BB13" s="60">
        <v>4</v>
      </c>
      <c r="BC13" s="60">
        <v>52</v>
      </c>
      <c r="BD13" s="60">
        <v>15612</v>
      </c>
      <c r="BE13" s="60">
        <v>200</v>
      </c>
      <c r="BF13" s="62">
        <v>134</v>
      </c>
      <c r="BG13" s="62">
        <v>65</v>
      </c>
      <c r="BH13" s="62">
        <v>5</v>
      </c>
      <c r="BI13" s="62">
        <v>9</v>
      </c>
      <c r="BJ13" s="62">
        <v>3</v>
      </c>
      <c r="BK13" s="62">
        <v>52</v>
      </c>
      <c r="BL13" s="62">
        <v>14654</v>
      </c>
      <c r="BM13" s="62">
        <v>200</v>
      </c>
      <c r="BN13" s="63">
        <v>105</v>
      </c>
      <c r="BO13" s="63">
        <v>57</v>
      </c>
      <c r="BP13" s="63">
        <v>0</v>
      </c>
      <c r="BQ13" s="63">
        <v>6</v>
      </c>
      <c r="BR13" s="63">
        <v>5</v>
      </c>
      <c r="BS13" s="63">
        <v>37</v>
      </c>
      <c r="BT13" s="63">
        <v>12</v>
      </c>
      <c r="BU13" s="63">
        <v>10952</v>
      </c>
      <c r="BV13" s="63">
        <v>200</v>
      </c>
    </row>
    <row r="14" spans="1:75" ht="19.5" customHeight="1" x14ac:dyDescent="0.2">
      <c r="A14" s="53" t="s">
        <v>45</v>
      </c>
      <c r="B14" s="54">
        <f t="shared" si="0"/>
        <v>16</v>
      </c>
      <c r="C14" s="54">
        <v>12</v>
      </c>
      <c r="D14" s="54">
        <v>1</v>
      </c>
      <c r="E14" s="54"/>
      <c r="F14" s="54">
        <v>3</v>
      </c>
      <c r="G14" s="54"/>
      <c r="H14" s="54">
        <v>4000</v>
      </c>
      <c r="I14" s="54">
        <v>150</v>
      </c>
      <c r="J14" s="55"/>
      <c r="K14" s="55"/>
      <c r="L14" s="55"/>
      <c r="M14" s="55"/>
      <c r="N14" s="55"/>
      <c r="O14" s="55"/>
      <c r="P14" s="55"/>
      <c r="Q14" s="55"/>
      <c r="R14" s="56"/>
      <c r="S14" s="55"/>
      <c r="T14" s="55"/>
      <c r="U14" s="55"/>
      <c r="V14" s="55"/>
      <c r="W14" s="55"/>
      <c r="X14" s="55"/>
      <c r="Y14" s="55"/>
      <c r="Z14" s="59"/>
      <c r="AA14" s="58"/>
      <c r="AB14" s="58"/>
      <c r="AC14" s="58"/>
      <c r="AD14" s="58"/>
      <c r="AE14" s="58"/>
      <c r="AF14" s="58"/>
      <c r="AG14" s="58"/>
      <c r="AH14" s="60"/>
      <c r="AI14" s="61"/>
      <c r="AJ14" s="60"/>
      <c r="AK14" s="60"/>
      <c r="AL14" s="60"/>
      <c r="AM14" s="60"/>
      <c r="AN14" s="60"/>
      <c r="AO14" s="60"/>
      <c r="AP14" s="61"/>
      <c r="AQ14" s="60"/>
      <c r="AR14" s="60"/>
      <c r="AS14" s="60"/>
      <c r="AT14" s="60"/>
      <c r="AU14" s="60"/>
      <c r="AV14" s="60"/>
      <c r="AW14" s="60"/>
      <c r="AX14" s="61">
        <v>42</v>
      </c>
      <c r="AY14" s="60">
        <v>41</v>
      </c>
      <c r="AZ14" s="60">
        <v>0</v>
      </c>
      <c r="BA14" s="60">
        <v>1</v>
      </c>
      <c r="BB14" s="60">
        <v>0</v>
      </c>
      <c r="BC14" s="60">
        <v>0</v>
      </c>
      <c r="BD14" s="60">
        <v>6805</v>
      </c>
      <c r="BE14" s="60">
        <v>200</v>
      </c>
      <c r="BF14" s="62">
        <v>35</v>
      </c>
      <c r="BG14" s="62">
        <v>24</v>
      </c>
      <c r="BH14" s="62">
        <v>3</v>
      </c>
      <c r="BI14" s="62">
        <v>3</v>
      </c>
      <c r="BJ14" s="62">
        <v>0</v>
      </c>
      <c r="BK14" s="62">
        <v>5</v>
      </c>
      <c r="BL14" s="62">
        <v>5632</v>
      </c>
      <c r="BM14" s="62">
        <v>200</v>
      </c>
      <c r="BN14" s="63">
        <v>30</v>
      </c>
      <c r="BO14" s="63">
        <v>21</v>
      </c>
      <c r="BP14" s="63">
        <v>2</v>
      </c>
      <c r="BQ14" s="63">
        <v>4</v>
      </c>
      <c r="BR14" s="63">
        <v>1</v>
      </c>
      <c r="BS14" s="63">
        <v>2</v>
      </c>
      <c r="BT14" s="63">
        <v>7</v>
      </c>
      <c r="BU14" s="63">
        <v>4211</v>
      </c>
      <c r="BV14" s="63">
        <v>200</v>
      </c>
    </row>
    <row r="15" spans="1:75" ht="12.75" customHeight="1" x14ac:dyDescent="0.2">
      <c r="A15" s="53" t="s">
        <v>46</v>
      </c>
      <c r="B15" s="54">
        <f t="shared" si="0"/>
        <v>69</v>
      </c>
      <c r="C15" s="54">
        <v>66</v>
      </c>
      <c r="D15" s="54"/>
      <c r="E15" s="54"/>
      <c r="F15" s="54">
        <v>3</v>
      </c>
      <c r="G15" s="54"/>
      <c r="H15" s="54">
        <v>1714</v>
      </c>
      <c r="I15" s="54">
        <v>200</v>
      </c>
      <c r="J15" s="55"/>
      <c r="K15" s="55"/>
      <c r="L15" s="55"/>
      <c r="M15" s="55"/>
      <c r="N15" s="55"/>
      <c r="O15" s="55"/>
      <c r="P15" s="55"/>
      <c r="Q15" s="55"/>
      <c r="R15" s="56"/>
      <c r="S15" s="55"/>
      <c r="T15" s="55"/>
      <c r="U15" s="55"/>
      <c r="V15" s="55"/>
      <c r="W15" s="55"/>
      <c r="X15" s="55"/>
      <c r="Y15" s="55"/>
      <c r="Z15" s="59"/>
      <c r="AA15" s="58"/>
      <c r="AB15" s="58"/>
      <c r="AC15" s="58"/>
      <c r="AD15" s="58"/>
      <c r="AE15" s="58"/>
      <c r="AF15" s="58"/>
      <c r="AG15" s="58"/>
      <c r="AH15" s="60"/>
      <c r="AI15" s="61"/>
      <c r="AJ15" s="60"/>
      <c r="AK15" s="60"/>
      <c r="AL15" s="60"/>
      <c r="AM15" s="60"/>
      <c r="AN15" s="60"/>
      <c r="AO15" s="60"/>
      <c r="AP15" s="61"/>
      <c r="AQ15" s="60"/>
      <c r="AR15" s="60"/>
      <c r="AS15" s="60"/>
      <c r="AT15" s="60"/>
      <c r="AU15" s="60"/>
      <c r="AV15" s="60"/>
      <c r="AW15" s="60"/>
      <c r="AX15" s="61">
        <v>120</v>
      </c>
      <c r="AY15" s="60">
        <v>84</v>
      </c>
      <c r="AZ15" s="60">
        <v>3</v>
      </c>
      <c r="BA15" s="60">
        <v>6</v>
      </c>
      <c r="BB15" s="60">
        <v>2</v>
      </c>
      <c r="BC15" s="60">
        <v>25</v>
      </c>
      <c r="BD15" s="60">
        <v>8900</v>
      </c>
      <c r="BE15" s="60">
        <v>150</v>
      </c>
      <c r="BF15" s="62">
        <v>123</v>
      </c>
      <c r="BG15" s="62">
        <v>70</v>
      </c>
      <c r="BH15" s="62">
        <v>3</v>
      </c>
      <c r="BI15" s="62">
        <v>6</v>
      </c>
      <c r="BJ15" s="62">
        <v>3</v>
      </c>
      <c r="BK15" s="62">
        <v>41</v>
      </c>
      <c r="BL15" s="62">
        <v>9168</v>
      </c>
      <c r="BM15" s="62">
        <v>150</v>
      </c>
      <c r="BN15" s="63">
        <v>32</v>
      </c>
      <c r="BO15" s="63">
        <v>18</v>
      </c>
      <c r="BP15" s="63">
        <v>0</v>
      </c>
      <c r="BQ15" s="63">
        <v>2</v>
      </c>
      <c r="BR15" s="63">
        <v>2</v>
      </c>
      <c r="BS15" s="63">
        <v>10</v>
      </c>
      <c r="BT15" s="63">
        <v>5</v>
      </c>
      <c r="BU15" s="63">
        <v>4086</v>
      </c>
      <c r="BV15" s="63">
        <v>150</v>
      </c>
    </row>
    <row r="16" spans="1:75" ht="12.75" customHeight="1" x14ac:dyDescent="0.2">
      <c r="A16" s="53" t="s">
        <v>47</v>
      </c>
      <c r="B16" s="64">
        <f>SUM(C16:G16)</f>
        <v>135</v>
      </c>
      <c r="C16" s="64">
        <v>107</v>
      </c>
      <c r="D16" s="64">
        <v>8</v>
      </c>
      <c r="E16" s="64">
        <v>4</v>
      </c>
      <c r="F16" s="64">
        <v>2</v>
      </c>
      <c r="G16" s="64">
        <v>14</v>
      </c>
      <c r="H16" s="64">
        <v>18950</v>
      </c>
      <c r="I16" s="64">
        <v>200</v>
      </c>
      <c r="J16" s="55"/>
      <c r="K16" s="55"/>
      <c r="L16" s="55"/>
      <c r="M16" s="55"/>
      <c r="N16" s="55"/>
      <c r="O16" s="55"/>
      <c r="P16" s="55"/>
      <c r="Q16" s="55"/>
      <c r="R16" s="56"/>
      <c r="S16" s="55"/>
      <c r="T16" s="55"/>
      <c r="U16" s="55"/>
      <c r="V16" s="55"/>
      <c r="W16" s="55"/>
      <c r="X16" s="55"/>
      <c r="Y16" s="55"/>
      <c r="Z16" s="59"/>
      <c r="AA16" s="58"/>
      <c r="AB16" s="58"/>
      <c r="AC16" s="58"/>
      <c r="AD16" s="58"/>
      <c r="AE16" s="58"/>
      <c r="AF16" s="58"/>
      <c r="AG16" s="58"/>
      <c r="AH16" s="60"/>
      <c r="AI16" s="61"/>
      <c r="AJ16" s="60"/>
      <c r="AK16" s="60"/>
      <c r="AL16" s="60"/>
      <c r="AM16" s="60"/>
      <c r="AN16" s="60"/>
      <c r="AO16" s="60"/>
      <c r="AP16" s="61"/>
      <c r="AQ16" s="60"/>
      <c r="AR16" s="60"/>
      <c r="AS16" s="60"/>
      <c r="AT16" s="60"/>
      <c r="AU16" s="60"/>
      <c r="AV16" s="60"/>
      <c r="AW16" s="60"/>
      <c r="AX16" s="65">
        <v>146</v>
      </c>
      <c r="AY16" s="66">
        <v>78</v>
      </c>
      <c r="AZ16" s="66">
        <v>9</v>
      </c>
      <c r="BA16" s="66">
        <v>8</v>
      </c>
      <c r="BB16" s="66">
        <v>5</v>
      </c>
      <c r="BC16" s="66">
        <v>46</v>
      </c>
      <c r="BD16" s="66">
        <v>18900</v>
      </c>
      <c r="BE16" s="66">
        <v>350</v>
      </c>
      <c r="BF16" s="67">
        <v>103</v>
      </c>
      <c r="BG16" s="67">
        <v>53</v>
      </c>
      <c r="BH16" s="67">
        <v>6</v>
      </c>
      <c r="BI16" s="67">
        <v>5</v>
      </c>
      <c r="BJ16" s="67">
        <v>4</v>
      </c>
      <c r="BK16" s="67">
        <v>35</v>
      </c>
      <c r="BL16" s="67">
        <v>17300</v>
      </c>
      <c r="BM16" s="67">
        <v>350</v>
      </c>
      <c r="BN16" s="68">
        <v>89</v>
      </c>
      <c r="BO16" s="68">
        <v>70</v>
      </c>
      <c r="BP16" s="68">
        <v>0</v>
      </c>
      <c r="BQ16" s="68">
        <v>5</v>
      </c>
      <c r="BR16" s="68">
        <v>5</v>
      </c>
      <c r="BS16" s="68">
        <v>9</v>
      </c>
      <c r="BT16" s="68">
        <v>6</v>
      </c>
      <c r="BU16" s="68">
        <v>15670</v>
      </c>
      <c r="BV16" s="68">
        <v>350</v>
      </c>
    </row>
    <row r="17" spans="1:75" ht="19.5" customHeight="1" x14ac:dyDescent="0.2">
      <c r="A17" s="69" t="s">
        <v>48</v>
      </c>
      <c r="B17" s="70">
        <f>SUM(B5:B16)</f>
        <v>1033</v>
      </c>
      <c r="C17" s="70">
        <f>SUM(C5:C16)</f>
        <v>698</v>
      </c>
      <c r="D17" s="70">
        <f>SUM(D5:D16)</f>
        <v>120</v>
      </c>
      <c r="E17" s="70">
        <f>SUM(E5:E16)</f>
        <v>46</v>
      </c>
      <c r="F17" s="70">
        <f>SUM(F5:F16)</f>
        <v>33</v>
      </c>
      <c r="G17" s="70">
        <f>SUM(G5:G16)</f>
        <v>136</v>
      </c>
      <c r="H17" s="70">
        <f>SUM(H5:H16)</f>
        <v>87857</v>
      </c>
      <c r="I17" s="70">
        <f>SUM(I5:I16)</f>
        <v>2260</v>
      </c>
      <c r="J17" s="55"/>
      <c r="K17" s="55"/>
      <c r="L17" s="55"/>
      <c r="M17" s="55"/>
      <c r="N17" s="55"/>
      <c r="O17" s="55"/>
      <c r="P17" s="55"/>
      <c r="Q17" s="55"/>
      <c r="R17" s="56"/>
      <c r="S17" s="55"/>
      <c r="T17" s="55"/>
      <c r="U17" s="55"/>
      <c r="V17" s="55"/>
      <c r="W17" s="55"/>
      <c r="X17" s="55"/>
      <c r="Y17" s="55"/>
      <c r="Z17" s="59"/>
      <c r="AA17" s="59"/>
      <c r="AB17" s="59"/>
      <c r="AC17" s="59"/>
      <c r="AD17" s="59"/>
      <c r="AE17" s="59"/>
      <c r="AF17" s="59"/>
      <c r="AG17" s="59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71">
        <v>1207</v>
      </c>
      <c r="AY17" s="71">
        <v>745</v>
      </c>
      <c r="AZ17" s="71">
        <v>78</v>
      </c>
      <c r="BA17" s="71">
        <v>59</v>
      </c>
      <c r="BB17" s="71">
        <v>40</v>
      </c>
      <c r="BC17" s="71">
        <v>285</v>
      </c>
      <c r="BD17" s="71">
        <v>143980</v>
      </c>
      <c r="BE17" s="71">
        <v>2480</v>
      </c>
      <c r="BF17" s="72">
        <f ca="1">+BG17+BH17+BI17+BJ17+BK17</f>
        <v>1223</v>
      </c>
      <c r="BG17" s="72">
        <f ca="1">SUM(BG5:BG23)</f>
        <v>738</v>
      </c>
      <c r="BH17" s="72">
        <f ca="1">SUM(BH5:BH23)</f>
        <v>73</v>
      </c>
      <c r="BI17" s="72">
        <f ca="1">SUM(BI5:BI23)</f>
        <v>61</v>
      </c>
      <c r="BJ17" s="72">
        <f ca="1">SUM(BJ5:BJ23)</f>
        <v>41</v>
      </c>
      <c r="BK17" s="72">
        <f ca="1">SUM(BK5:BK23)</f>
        <v>310</v>
      </c>
      <c r="BL17" s="72">
        <f ca="1">SUM(BL5:BL23)</f>
        <v>135618</v>
      </c>
      <c r="BM17" s="72">
        <f ca="1">SUM(BM5:BM23)</f>
        <v>2480</v>
      </c>
      <c r="BN17" s="73">
        <v>917</v>
      </c>
      <c r="BO17" s="73">
        <v>539</v>
      </c>
      <c r="BP17" s="73">
        <v>36</v>
      </c>
      <c r="BQ17" s="73">
        <v>52</v>
      </c>
      <c r="BR17" s="73">
        <v>39</v>
      </c>
      <c r="BS17" s="73">
        <v>251</v>
      </c>
      <c r="BT17" s="63">
        <v>95</v>
      </c>
      <c r="BU17" s="73">
        <v>109115</v>
      </c>
      <c r="BV17" s="63">
        <v>2480</v>
      </c>
      <c r="BW17" s="8"/>
    </row>
    <row r="18" spans="1:75" ht="37.5" customHeight="1" x14ac:dyDescent="0.2">
      <c r="B18" s="74"/>
      <c r="C18" s="74"/>
      <c r="D18" s="74"/>
      <c r="E18" s="74"/>
      <c r="F18" s="74"/>
      <c r="G18" s="74"/>
      <c r="H18" s="74"/>
      <c r="I18" s="74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75"/>
      <c r="AA18" s="75"/>
      <c r="AB18" s="75"/>
      <c r="AC18" s="75"/>
      <c r="AD18" s="75"/>
      <c r="AE18" s="75"/>
      <c r="AF18" s="75"/>
      <c r="AG18" s="75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BF18" s="76"/>
      <c r="BG18" s="76"/>
      <c r="BH18" s="76"/>
      <c r="BI18" s="76"/>
      <c r="BJ18" s="76"/>
      <c r="BK18" s="76"/>
      <c r="BL18" s="77"/>
      <c r="BM18" s="76"/>
    </row>
    <row r="19" spans="1:75" ht="22.5" customHeight="1" x14ac:dyDescent="0.2">
      <c r="A19" s="28" t="s">
        <v>26</v>
      </c>
      <c r="B19" s="29">
        <v>2010</v>
      </c>
      <c r="C19" s="30"/>
      <c r="D19" s="30"/>
      <c r="E19" s="30"/>
      <c r="F19" s="30"/>
      <c r="G19" s="30"/>
      <c r="H19" s="30"/>
      <c r="I19" s="30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BF19" s="76"/>
      <c r="BG19" s="76"/>
      <c r="BH19" s="76"/>
      <c r="BI19" s="76"/>
      <c r="BJ19" s="76"/>
      <c r="BK19" s="76"/>
      <c r="BL19" s="77"/>
      <c r="BM19" s="76"/>
    </row>
    <row r="20" spans="1:75" ht="19.5" customHeight="1" x14ac:dyDescent="0.2">
      <c r="A20" s="28"/>
      <c r="B20" s="35" t="s">
        <v>27</v>
      </c>
      <c r="C20" s="36" t="s">
        <v>10</v>
      </c>
      <c r="D20" s="37"/>
      <c r="E20" s="37"/>
      <c r="F20" s="37"/>
      <c r="G20" s="28"/>
      <c r="H20" s="35" t="s">
        <v>28</v>
      </c>
      <c r="I20" s="38" t="s">
        <v>29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BF20" s="76"/>
      <c r="BG20" s="76"/>
      <c r="BH20" s="76"/>
      <c r="BI20" s="76"/>
      <c r="BJ20" s="76"/>
      <c r="BK20" s="76"/>
      <c r="BL20" s="77"/>
      <c r="BM20" s="76"/>
    </row>
    <row r="21" spans="1:75" ht="90" customHeight="1" x14ac:dyDescent="0.2">
      <c r="A21" s="78"/>
      <c r="B21" s="79"/>
      <c r="C21" s="50" t="s">
        <v>31</v>
      </c>
      <c r="D21" s="50" t="s">
        <v>32</v>
      </c>
      <c r="E21" s="50" t="s">
        <v>33</v>
      </c>
      <c r="F21" s="50" t="s">
        <v>34</v>
      </c>
      <c r="G21" s="51" t="s">
        <v>35</v>
      </c>
      <c r="H21" s="79"/>
      <c r="I21" s="8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BF21" s="76"/>
      <c r="BG21" s="76"/>
      <c r="BH21" s="76"/>
      <c r="BI21" s="76"/>
      <c r="BJ21" s="76"/>
      <c r="BK21" s="76"/>
      <c r="BL21" s="77"/>
      <c r="BM21" s="76"/>
    </row>
    <row r="22" spans="1:75" ht="18.75" customHeight="1" x14ac:dyDescent="0.2">
      <c r="A22" s="81" t="s">
        <v>36</v>
      </c>
      <c r="B22" s="82">
        <v>95</v>
      </c>
      <c r="C22" s="82">
        <v>56</v>
      </c>
      <c r="D22" s="82">
        <v>10</v>
      </c>
      <c r="E22" s="82">
        <v>9</v>
      </c>
      <c r="F22" s="82">
        <v>6</v>
      </c>
      <c r="G22" s="82">
        <v>14</v>
      </c>
      <c r="H22" s="82">
        <v>4673</v>
      </c>
      <c r="I22" s="82">
        <v>200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BF22" s="76"/>
      <c r="BG22" s="76"/>
      <c r="BH22" s="76"/>
      <c r="BI22" s="76"/>
      <c r="BJ22" s="76"/>
      <c r="BK22" s="76"/>
      <c r="BL22" s="77"/>
      <c r="BM22" s="76"/>
    </row>
    <row r="23" spans="1:75" x14ac:dyDescent="0.2">
      <c r="A23" s="53" t="s">
        <v>37</v>
      </c>
      <c r="B23" s="64">
        <f t="shared" ref="B23:B28" si="1">C23+D23+E23+F23+G23</f>
        <v>81</v>
      </c>
      <c r="C23" s="64">
        <v>60</v>
      </c>
      <c r="D23" s="64">
        <v>6</v>
      </c>
      <c r="E23" s="64">
        <v>6</v>
      </c>
      <c r="F23" s="64">
        <v>2</v>
      </c>
      <c r="G23" s="64">
        <v>7</v>
      </c>
      <c r="H23" s="64">
        <v>9778</v>
      </c>
      <c r="I23" s="64">
        <v>150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BF23" s="76"/>
      <c r="BG23" s="76"/>
      <c r="BH23" s="76"/>
      <c r="BI23" s="76"/>
      <c r="BJ23" s="76"/>
      <c r="BK23" s="76"/>
      <c r="BL23" s="77"/>
      <c r="BM23" s="76"/>
    </row>
    <row r="24" spans="1:75" ht="12" customHeight="1" x14ac:dyDescent="0.2">
      <c r="A24" s="53" t="s">
        <v>38</v>
      </c>
      <c r="B24" s="64">
        <f t="shared" si="1"/>
        <v>83</v>
      </c>
      <c r="C24" s="64">
        <v>46</v>
      </c>
      <c r="D24" s="64">
        <v>5</v>
      </c>
      <c r="E24" s="64">
        <v>6</v>
      </c>
      <c r="F24" s="64">
        <v>4</v>
      </c>
      <c r="G24" s="64">
        <v>22</v>
      </c>
      <c r="H24" s="64">
        <v>10498</v>
      </c>
      <c r="I24" s="64">
        <v>180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BF24" s="76"/>
      <c r="BG24" s="76"/>
      <c r="BH24" s="76"/>
      <c r="BI24" s="76"/>
      <c r="BJ24" s="76"/>
      <c r="BK24" s="76"/>
      <c r="BL24" s="77"/>
      <c r="BM24" s="76"/>
    </row>
    <row r="25" spans="1:75" ht="18.75" customHeight="1" x14ac:dyDescent="0.2">
      <c r="A25" s="53" t="s">
        <v>39</v>
      </c>
      <c r="B25" s="64">
        <f t="shared" si="1"/>
        <v>85</v>
      </c>
      <c r="C25" s="64">
        <v>45</v>
      </c>
      <c r="D25" s="64">
        <v>10</v>
      </c>
      <c r="E25" s="64">
        <v>5</v>
      </c>
      <c r="F25" s="64">
        <v>2</v>
      </c>
      <c r="G25" s="64">
        <v>23</v>
      </c>
      <c r="H25" s="64">
        <v>8500</v>
      </c>
      <c r="I25" s="64">
        <v>280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BF25" s="76"/>
      <c r="BG25" s="76"/>
      <c r="BH25" s="76"/>
      <c r="BI25" s="76"/>
      <c r="BJ25" s="76"/>
      <c r="BK25" s="76"/>
      <c r="BL25" s="77"/>
      <c r="BM25" s="76"/>
    </row>
    <row r="26" spans="1:75" ht="12.75" customHeight="1" x14ac:dyDescent="0.2">
      <c r="A26" s="53" t="s">
        <v>40</v>
      </c>
      <c r="B26" s="64">
        <f t="shared" si="1"/>
        <v>50</v>
      </c>
      <c r="C26" s="64">
        <v>33</v>
      </c>
      <c r="D26" s="64">
        <v>3</v>
      </c>
      <c r="E26" s="64">
        <v>3</v>
      </c>
      <c r="F26" s="64">
        <v>4</v>
      </c>
      <c r="G26" s="64">
        <v>7</v>
      </c>
      <c r="H26" s="64">
        <v>1712</v>
      </c>
      <c r="I26" s="64">
        <v>150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BF26" s="76"/>
      <c r="BG26" s="76"/>
      <c r="BH26" s="76"/>
      <c r="BI26" s="76"/>
      <c r="BJ26" s="76"/>
      <c r="BK26" s="76"/>
      <c r="BL26" s="77"/>
      <c r="BM26" s="76"/>
    </row>
    <row r="27" spans="1:75" ht="12.75" customHeight="1" x14ac:dyDescent="0.2">
      <c r="A27" s="53" t="s">
        <v>41</v>
      </c>
      <c r="B27" s="64">
        <f t="shared" si="1"/>
        <v>58</v>
      </c>
      <c r="C27" s="64">
        <v>39</v>
      </c>
      <c r="D27" s="64">
        <v>4</v>
      </c>
      <c r="E27" s="64">
        <v>5</v>
      </c>
      <c r="F27" s="64">
        <v>2</v>
      </c>
      <c r="G27" s="64">
        <v>8</v>
      </c>
      <c r="H27" s="64">
        <v>4526</v>
      </c>
      <c r="I27" s="64">
        <v>250</v>
      </c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BF27" s="76"/>
      <c r="BG27" s="76"/>
      <c r="BH27" s="76"/>
      <c r="BI27" s="76"/>
      <c r="BJ27" s="76"/>
      <c r="BK27" s="76"/>
      <c r="BL27" s="77"/>
      <c r="BM27" s="76"/>
    </row>
    <row r="28" spans="1:75" ht="18.75" customHeight="1" x14ac:dyDescent="0.2">
      <c r="A28" s="53" t="s">
        <v>42</v>
      </c>
      <c r="B28" s="64">
        <f t="shared" si="1"/>
        <v>121</v>
      </c>
      <c r="C28" s="64">
        <v>103</v>
      </c>
      <c r="D28" s="64">
        <v>12</v>
      </c>
      <c r="E28" s="64">
        <v>4</v>
      </c>
      <c r="F28" s="64">
        <v>2</v>
      </c>
      <c r="G28" s="64">
        <v>0</v>
      </c>
      <c r="H28" s="64">
        <v>10500</v>
      </c>
      <c r="I28" s="64">
        <v>200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BL28" s="8"/>
      <c r="BM28" s="8"/>
    </row>
    <row r="29" spans="1:75" ht="12.75" customHeight="1" x14ac:dyDescent="0.2">
      <c r="A29" s="53" t="s">
        <v>43</v>
      </c>
      <c r="B29" s="64">
        <v>83</v>
      </c>
      <c r="C29" s="64">
        <v>58</v>
      </c>
      <c r="D29" s="64">
        <v>6</v>
      </c>
      <c r="E29" s="64">
        <v>2</v>
      </c>
      <c r="F29" s="64">
        <v>3</v>
      </c>
      <c r="G29" s="64">
        <v>14</v>
      </c>
      <c r="H29" s="64">
        <v>10100</v>
      </c>
      <c r="I29" s="64">
        <v>150</v>
      </c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</row>
    <row r="30" spans="1:75" ht="12.75" customHeight="1" x14ac:dyDescent="0.2">
      <c r="A30" s="53" t="s">
        <v>44</v>
      </c>
      <c r="B30" s="64">
        <f>C30+D30+E30+F30+G30</f>
        <v>116</v>
      </c>
      <c r="C30" s="64">
        <v>55</v>
      </c>
      <c r="D30" s="64">
        <v>9</v>
      </c>
      <c r="E30" s="64">
        <v>6</v>
      </c>
      <c r="F30" s="64">
        <v>6</v>
      </c>
      <c r="G30" s="64">
        <v>40</v>
      </c>
      <c r="H30" s="64">
        <v>2159</v>
      </c>
      <c r="I30" s="64">
        <v>200</v>
      </c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</row>
    <row r="31" spans="1:75" ht="18.75" customHeight="1" x14ac:dyDescent="0.2">
      <c r="A31" s="53" t="s">
        <v>45</v>
      </c>
      <c r="B31" s="64">
        <f>C31+D31+E31+F31+G31</f>
        <v>39</v>
      </c>
      <c r="C31" s="64">
        <v>36</v>
      </c>
      <c r="D31" s="64">
        <v>0</v>
      </c>
      <c r="E31" s="64">
        <v>0</v>
      </c>
      <c r="F31" s="64">
        <v>3</v>
      </c>
      <c r="G31" s="64">
        <v>0</v>
      </c>
      <c r="H31" s="64">
        <v>1812</v>
      </c>
      <c r="I31" s="64">
        <v>190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</row>
    <row r="32" spans="1:75" ht="12.75" customHeight="1" x14ac:dyDescent="0.2">
      <c r="A32" s="53" t="s">
        <v>46</v>
      </c>
      <c r="B32" s="64">
        <f>C32+D32+E32+F32+G32</f>
        <v>57</v>
      </c>
      <c r="C32" s="64">
        <v>54</v>
      </c>
      <c r="D32" s="64">
        <v>0</v>
      </c>
      <c r="E32" s="64">
        <v>0</v>
      </c>
      <c r="F32" s="64">
        <v>3</v>
      </c>
      <c r="G32" s="64">
        <v>0</v>
      </c>
      <c r="H32" s="64">
        <v>3447</v>
      </c>
      <c r="I32" s="64">
        <v>200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</row>
    <row r="33" spans="1:65" ht="12.75" customHeight="1" x14ac:dyDescent="0.2">
      <c r="A33" s="53" t="s">
        <v>47</v>
      </c>
      <c r="B33" s="64">
        <f>SUM(C33:G33)</f>
        <v>126</v>
      </c>
      <c r="C33" s="64">
        <v>53</v>
      </c>
      <c r="D33" s="64">
        <v>10</v>
      </c>
      <c r="E33" s="64">
        <v>8</v>
      </c>
      <c r="F33" s="64">
        <v>2</v>
      </c>
      <c r="G33" s="64">
        <v>53</v>
      </c>
      <c r="H33" s="64">
        <v>13085</v>
      </c>
      <c r="I33" s="64">
        <v>300</v>
      </c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</row>
    <row r="34" spans="1:65" ht="18.75" customHeight="1" x14ac:dyDescent="0.2">
      <c r="A34" s="69" t="s">
        <v>48</v>
      </c>
      <c r="B34" s="83">
        <f>SUM(B22:B33)</f>
        <v>994</v>
      </c>
      <c r="C34" s="83">
        <f>SUM(C22:C33)</f>
        <v>638</v>
      </c>
      <c r="D34" s="83">
        <f>SUM(D22:D33)</f>
        <v>75</v>
      </c>
      <c r="E34" s="83">
        <f>SUM(E22:E33)</f>
        <v>54</v>
      </c>
      <c r="F34" s="83">
        <f>SUM(F22:F33)</f>
        <v>39</v>
      </c>
      <c r="G34" s="83">
        <f>SUM(G22:G33)</f>
        <v>188</v>
      </c>
      <c r="H34" s="83">
        <f>SUM(H22:H33)</f>
        <v>80790</v>
      </c>
      <c r="I34" s="83">
        <f>SUM(I22:I33)</f>
        <v>2450</v>
      </c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BF34" s="76"/>
      <c r="BG34" s="76"/>
      <c r="BH34" s="76"/>
      <c r="BI34" s="76"/>
      <c r="BJ34" s="76"/>
      <c r="BK34" s="76"/>
      <c r="BL34" s="77"/>
      <c r="BM34" s="76"/>
    </row>
    <row r="35" spans="1:65" ht="5.25" customHeight="1" x14ac:dyDescent="0.2"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</row>
    <row r="36" spans="1:65" x14ac:dyDescent="0.2"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</row>
    <row r="37" spans="1:65" x14ac:dyDescent="0.2"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</row>
    <row r="38" spans="1:65" x14ac:dyDescent="0.2"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</row>
    <row r="39" spans="1:65" x14ac:dyDescent="0.2"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</row>
    <row r="40" spans="1:65" x14ac:dyDescent="0.2"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</row>
    <row r="41" spans="1:65" x14ac:dyDescent="0.2"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</row>
    <row r="42" spans="1:65" x14ac:dyDescent="0.2"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</row>
    <row r="43" spans="1:65" ht="16.5" customHeight="1" x14ac:dyDescent="0.2">
      <c r="A43" s="28" t="s">
        <v>26</v>
      </c>
      <c r="B43" s="29">
        <v>2011</v>
      </c>
      <c r="C43" s="30"/>
      <c r="D43" s="30"/>
      <c r="E43" s="30"/>
      <c r="F43" s="30"/>
      <c r="G43" s="30"/>
      <c r="H43" s="30"/>
      <c r="I43" s="30"/>
      <c r="J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</row>
    <row r="44" spans="1:65" ht="17.25" customHeight="1" x14ac:dyDescent="0.2">
      <c r="A44" s="28"/>
      <c r="B44" s="35" t="s">
        <v>27</v>
      </c>
      <c r="C44" s="36" t="s">
        <v>10</v>
      </c>
      <c r="D44" s="37"/>
      <c r="E44" s="37"/>
      <c r="F44" s="37"/>
      <c r="G44" s="28"/>
      <c r="H44" s="35" t="s">
        <v>28</v>
      </c>
      <c r="I44" s="38" t="s">
        <v>29</v>
      </c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</row>
    <row r="45" spans="1:65" ht="81.75" customHeight="1" x14ac:dyDescent="0.2">
      <c r="A45" s="78"/>
      <c r="B45" s="79"/>
      <c r="C45" s="50" t="s">
        <v>31</v>
      </c>
      <c r="D45" s="50" t="s">
        <v>32</v>
      </c>
      <c r="E45" s="50" t="s">
        <v>33</v>
      </c>
      <c r="F45" s="50" t="s">
        <v>34</v>
      </c>
      <c r="G45" s="51" t="s">
        <v>35</v>
      </c>
      <c r="H45" s="79"/>
      <c r="I45" s="80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</row>
    <row r="46" spans="1:65" ht="18.75" customHeight="1" x14ac:dyDescent="0.2">
      <c r="A46" s="81" t="s">
        <v>36</v>
      </c>
      <c r="B46" s="84">
        <f t="shared" ref="B46:B57" si="2">C46+D46+E46+F46+G46</f>
        <v>85</v>
      </c>
      <c r="C46" s="85">
        <v>57</v>
      </c>
      <c r="D46" s="85">
        <v>6</v>
      </c>
      <c r="E46" s="85">
        <v>7</v>
      </c>
      <c r="F46" s="85">
        <v>6</v>
      </c>
      <c r="G46" s="85">
        <v>9</v>
      </c>
      <c r="H46" s="85">
        <v>6720</v>
      </c>
      <c r="I46" s="85">
        <v>200</v>
      </c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</row>
    <row r="47" spans="1:65" x14ac:dyDescent="0.2">
      <c r="A47" s="53" t="s">
        <v>37</v>
      </c>
      <c r="B47" s="86">
        <f t="shared" si="2"/>
        <v>88</v>
      </c>
      <c r="C47" s="54">
        <v>65</v>
      </c>
      <c r="D47" s="54">
        <v>7</v>
      </c>
      <c r="E47" s="54">
        <v>7</v>
      </c>
      <c r="F47" s="54">
        <v>2</v>
      </c>
      <c r="G47" s="54">
        <v>7</v>
      </c>
      <c r="H47" s="54">
        <v>10115</v>
      </c>
      <c r="I47" s="54">
        <v>150</v>
      </c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</row>
    <row r="48" spans="1:65" x14ac:dyDescent="0.2">
      <c r="A48" s="53" t="s">
        <v>38</v>
      </c>
      <c r="B48" s="86">
        <f t="shared" si="2"/>
        <v>90</v>
      </c>
      <c r="C48" s="54">
        <v>58</v>
      </c>
      <c r="D48" s="54">
        <v>7</v>
      </c>
      <c r="E48" s="54">
        <v>18</v>
      </c>
      <c r="F48" s="54">
        <v>5</v>
      </c>
      <c r="G48" s="54">
        <v>2</v>
      </c>
      <c r="H48" s="54">
        <v>11792</v>
      </c>
      <c r="I48" s="54">
        <v>250</v>
      </c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</row>
    <row r="49" spans="1:49" ht="18.75" customHeight="1" x14ac:dyDescent="0.2">
      <c r="A49" s="53" t="s">
        <v>39</v>
      </c>
      <c r="B49" s="86">
        <f t="shared" si="2"/>
        <v>90</v>
      </c>
      <c r="C49" s="54">
        <v>62</v>
      </c>
      <c r="D49" s="54">
        <v>8</v>
      </c>
      <c r="E49" s="54">
        <v>5</v>
      </c>
      <c r="F49" s="54">
        <v>5</v>
      </c>
      <c r="G49" s="54">
        <v>10</v>
      </c>
      <c r="H49" s="54">
        <v>12079</v>
      </c>
      <c r="I49" s="54">
        <v>280</v>
      </c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</row>
    <row r="50" spans="1:49" x14ac:dyDescent="0.2">
      <c r="A50" s="53" t="s">
        <v>40</v>
      </c>
      <c r="B50" s="86">
        <f t="shared" si="2"/>
        <v>43</v>
      </c>
      <c r="C50" s="54">
        <v>32</v>
      </c>
      <c r="D50" s="54">
        <v>4</v>
      </c>
      <c r="E50" s="54">
        <v>3</v>
      </c>
      <c r="F50" s="54">
        <v>2</v>
      </c>
      <c r="G50" s="54">
        <v>2</v>
      </c>
      <c r="H50" s="54">
        <v>3640</v>
      </c>
      <c r="I50" s="54">
        <v>150</v>
      </c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</row>
    <row r="51" spans="1:49" x14ac:dyDescent="0.2">
      <c r="A51" s="53" t="s">
        <v>41</v>
      </c>
      <c r="B51" s="86">
        <f t="shared" si="2"/>
        <v>72</v>
      </c>
      <c r="C51" s="54">
        <v>48</v>
      </c>
      <c r="D51" s="54">
        <v>4</v>
      </c>
      <c r="E51" s="54">
        <v>5</v>
      </c>
      <c r="F51" s="54">
        <v>5</v>
      </c>
      <c r="G51" s="54">
        <v>10</v>
      </c>
      <c r="H51" s="54">
        <v>6200</v>
      </c>
      <c r="I51" s="54">
        <v>250</v>
      </c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</row>
    <row r="52" spans="1:49" ht="18.75" customHeight="1" x14ac:dyDescent="0.2">
      <c r="A52" s="53" t="s">
        <v>42</v>
      </c>
      <c r="B52" s="86">
        <f t="shared" si="2"/>
        <v>108</v>
      </c>
      <c r="C52" s="54">
        <v>87</v>
      </c>
      <c r="D52" s="54">
        <v>10</v>
      </c>
      <c r="E52" s="54">
        <v>6</v>
      </c>
      <c r="F52" s="54">
        <v>2</v>
      </c>
      <c r="G52" s="54">
        <v>3</v>
      </c>
      <c r="H52" s="54">
        <v>10150</v>
      </c>
      <c r="I52" s="54">
        <v>200</v>
      </c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</row>
    <row r="53" spans="1:49" x14ac:dyDescent="0.2">
      <c r="A53" s="53" t="s">
        <v>43</v>
      </c>
      <c r="B53" s="86">
        <f t="shared" si="2"/>
        <v>15</v>
      </c>
      <c r="C53" s="54">
        <v>7</v>
      </c>
      <c r="D53" s="54">
        <v>2</v>
      </c>
      <c r="E53" s="54">
        <v>1</v>
      </c>
      <c r="F53" s="54">
        <v>5</v>
      </c>
      <c r="G53" s="54">
        <v>0</v>
      </c>
      <c r="H53" s="54">
        <v>10400</v>
      </c>
      <c r="I53" s="54">
        <v>150</v>
      </c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</row>
    <row r="54" spans="1:49" x14ac:dyDescent="0.2">
      <c r="A54" s="53" t="s">
        <v>44</v>
      </c>
      <c r="B54" s="86">
        <f t="shared" si="2"/>
        <v>142</v>
      </c>
      <c r="C54" s="54">
        <v>74</v>
      </c>
      <c r="D54" s="54">
        <v>8</v>
      </c>
      <c r="E54" s="54">
        <v>1</v>
      </c>
      <c r="F54" s="54">
        <v>5</v>
      </c>
      <c r="G54" s="54">
        <v>54</v>
      </c>
      <c r="H54" s="54">
        <v>10736</v>
      </c>
      <c r="I54" s="54">
        <v>200</v>
      </c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</row>
    <row r="55" spans="1:49" ht="18.75" customHeight="1" x14ac:dyDescent="0.2">
      <c r="A55" s="53" t="s">
        <v>45</v>
      </c>
      <c r="B55" s="86">
        <f t="shared" si="2"/>
        <v>61</v>
      </c>
      <c r="C55" s="54">
        <v>54</v>
      </c>
      <c r="D55" s="54">
        <v>2</v>
      </c>
      <c r="E55" s="54">
        <v>4</v>
      </c>
      <c r="F55" s="54">
        <v>1</v>
      </c>
      <c r="G55" s="54">
        <v>0</v>
      </c>
      <c r="H55" s="54">
        <v>4596</v>
      </c>
      <c r="I55" s="54">
        <v>200</v>
      </c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</row>
    <row r="56" spans="1:49" x14ac:dyDescent="0.2">
      <c r="A56" s="53" t="s">
        <v>46</v>
      </c>
      <c r="B56" s="86">
        <f t="shared" si="2"/>
        <v>77</v>
      </c>
      <c r="C56" s="54">
        <v>74</v>
      </c>
      <c r="D56" s="54">
        <v>0</v>
      </c>
      <c r="E56" s="54">
        <v>0</v>
      </c>
      <c r="F56" s="54">
        <v>3</v>
      </c>
      <c r="G56" s="54">
        <v>0</v>
      </c>
      <c r="H56" s="54">
        <v>3808</v>
      </c>
      <c r="I56" s="54">
        <v>200</v>
      </c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</row>
    <row r="57" spans="1:49" x14ac:dyDescent="0.2">
      <c r="A57" s="53" t="s">
        <v>47</v>
      </c>
      <c r="B57" s="86">
        <f t="shared" si="2"/>
        <v>118</v>
      </c>
      <c r="C57" s="54">
        <v>61</v>
      </c>
      <c r="D57" s="54">
        <v>13</v>
      </c>
      <c r="E57" s="54">
        <v>11</v>
      </c>
      <c r="F57" s="54">
        <v>4</v>
      </c>
      <c r="G57" s="54">
        <v>29</v>
      </c>
      <c r="H57" s="54">
        <v>13515</v>
      </c>
      <c r="I57" s="54">
        <v>300</v>
      </c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</row>
    <row r="58" spans="1:49" ht="18.75" customHeight="1" x14ac:dyDescent="0.2">
      <c r="A58" s="87" t="s">
        <v>48</v>
      </c>
      <c r="B58" s="88">
        <f>SUM(B46:B57)</f>
        <v>989</v>
      </c>
      <c r="C58" s="88">
        <f>SUM(C46:C57)</f>
        <v>679</v>
      </c>
      <c r="D58" s="88">
        <f>SUM(D46:D57)</f>
        <v>71</v>
      </c>
      <c r="E58" s="88">
        <f>SUM(E46:E57)</f>
        <v>68</v>
      </c>
      <c r="F58" s="88">
        <f>SUM(F46:F57)</f>
        <v>45</v>
      </c>
      <c r="G58" s="88">
        <f>SUM(G46:G57)</f>
        <v>126</v>
      </c>
      <c r="H58" s="88">
        <f>SUM(H46:H57)</f>
        <v>103751</v>
      </c>
      <c r="I58" s="88">
        <f>SUM(I46:I57)</f>
        <v>2530</v>
      </c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</row>
    <row r="59" spans="1:49" x14ac:dyDescent="0.2"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</row>
    <row r="60" spans="1:49" x14ac:dyDescent="0.2">
      <c r="A60" s="28" t="s">
        <v>26</v>
      </c>
      <c r="B60" s="34">
        <v>2012</v>
      </c>
      <c r="C60" s="32"/>
      <c r="D60" s="32"/>
      <c r="E60" s="32"/>
      <c r="F60" s="32"/>
      <c r="G60" s="32"/>
      <c r="H60" s="32"/>
      <c r="I60" s="32"/>
      <c r="J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</row>
    <row r="61" spans="1:49" ht="12.75" customHeight="1" x14ac:dyDescent="0.2">
      <c r="A61" s="28"/>
      <c r="B61" s="35" t="s">
        <v>27</v>
      </c>
      <c r="C61" s="36" t="s">
        <v>10</v>
      </c>
      <c r="D61" s="37"/>
      <c r="E61" s="37"/>
      <c r="F61" s="37"/>
      <c r="G61" s="28"/>
      <c r="H61" s="35" t="s">
        <v>28</v>
      </c>
      <c r="I61" s="38" t="s">
        <v>29</v>
      </c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</row>
    <row r="62" spans="1:49" ht="76.5" customHeight="1" x14ac:dyDescent="0.2">
      <c r="A62" s="78"/>
      <c r="B62" s="79"/>
      <c r="C62" s="50" t="s">
        <v>31</v>
      </c>
      <c r="D62" s="50" t="s">
        <v>32</v>
      </c>
      <c r="E62" s="50" t="s">
        <v>33</v>
      </c>
      <c r="F62" s="50" t="s">
        <v>34</v>
      </c>
      <c r="G62" s="51" t="s">
        <v>35</v>
      </c>
      <c r="H62" s="79"/>
      <c r="I62" s="80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</row>
    <row r="63" spans="1:49" ht="18.75" customHeight="1" x14ac:dyDescent="0.2">
      <c r="A63" s="81" t="s">
        <v>36</v>
      </c>
      <c r="B63" s="89">
        <v>42</v>
      </c>
      <c r="C63" s="89">
        <v>25</v>
      </c>
      <c r="D63" s="89">
        <v>5</v>
      </c>
      <c r="E63" s="89">
        <v>2</v>
      </c>
      <c r="F63" s="89">
        <v>2</v>
      </c>
      <c r="G63" s="89">
        <v>8</v>
      </c>
      <c r="H63" s="89">
        <v>3200</v>
      </c>
      <c r="I63" s="90">
        <v>200</v>
      </c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</row>
    <row r="64" spans="1:49" x14ac:dyDescent="0.2">
      <c r="A64" s="53" t="s">
        <v>37</v>
      </c>
      <c r="B64" s="91">
        <v>93</v>
      </c>
      <c r="C64" s="92">
        <v>68</v>
      </c>
      <c r="D64" s="92">
        <v>9</v>
      </c>
      <c r="E64" s="92">
        <v>8</v>
      </c>
      <c r="F64" s="92">
        <v>2</v>
      </c>
      <c r="G64" s="92">
        <v>6</v>
      </c>
      <c r="H64" s="92">
        <v>10375</v>
      </c>
      <c r="I64" s="92">
        <v>150</v>
      </c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</row>
    <row r="65" spans="1:49" x14ac:dyDescent="0.2">
      <c r="A65" s="53" t="s">
        <v>38</v>
      </c>
      <c r="B65" s="91">
        <v>83</v>
      </c>
      <c r="C65" s="92">
        <v>45</v>
      </c>
      <c r="D65" s="92">
        <v>8</v>
      </c>
      <c r="E65" s="92">
        <v>3</v>
      </c>
      <c r="F65" s="92">
        <v>5</v>
      </c>
      <c r="G65" s="92">
        <v>22</v>
      </c>
      <c r="H65" s="92">
        <v>31292</v>
      </c>
      <c r="I65" s="92">
        <v>240</v>
      </c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</row>
    <row r="66" spans="1:49" ht="18.75" customHeight="1" x14ac:dyDescent="0.2">
      <c r="A66" s="53" t="s">
        <v>39</v>
      </c>
      <c r="B66" s="91">
        <v>101</v>
      </c>
      <c r="C66" s="92">
        <v>76</v>
      </c>
      <c r="D66" s="92">
        <v>10</v>
      </c>
      <c r="E66" s="92">
        <v>7</v>
      </c>
      <c r="F66" s="92">
        <v>4</v>
      </c>
      <c r="G66" s="92">
        <v>4</v>
      </c>
      <c r="H66" s="92">
        <v>13500</v>
      </c>
      <c r="I66" s="92">
        <v>280</v>
      </c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</row>
    <row r="67" spans="1:49" x14ac:dyDescent="0.2">
      <c r="A67" s="53" t="s">
        <v>40</v>
      </c>
      <c r="B67" s="91">
        <v>45</v>
      </c>
      <c r="C67" s="92">
        <v>28</v>
      </c>
      <c r="D67" s="92">
        <v>6</v>
      </c>
      <c r="E67" s="92">
        <v>4</v>
      </c>
      <c r="F67" s="92">
        <v>3</v>
      </c>
      <c r="G67" s="92">
        <v>4</v>
      </c>
      <c r="H67" s="92">
        <v>2350</v>
      </c>
      <c r="I67" s="92">
        <v>150</v>
      </c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</row>
    <row r="68" spans="1:49" x14ac:dyDescent="0.2">
      <c r="A68" s="53" t="s">
        <v>41</v>
      </c>
      <c r="B68" s="91">
        <v>34</v>
      </c>
      <c r="C68" s="92">
        <v>10</v>
      </c>
      <c r="D68" s="92">
        <v>4</v>
      </c>
      <c r="E68" s="92">
        <v>9</v>
      </c>
      <c r="F68" s="92">
        <v>3</v>
      </c>
      <c r="G68" s="92">
        <v>8</v>
      </c>
      <c r="H68" s="92">
        <v>6880</v>
      </c>
      <c r="I68" s="92">
        <v>250</v>
      </c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</row>
    <row r="69" spans="1:49" ht="18.75" customHeight="1" x14ac:dyDescent="0.2">
      <c r="A69" s="53" t="s">
        <v>42</v>
      </c>
      <c r="B69" s="91">
        <v>98</v>
      </c>
      <c r="C69" s="92">
        <v>80</v>
      </c>
      <c r="D69" s="92">
        <v>9</v>
      </c>
      <c r="E69" s="92">
        <v>4</v>
      </c>
      <c r="F69" s="92">
        <v>3</v>
      </c>
      <c r="G69" s="92">
        <v>2</v>
      </c>
      <c r="H69" s="92">
        <v>10050</v>
      </c>
      <c r="I69" s="92">
        <v>200</v>
      </c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</row>
    <row r="70" spans="1:49" x14ac:dyDescent="0.2">
      <c r="A70" s="53" t="s">
        <v>43</v>
      </c>
      <c r="B70" s="91">
        <v>19</v>
      </c>
      <c r="C70" s="92">
        <v>8</v>
      </c>
      <c r="D70" s="92">
        <v>0</v>
      </c>
      <c r="E70" s="92">
        <v>0</v>
      </c>
      <c r="F70" s="92">
        <v>2</v>
      </c>
      <c r="G70" s="92">
        <v>9</v>
      </c>
      <c r="H70" s="92">
        <v>6671</v>
      </c>
      <c r="I70" s="92">
        <v>150</v>
      </c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</row>
    <row r="71" spans="1:49" x14ac:dyDescent="0.2">
      <c r="A71" s="53" t="s">
        <v>44</v>
      </c>
      <c r="B71" s="91">
        <v>118</v>
      </c>
      <c r="C71" s="92">
        <v>62</v>
      </c>
      <c r="D71" s="92">
        <v>4</v>
      </c>
      <c r="E71" s="92">
        <v>6</v>
      </c>
      <c r="F71" s="92">
        <v>3</v>
      </c>
      <c r="G71" s="92">
        <v>43</v>
      </c>
      <c r="H71" s="92">
        <v>10406</v>
      </c>
      <c r="I71" s="92">
        <v>200</v>
      </c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</row>
    <row r="72" spans="1:49" ht="18.75" customHeight="1" x14ac:dyDescent="0.2">
      <c r="A72" s="53" t="s">
        <v>45</v>
      </c>
      <c r="B72" s="91">
        <v>50</v>
      </c>
      <c r="C72" s="92">
        <v>38</v>
      </c>
      <c r="D72" s="92">
        <v>2</v>
      </c>
      <c r="E72" s="92">
        <v>2</v>
      </c>
      <c r="F72" s="92">
        <v>3</v>
      </c>
      <c r="G72" s="92">
        <v>5</v>
      </c>
      <c r="H72" s="92">
        <v>7000</v>
      </c>
      <c r="I72" s="92">
        <v>300</v>
      </c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</row>
    <row r="73" spans="1:49" x14ac:dyDescent="0.2">
      <c r="A73" s="53" t="s">
        <v>46</v>
      </c>
      <c r="B73" s="91">
        <v>49</v>
      </c>
      <c r="C73" s="92">
        <v>46</v>
      </c>
      <c r="D73" s="92">
        <v>0</v>
      </c>
      <c r="E73" s="92">
        <v>0</v>
      </c>
      <c r="F73" s="92">
        <v>3</v>
      </c>
      <c r="G73" s="92">
        <v>0</v>
      </c>
      <c r="H73" s="92">
        <v>3172</v>
      </c>
      <c r="I73" s="92">
        <v>200</v>
      </c>
    </row>
    <row r="74" spans="1:49" x14ac:dyDescent="0.2">
      <c r="A74" s="53" t="s">
        <v>47</v>
      </c>
      <c r="B74" s="91">
        <v>171</v>
      </c>
      <c r="C74" s="92">
        <v>80</v>
      </c>
      <c r="D74" s="92">
        <v>23</v>
      </c>
      <c r="E74" s="92">
        <v>18</v>
      </c>
      <c r="F74" s="92">
        <v>5</v>
      </c>
      <c r="G74" s="92">
        <v>45</v>
      </c>
      <c r="H74" s="92">
        <v>14300</v>
      </c>
      <c r="I74" s="92">
        <v>300</v>
      </c>
    </row>
    <row r="75" spans="1:49" ht="18.75" customHeight="1" x14ac:dyDescent="0.2">
      <c r="A75" s="69" t="s">
        <v>48</v>
      </c>
      <c r="B75" s="93">
        <f>SUM(B63:B74)</f>
        <v>903</v>
      </c>
      <c r="C75" s="93">
        <f>SUM(C63:C74)</f>
        <v>566</v>
      </c>
      <c r="D75" s="93">
        <f>SUM(D63:D74)</f>
        <v>80</v>
      </c>
      <c r="E75" s="93">
        <f>SUM(E63:E74)</f>
        <v>63</v>
      </c>
      <c r="F75" s="93">
        <f>SUM(F63:F74)</f>
        <v>38</v>
      </c>
      <c r="G75" s="93">
        <f>SUM(G63:G74)</f>
        <v>156</v>
      </c>
      <c r="H75" s="93">
        <f>SUM(H63:H74)</f>
        <v>119196</v>
      </c>
      <c r="I75" s="93">
        <f>SUM(I63:I74)</f>
        <v>2620</v>
      </c>
    </row>
    <row r="89" spans="1:10" ht="18.75" customHeight="1" x14ac:dyDescent="0.2">
      <c r="A89" s="28" t="s">
        <v>26</v>
      </c>
      <c r="B89" s="29">
        <v>2013</v>
      </c>
      <c r="C89" s="30"/>
      <c r="D89" s="30"/>
      <c r="E89" s="30"/>
      <c r="F89" s="30"/>
      <c r="G89" s="30"/>
      <c r="H89" s="30"/>
      <c r="I89" s="30"/>
      <c r="J89" s="8"/>
    </row>
    <row r="90" spans="1:10" ht="14.25" customHeight="1" x14ac:dyDescent="0.2">
      <c r="A90" s="28"/>
      <c r="B90" s="35" t="s">
        <v>27</v>
      </c>
      <c r="C90" s="36" t="s">
        <v>10</v>
      </c>
      <c r="D90" s="37"/>
      <c r="E90" s="37"/>
      <c r="F90" s="37"/>
      <c r="G90" s="28"/>
      <c r="H90" s="35" t="s">
        <v>28</v>
      </c>
      <c r="I90" s="38" t="s">
        <v>29</v>
      </c>
    </row>
    <row r="91" spans="1:10" ht="65.25" x14ac:dyDescent="0.2">
      <c r="A91" s="28"/>
      <c r="B91" s="43"/>
      <c r="C91" s="44" t="s">
        <v>31</v>
      </c>
      <c r="D91" s="44" t="s">
        <v>32</v>
      </c>
      <c r="E91" s="44" t="s">
        <v>33</v>
      </c>
      <c r="F91" s="44" t="s">
        <v>34</v>
      </c>
      <c r="G91" s="45" t="s">
        <v>35</v>
      </c>
      <c r="H91" s="43"/>
      <c r="I91" s="46"/>
    </row>
    <row r="92" spans="1:10" ht="18.75" customHeight="1" x14ac:dyDescent="0.2">
      <c r="A92" s="53" t="s">
        <v>36</v>
      </c>
      <c r="B92" s="92">
        <v>49</v>
      </c>
      <c r="C92" s="92">
        <v>86</v>
      </c>
      <c r="D92" s="92">
        <v>49</v>
      </c>
      <c r="E92" s="92">
        <v>6</v>
      </c>
      <c r="F92" s="92">
        <v>2</v>
      </c>
      <c r="G92" s="92">
        <v>2</v>
      </c>
      <c r="H92" s="92">
        <v>27</v>
      </c>
      <c r="I92" s="92">
        <v>4960</v>
      </c>
    </row>
    <row r="93" spans="1:10" x14ac:dyDescent="0.2">
      <c r="A93" s="53" t="s">
        <v>37</v>
      </c>
      <c r="B93" s="92">
        <v>76</v>
      </c>
      <c r="C93" s="91">
        <v>97</v>
      </c>
      <c r="D93" s="92">
        <v>76</v>
      </c>
      <c r="E93" s="92">
        <v>6</v>
      </c>
      <c r="F93" s="92">
        <v>5</v>
      </c>
      <c r="G93" s="92">
        <v>5</v>
      </c>
      <c r="H93" s="92">
        <v>5</v>
      </c>
      <c r="I93" s="92">
        <v>10640</v>
      </c>
    </row>
    <row r="94" spans="1:10" x14ac:dyDescent="0.2">
      <c r="A94" s="53" t="s">
        <v>38</v>
      </c>
      <c r="B94" s="92">
        <v>76</v>
      </c>
      <c r="C94" s="91">
        <v>192</v>
      </c>
      <c r="D94" s="92">
        <v>76</v>
      </c>
      <c r="E94" s="92">
        <v>15</v>
      </c>
      <c r="F94" s="92">
        <v>13</v>
      </c>
      <c r="G94" s="92">
        <v>4</v>
      </c>
      <c r="H94" s="92">
        <v>84</v>
      </c>
      <c r="I94" s="92">
        <v>25727</v>
      </c>
    </row>
    <row r="95" spans="1:10" ht="18.75" customHeight="1" x14ac:dyDescent="0.2">
      <c r="A95" s="53" t="s">
        <v>39</v>
      </c>
      <c r="B95" s="92">
        <v>80</v>
      </c>
      <c r="C95" s="91">
        <v>115</v>
      </c>
      <c r="D95" s="92">
        <v>80</v>
      </c>
      <c r="E95" s="92">
        <v>10</v>
      </c>
      <c r="F95" s="92">
        <v>8</v>
      </c>
      <c r="G95" s="92">
        <v>4</v>
      </c>
      <c r="H95" s="92">
        <v>13</v>
      </c>
      <c r="I95" s="92">
        <v>14334</v>
      </c>
    </row>
    <row r="96" spans="1:10" x14ac:dyDescent="0.2">
      <c r="A96" s="53" t="s">
        <v>40</v>
      </c>
      <c r="B96" s="92">
        <v>21</v>
      </c>
      <c r="C96" s="91">
        <v>31</v>
      </c>
      <c r="D96" s="92">
        <v>21</v>
      </c>
      <c r="E96" s="92">
        <v>3</v>
      </c>
      <c r="F96" s="92">
        <v>1</v>
      </c>
      <c r="G96" s="92">
        <v>4</v>
      </c>
      <c r="H96" s="92">
        <v>2</v>
      </c>
      <c r="I96" s="92">
        <v>3375</v>
      </c>
    </row>
    <row r="97" spans="1:10" x14ac:dyDescent="0.2">
      <c r="A97" s="53" t="s">
        <v>41</v>
      </c>
      <c r="B97" s="92">
        <v>61</v>
      </c>
      <c r="C97" s="91">
        <v>84</v>
      </c>
      <c r="D97" s="92">
        <v>61</v>
      </c>
      <c r="E97" s="92">
        <v>4</v>
      </c>
      <c r="F97" s="92">
        <v>5</v>
      </c>
      <c r="G97" s="92">
        <v>3</v>
      </c>
      <c r="H97" s="92">
        <v>11</v>
      </c>
      <c r="I97" s="92">
        <v>8300</v>
      </c>
    </row>
    <row r="98" spans="1:10" ht="18.75" customHeight="1" x14ac:dyDescent="0.2">
      <c r="A98" s="53" t="s">
        <v>42</v>
      </c>
      <c r="B98" s="92">
        <v>110</v>
      </c>
      <c r="C98" s="91">
        <v>128</v>
      </c>
      <c r="D98" s="92">
        <v>110</v>
      </c>
      <c r="E98" s="92">
        <v>9</v>
      </c>
      <c r="F98" s="92">
        <v>4</v>
      </c>
      <c r="G98" s="92">
        <v>3</v>
      </c>
      <c r="H98" s="92">
        <v>2</v>
      </c>
      <c r="I98" s="92">
        <v>14796</v>
      </c>
    </row>
    <row r="99" spans="1:10" x14ac:dyDescent="0.2">
      <c r="A99" s="53" t="s">
        <v>43</v>
      </c>
      <c r="B99" s="92">
        <v>40</v>
      </c>
      <c r="C99" s="91">
        <v>75</v>
      </c>
      <c r="D99" s="92">
        <v>40</v>
      </c>
      <c r="E99" s="92">
        <v>1</v>
      </c>
      <c r="F99" s="92">
        <v>1</v>
      </c>
      <c r="G99" s="92">
        <v>2</v>
      </c>
      <c r="H99" s="92">
        <v>31</v>
      </c>
      <c r="I99" s="92">
        <v>7017</v>
      </c>
    </row>
    <row r="100" spans="1:10" x14ac:dyDescent="0.2">
      <c r="A100" s="53" t="s">
        <v>44</v>
      </c>
      <c r="B100" s="92">
        <v>90</v>
      </c>
      <c r="C100" s="91">
        <v>146</v>
      </c>
      <c r="D100" s="92">
        <v>90</v>
      </c>
      <c r="E100" s="92">
        <v>6</v>
      </c>
      <c r="F100" s="92">
        <v>9</v>
      </c>
      <c r="G100" s="92">
        <v>3</v>
      </c>
      <c r="H100" s="92">
        <v>38</v>
      </c>
      <c r="I100" s="92">
        <v>13903</v>
      </c>
    </row>
    <row r="101" spans="1:10" ht="18.75" customHeight="1" x14ac:dyDescent="0.2">
      <c r="A101" s="53" t="s">
        <v>45</v>
      </c>
      <c r="B101" s="92">
        <v>22</v>
      </c>
      <c r="C101" s="91">
        <v>30</v>
      </c>
      <c r="D101" s="92">
        <v>22</v>
      </c>
      <c r="E101" s="92">
        <v>3</v>
      </c>
      <c r="F101" s="92">
        <v>1</v>
      </c>
      <c r="G101" s="92">
        <v>4</v>
      </c>
      <c r="H101" s="92">
        <v>0</v>
      </c>
      <c r="I101" s="92">
        <v>3043</v>
      </c>
    </row>
    <row r="102" spans="1:10" x14ac:dyDescent="0.2">
      <c r="A102" s="53" t="s">
        <v>46</v>
      </c>
      <c r="B102" s="92">
        <v>52</v>
      </c>
      <c r="C102" s="91">
        <v>60</v>
      </c>
      <c r="D102" s="92">
        <v>52</v>
      </c>
      <c r="E102" s="92">
        <v>3</v>
      </c>
      <c r="F102" s="92">
        <v>1</v>
      </c>
      <c r="G102" s="92">
        <v>4</v>
      </c>
      <c r="H102" s="92">
        <v>0</v>
      </c>
      <c r="I102" s="92">
        <v>4300</v>
      </c>
    </row>
    <row r="103" spans="1:10" x14ac:dyDescent="0.2">
      <c r="A103" s="53" t="s">
        <v>47</v>
      </c>
      <c r="B103" s="92">
        <v>70</v>
      </c>
      <c r="C103" s="91">
        <v>126</v>
      </c>
      <c r="D103" s="92">
        <v>70</v>
      </c>
      <c r="E103" s="92">
        <v>11</v>
      </c>
      <c r="F103" s="92">
        <v>5</v>
      </c>
      <c r="G103" s="92">
        <v>5</v>
      </c>
      <c r="H103" s="92">
        <v>35</v>
      </c>
      <c r="I103" s="92">
        <v>14368</v>
      </c>
    </row>
    <row r="104" spans="1:10" ht="18.75" customHeight="1" x14ac:dyDescent="0.2">
      <c r="A104" s="69" t="s">
        <v>48</v>
      </c>
      <c r="B104" s="94">
        <v>747</v>
      </c>
      <c r="C104" s="94">
        <v>1170</v>
      </c>
      <c r="D104" s="94">
        <v>747</v>
      </c>
      <c r="E104" s="94">
        <v>77</v>
      </c>
      <c r="F104" s="94">
        <v>55</v>
      </c>
      <c r="G104" s="94">
        <v>43</v>
      </c>
      <c r="H104" s="94">
        <v>248</v>
      </c>
      <c r="I104" s="94">
        <v>124763</v>
      </c>
    </row>
    <row r="105" spans="1:10" ht="35.25" customHeight="1" x14ac:dyDescent="0.2">
      <c r="A105" s="69"/>
      <c r="B105" s="66"/>
      <c r="C105" s="66"/>
      <c r="D105" s="66"/>
      <c r="E105" s="66"/>
      <c r="F105" s="66"/>
      <c r="G105" s="66"/>
      <c r="H105" s="66"/>
      <c r="I105" s="66"/>
    </row>
    <row r="106" spans="1:10" ht="20.25" customHeight="1" x14ac:dyDescent="0.2">
      <c r="A106" s="28" t="s">
        <v>26</v>
      </c>
      <c r="B106" s="29">
        <v>2014</v>
      </c>
      <c r="C106" s="30"/>
      <c r="D106" s="30"/>
      <c r="E106" s="30"/>
      <c r="F106" s="30"/>
      <c r="G106" s="30"/>
      <c r="H106" s="30"/>
      <c r="I106" s="30"/>
      <c r="J106" s="8"/>
    </row>
    <row r="107" spans="1:10" ht="21" customHeight="1" x14ac:dyDescent="0.2">
      <c r="A107" s="28"/>
      <c r="B107" s="35" t="s">
        <v>27</v>
      </c>
      <c r="C107" s="36" t="s">
        <v>10</v>
      </c>
      <c r="D107" s="37"/>
      <c r="E107" s="37"/>
      <c r="F107" s="37"/>
      <c r="G107" s="28"/>
      <c r="H107" s="35" t="s">
        <v>28</v>
      </c>
      <c r="I107" s="38" t="s">
        <v>29</v>
      </c>
    </row>
    <row r="108" spans="1:10" ht="65.25" x14ac:dyDescent="0.2">
      <c r="A108" s="28"/>
      <c r="B108" s="43"/>
      <c r="C108" s="44" t="s">
        <v>31</v>
      </c>
      <c r="D108" s="44" t="s">
        <v>32</v>
      </c>
      <c r="E108" s="44" t="s">
        <v>33</v>
      </c>
      <c r="F108" s="44" t="s">
        <v>34</v>
      </c>
      <c r="G108" s="45" t="s">
        <v>35</v>
      </c>
      <c r="H108" s="43"/>
      <c r="I108" s="46"/>
    </row>
    <row r="109" spans="1:10" ht="18.75" customHeight="1" x14ac:dyDescent="0.2">
      <c r="A109" s="53" t="s">
        <v>36</v>
      </c>
      <c r="B109" s="92">
        <v>95</v>
      </c>
      <c r="C109" s="92">
        <v>51</v>
      </c>
      <c r="D109" s="92">
        <v>7</v>
      </c>
      <c r="E109" s="92">
        <v>2</v>
      </c>
      <c r="F109" s="92">
        <v>2</v>
      </c>
      <c r="G109" s="92">
        <v>33</v>
      </c>
      <c r="H109" s="92">
        <v>5420</v>
      </c>
      <c r="I109" s="91">
        <v>200</v>
      </c>
    </row>
    <row r="110" spans="1:10" x14ac:dyDescent="0.2">
      <c r="A110" s="53" t="s">
        <v>37</v>
      </c>
      <c r="B110" s="91">
        <v>94</v>
      </c>
      <c r="C110" s="92">
        <v>66</v>
      </c>
      <c r="D110" s="92">
        <v>8</v>
      </c>
      <c r="E110" s="92">
        <v>6</v>
      </c>
      <c r="F110" s="92">
        <v>4</v>
      </c>
      <c r="G110" s="92">
        <v>10</v>
      </c>
      <c r="H110" s="92">
        <v>10800</v>
      </c>
      <c r="I110" s="92">
        <v>150</v>
      </c>
    </row>
    <row r="111" spans="1:10" x14ac:dyDescent="0.2">
      <c r="A111" s="53" t="s">
        <v>38</v>
      </c>
      <c r="B111" s="91">
        <v>149</v>
      </c>
      <c r="C111" s="92">
        <v>78</v>
      </c>
      <c r="D111" s="92">
        <v>13</v>
      </c>
      <c r="E111" s="92">
        <v>10</v>
      </c>
      <c r="F111" s="92">
        <v>6</v>
      </c>
      <c r="G111" s="92">
        <v>42</v>
      </c>
      <c r="H111" s="92">
        <v>14868</v>
      </c>
      <c r="I111" s="92">
        <v>240</v>
      </c>
    </row>
    <row r="112" spans="1:10" ht="18.75" customHeight="1" x14ac:dyDescent="0.2">
      <c r="A112" s="53" t="s">
        <v>39</v>
      </c>
      <c r="B112" s="91">
        <v>124</v>
      </c>
      <c r="C112" s="92">
        <v>57</v>
      </c>
      <c r="D112" s="92">
        <v>15</v>
      </c>
      <c r="E112" s="92">
        <v>14</v>
      </c>
      <c r="F112" s="92">
        <v>4</v>
      </c>
      <c r="G112" s="92">
        <v>34</v>
      </c>
      <c r="H112" s="92">
        <v>14500</v>
      </c>
      <c r="I112" s="92">
        <v>280</v>
      </c>
    </row>
    <row r="113" spans="1:9" x14ac:dyDescent="0.2">
      <c r="A113" s="53" t="s">
        <v>40</v>
      </c>
      <c r="B113" s="91">
        <v>43</v>
      </c>
      <c r="C113" s="92">
        <v>21</v>
      </c>
      <c r="D113" s="92">
        <v>8</v>
      </c>
      <c r="E113" s="92">
        <v>4</v>
      </c>
      <c r="F113" s="92">
        <v>5</v>
      </c>
      <c r="G113" s="92">
        <v>5</v>
      </c>
      <c r="H113" s="92">
        <v>1800</v>
      </c>
      <c r="I113" s="92">
        <v>120</v>
      </c>
    </row>
    <row r="114" spans="1:9" x14ac:dyDescent="0.2">
      <c r="A114" s="53" t="s">
        <v>41</v>
      </c>
      <c r="B114" s="91">
        <v>152</v>
      </c>
      <c r="C114" s="92">
        <v>71</v>
      </c>
      <c r="D114" s="92">
        <v>35</v>
      </c>
      <c r="E114" s="92">
        <v>28</v>
      </c>
      <c r="F114" s="92">
        <v>3</v>
      </c>
      <c r="G114" s="92">
        <v>15</v>
      </c>
      <c r="H114" s="92">
        <v>5050</v>
      </c>
      <c r="I114" s="92">
        <v>250</v>
      </c>
    </row>
    <row r="115" spans="1:9" ht="18.75" customHeight="1" x14ac:dyDescent="0.2">
      <c r="A115" s="53" t="s">
        <v>42</v>
      </c>
      <c r="B115" s="91">
        <v>120</v>
      </c>
      <c r="C115" s="92">
        <v>73</v>
      </c>
      <c r="D115" s="92">
        <v>25</v>
      </c>
      <c r="E115" s="92">
        <v>4</v>
      </c>
      <c r="F115" s="92">
        <v>3</v>
      </c>
      <c r="G115" s="92">
        <v>15</v>
      </c>
      <c r="H115" s="92">
        <v>14920</v>
      </c>
      <c r="I115" s="92">
        <v>200</v>
      </c>
    </row>
    <row r="116" spans="1:9" x14ac:dyDescent="0.2">
      <c r="A116" s="53" t="s">
        <v>43</v>
      </c>
      <c r="B116" s="91">
        <v>54</v>
      </c>
      <c r="C116" s="92">
        <v>35</v>
      </c>
      <c r="D116" s="92">
        <v>3</v>
      </c>
      <c r="E116" s="92">
        <v>0</v>
      </c>
      <c r="F116" s="92">
        <v>2</v>
      </c>
      <c r="G116" s="92">
        <v>14</v>
      </c>
      <c r="H116" s="92">
        <v>6630</v>
      </c>
      <c r="I116" s="92">
        <v>150</v>
      </c>
    </row>
    <row r="117" spans="1:9" ht="12.75" customHeight="1" x14ac:dyDescent="0.2">
      <c r="A117" s="53" t="s">
        <v>44</v>
      </c>
      <c r="B117" s="91">
        <v>126</v>
      </c>
      <c r="C117" s="92">
        <v>53</v>
      </c>
      <c r="D117" s="92">
        <v>2</v>
      </c>
      <c r="E117" s="92">
        <v>10</v>
      </c>
      <c r="F117" s="92">
        <v>3</v>
      </c>
      <c r="G117" s="92">
        <v>58</v>
      </c>
      <c r="H117" s="92">
        <v>13272</v>
      </c>
      <c r="I117" s="92">
        <v>200</v>
      </c>
    </row>
    <row r="118" spans="1:9" ht="18.75" customHeight="1" x14ac:dyDescent="0.2">
      <c r="A118" s="53" t="s">
        <v>45</v>
      </c>
      <c r="B118" s="91">
        <v>60</v>
      </c>
      <c r="C118" s="92">
        <v>58</v>
      </c>
      <c r="D118" s="92">
        <v>0</v>
      </c>
      <c r="E118" s="92">
        <v>1</v>
      </c>
      <c r="F118" s="92">
        <v>1</v>
      </c>
      <c r="G118" s="92">
        <v>0</v>
      </c>
      <c r="H118" s="92">
        <v>9502</v>
      </c>
      <c r="I118" s="92">
        <v>200</v>
      </c>
    </row>
    <row r="119" spans="1:9" x14ac:dyDescent="0.2">
      <c r="A119" s="53" t="s">
        <v>46</v>
      </c>
      <c r="B119" s="91">
        <v>64</v>
      </c>
      <c r="C119" s="92">
        <v>25</v>
      </c>
      <c r="D119" s="92">
        <v>2</v>
      </c>
      <c r="E119" s="92">
        <v>3</v>
      </c>
      <c r="F119" s="92">
        <v>3</v>
      </c>
      <c r="G119" s="92">
        <v>31</v>
      </c>
      <c r="H119" s="92">
        <v>4700</v>
      </c>
      <c r="I119" s="92">
        <v>150</v>
      </c>
    </row>
    <row r="120" spans="1:9" ht="12.75" customHeight="1" x14ac:dyDescent="0.2">
      <c r="A120" s="53" t="s">
        <v>47</v>
      </c>
      <c r="B120" s="91">
        <v>154</v>
      </c>
      <c r="C120" s="92">
        <v>79</v>
      </c>
      <c r="D120" s="92">
        <v>10</v>
      </c>
      <c r="E120" s="92">
        <v>7</v>
      </c>
      <c r="F120" s="92">
        <v>5</v>
      </c>
      <c r="G120" s="92">
        <v>53</v>
      </c>
      <c r="H120" s="92">
        <v>15450</v>
      </c>
      <c r="I120" s="92">
        <v>350</v>
      </c>
    </row>
    <row r="121" spans="1:9" ht="18.75" customHeight="1" x14ac:dyDescent="0.2">
      <c r="A121" s="69" t="s">
        <v>48</v>
      </c>
      <c r="B121" s="94">
        <f>SUM(B109:B120)</f>
        <v>1235</v>
      </c>
      <c r="C121" s="94">
        <f>SUM(C109:C120)</f>
        <v>667</v>
      </c>
      <c r="D121" s="94">
        <f>SUM(D109:D120)</f>
        <v>128</v>
      </c>
      <c r="E121" s="94">
        <f>SUM(E109:E120)</f>
        <v>89</v>
      </c>
      <c r="F121" s="94">
        <f>SUM(F109:F120)</f>
        <v>41</v>
      </c>
      <c r="G121" s="94">
        <f>SUM(G109:G120)</f>
        <v>310</v>
      </c>
      <c r="H121" s="94">
        <f>SUM(H109:H120)</f>
        <v>116912</v>
      </c>
      <c r="I121" s="94">
        <f>SUM(I109:I120)</f>
        <v>2490</v>
      </c>
    </row>
    <row r="133" spans="1:10" ht="21" customHeight="1" x14ac:dyDescent="0.2">
      <c r="A133" s="28" t="s">
        <v>26</v>
      </c>
      <c r="B133" s="29">
        <v>2015</v>
      </c>
      <c r="C133" s="30"/>
      <c r="D133" s="30"/>
      <c r="E133" s="30"/>
      <c r="F133" s="30"/>
      <c r="G133" s="30"/>
      <c r="H133" s="30"/>
      <c r="I133" s="30"/>
      <c r="J133" s="8"/>
    </row>
    <row r="134" spans="1:10" ht="12.75" customHeight="1" x14ac:dyDescent="0.2">
      <c r="A134" s="28"/>
      <c r="B134" s="35" t="s">
        <v>27</v>
      </c>
      <c r="C134" s="36" t="s">
        <v>10</v>
      </c>
      <c r="D134" s="37"/>
      <c r="E134" s="37"/>
      <c r="F134" s="37"/>
      <c r="G134" s="28"/>
      <c r="H134" s="35" t="s">
        <v>28</v>
      </c>
      <c r="I134" s="38" t="s">
        <v>29</v>
      </c>
    </row>
    <row r="135" spans="1:10" ht="73.5" customHeight="1" x14ac:dyDescent="0.2">
      <c r="A135" s="28"/>
      <c r="B135" s="43"/>
      <c r="C135" s="44" t="s">
        <v>31</v>
      </c>
      <c r="D135" s="44" t="s">
        <v>32</v>
      </c>
      <c r="E135" s="44" t="s">
        <v>33</v>
      </c>
      <c r="F135" s="44" t="s">
        <v>34</v>
      </c>
      <c r="G135" s="45" t="s">
        <v>35</v>
      </c>
      <c r="H135" s="43"/>
      <c r="I135" s="46"/>
    </row>
    <row r="136" spans="1:10" x14ac:dyDescent="0.2">
      <c r="A136" s="53" t="s">
        <v>36</v>
      </c>
      <c r="B136" s="60">
        <v>107</v>
      </c>
      <c r="C136" s="60">
        <v>57</v>
      </c>
      <c r="D136" s="60">
        <v>7</v>
      </c>
      <c r="E136" s="60">
        <v>2</v>
      </c>
      <c r="F136" s="60">
        <v>2</v>
      </c>
      <c r="G136" s="60">
        <v>39</v>
      </c>
      <c r="H136" s="60">
        <v>6300</v>
      </c>
      <c r="I136" s="61">
        <v>200</v>
      </c>
    </row>
    <row r="137" spans="1:10" x14ac:dyDescent="0.2">
      <c r="A137" s="53" t="s">
        <v>37</v>
      </c>
      <c r="B137" s="61">
        <v>95</v>
      </c>
      <c r="C137" s="60">
        <v>64</v>
      </c>
      <c r="D137" s="60">
        <v>10</v>
      </c>
      <c r="E137" s="60">
        <v>8</v>
      </c>
      <c r="F137" s="60">
        <v>3</v>
      </c>
      <c r="G137" s="60">
        <v>10</v>
      </c>
      <c r="H137" s="60">
        <v>12358</v>
      </c>
      <c r="I137" s="60">
        <v>150</v>
      </c>
    </row>
    <row r="138" spans="1:10" x14ac:dyDescent="0.2">
      <c r="A138" s="53" t="s">
        <v>38</v>
      </c>
      <c r="B138" s="61">
        <v>140</v>
      </c>
      <c r="C138" s="60">
        <v>82</v>
      </c>
      <c r="D138" s="60">
        <v>3</v>
      </c>
      <c r="E138" s="60">
        <v>12</v>
      </c>
      <c r="F138" s="60">
        <v>6</v>
      </c>
      <c r="G138" s="60">
        <v>37</v>
      </c>
      <c r="H138" s="60">
        <v>24252</v>
      </c>
      <c r="I138" s="60">
        <v>240</v>
      </c>
    </row>
    <row r="139" spans="1:10" x14ac:dyDescent="0.2">
      <c r="A139" s="53" t="s">
        <v>39</v>
      </c>
      <c r="B139" s="61">
        <v>117</v>
      </c>
      <c r="C139" s="60">
        <v>72</v>
      </c>
      <c r="D139" s="60">
        <v>12</v>
      </c>
      <c r="E139" s="60">
        <v>5</v>
      </c>
      <c r="F139" s="60">
        <v>4</v>
      </c>
      <c r="G139" s="60">
        <v>24</v>
      </c>
      <c r="H139" s="60">
        <v>14960</v>
      </c>
      <c r="I139" s="60">
        <v>150</v>
      </c>
    </row>
    <row r="140" spans="1:10" x14ac:dyDescent="0.2">
      <c r="A140" s="53" t="s">
        <v>40</v>
      </c>
      <c r="B140" s="61">
        <v>38</v>
      </c>
      <c r="C140" s="60">
        <v>19</v>
      </c>
      <c r="D140" s="60">
        <v>1</v>
      </c>
      <c r="E140" s="60">
        <v>1</v>
      </c>
      <c r="F140" s="60">
        <v>4</v>
      </c>
      <c r="G140" s="60">
        <v>13</v>
      </c>
      <c r="H140" s="60">
        <v>3618</v>
      </c>
      <c r="I140" s="60">
        <v>240</v>
      </c>
    </row>
    <row r="141" spans="1:10" x14ac:dyDescent="0.2">
      <c r="A141" s="53" t="s">
        <v>41</v>
      </c>
      <c r="B141" s="61">
        <v>98</v>
      </c>
      <c r="C141" s="60">
        <v>69</v>
      </c>
      <c r="D141" s="60">
        <v>4</v>
      </c>
      <c r="E141" s="60">
        <v>5</v>
      </c>
      <c r="F141" s="60">
        <v>5</v>
      </c>
      <c r="G141" s="60">
        <v>15</v>
      </c>
      <c r="H141" s="60">
        <v>10300</v>
      </c>
      <c r="I141" s="60">
        <v>250</v>
      </c>
    </row>
    <row r="142" spans="1:10" x14ac:dyDescent="0.2">
      <c r="A142" s="53" t="s">
        <v>42</v>
      </c>
      <c r="B142" s="61">
        <v>95</v>
      </c>
      <c r="C142" s="60">
        <v>54</v>
      </c>
      <c r="D142" s="60">
        <v>22</v>
      </c>
      <c r="E142" s="60">
        <v>6</v>
      </c>
      <c r="F142" s="60">
        <v>3</v>
      </c>
      <c r="G142" s="60">
        <v>10</v>
      </c>
      <c r="H142" s="60">
        <v>15800</v>
      </c>
      <c r="I142" s="60">
        <v>200</v>
      </c>
    </row>
    <row r="143" spans="1:10" x14ac:dyDescent="0.2">
      <c r="A143" s="53" t="s">
        <v>43</v>
      </c>
      <c r="B143" s="61">
        <v>68</v>
      </c>
      <c r="C143" s="60">
        <v>48</v>
      </c>
      <c r="D143" s="60">
        <v>1</v>
      </c>
      <c r="E143" s="60">
        <v>3</v>
      </c>
      <c r="F143" s="60">
        <v>2</v>
      </c>
      <c r="G143" s="60">
        <v>14</v>
      </c>
      <c r="H143" s="60">
        <v>6175</v>
      </c>
      <c r="I143" s="60">
        <v>150</v>
      </c>
    </row>
    <row r="144" spans="1:10" x14ac:dyDescent="0.2">
      <c r="A144" s="53" t="s">
        <v>44</v>
      </c>
      <c r="B144" s="61">
        <v>141</v>
      </c>
      <c r="C144" s="60">
        <v>77</v>
      </c>
      <c r="D144" s="60">
        <v>6</v>
      </c>
      <c r="E144" s="60">
        <v>2</v>
      </c>
      <c r="F144" s="60">
        <v>4</v>
      </c>
      <c r="G144" s="60">
        <v>52</v>
      </c>
      <c r="H144" s="60">
        <v>15612</v>
      </c>
      <c r="I144" s="60">
        <v>200</v>
      </c>
    </row>
    <row r="145" spans="1:10" x14ac:dyDescent="0.2">
      <c r="A145" s="53" t="s">
        <v>45</v>
      </c>
      <c r="B145" s="61">
        <v>42</v>
      </c>
      <c r="C145" s="60">
        <v>41</v>
      </c>
      <c r="D145" s="60">
        <v>0</v>
      </c>
      <c r="E145" s="60">
        <v>1</v>
      </c>
      <c r="F145" s="60">
        <v>0</v>
      </c>
      <c r="G145" s="60">
        <v>0</v>
      </c>
      <c r="H145" s="60">
        <v>6805</v>
      </c>
      <c r="I145" s="60">
        <v>200</v>
      </c>
    </row>
    <row r="146" spans="1:10" x14ac:dyDescent="0.2">
      <c r="A146" s="53" t="s">
        <v>46</v>
      </c>
      <c r="B146" s="61">
        <v>120</v>
      </c>
      <c r="C146" s="60">
        <v>84</v>
      </c>
      <c r="D146" s="60">
        <v>3</v>
      </c>
      <c r="E146" s="60">
        <v>6</v>
      </c>
      <c r="F146" s="60">
        <v>2</v>
      </c>
      <c r="G146" s="60">
        <v>25</v>
      </c>
      <c r="H146" s="60">
        <v>8900</v>
      </c>
      <c r="I146" s="60">
        <v>150</v>
      </c>
    </row>
    <row r="147" spans="1:10" x14ac:dyDescent="0.2">
      <c r="A147" s="53" t="s">
        <v>47</v>
      </c>
      <c r="B147" s="61">
        <v>146</v>
      </c>
      <c r="C147" s="60">
        <v>78</v>
      </c>
      <c r="D147" s="60">
        <v>9</v>
      </c>
      <c r="E147" s="60">
        <v>8</v>
      </c>
      <c r="F147" s="60">
        <v>5</v>
      </c>
      <c r="G147" s="60">
        <v>46</v>
      </c>
      <c r="H147" s="60">
        <v>18900</v>
      </c>
      <c r="I147" s="60">
        <v>350</v>
      </c>
    </row>
    <row r="148" spans="1:10" x14ac:dyDescent="0.2">
      <c r="A148" s="69" t="s">
        <v>48</v>
      </c>
      <c r="B148" s="66">
        <v>1207</v>
      </c>
      <c r="C148" s="66">
        <v>745</v>
      </c>
      <c r="D148" s="66">
        <v>78</v>
      </c>
      <c r="E148" s="66">
        <v>59</v>
      </c>
      <c r="F148" s="66">
        <v>40</v>
      </c>
      <c r="G148" s="66">
        <v>285</v>
      </c>
      <c r="H148" s="66">
        <v>143980</v>
      </c>
      <c r="I148" s="66">
        <v>2480</v>
      </c>
    </row>
    <row r="149" spans="1:10" ht="25.5" customHeight="1" x14ac:dyDescent="0.2"/>
    <row r="150" spans="1:10" x14ac:dyDescent="0.2">
      <c r="A150" s="28" t="s">
        <v>26</v>
      </c>
      <c r="B150" s="29">
        <v>2016</v>
      </c>
      <c r="C150" s="30"/>
      <c r="D150" s="30"/>
      <c r="E150" s="30"/>
      <c r="F150" s="30"/>
      <c r="G150" s="30"/>
      <c r="H150" s="30"/>
      <c r="I150" s="30"/>
      <c r="J150" s="8"/>
    </row>
    <row r="151" spans="1:10" ht="12.75" customHeight="1" x14ac:dyDescent="0.2">
      <c r="A151" s="28"/>
      <c r="B151" s="35" t="s">
        <v>27</v>
      </c>
      <c r="C151" s="36" t="s">
        <v>10</v>
      </c>
      <c r="D151" s="37"/>
      <c r="E151" s="37"/>
      <c r="F151" s="37"/>
      <c r="G151" s="28"/>
      <c r="H151" s="35" t="s">
        <v>28</v>
      </c>
      <c r="I151" s="38" t="s">
        <v>29</v>
      </c>
    </row>
    <row r="152" spans="1:10" ht="65.25" x14ac:dyDescent="0.2">
      <c r="A152" s="78"/>
      <c r="B152" s="79"/>
      <c r="C152" s="50" t="s">
        <v>31</v>
      </c>
      <c r="D152" s="50" t="s">
        <v>32</v>
      </c>
      <c r="E152" s="50" t="s">
        <v>33</v>
      </c>
      <c r="F152" s="50" t="s">
        <v>34</v>
      </c>
      <c r="G152" s="51" t="s">
        <v>35</v>
      </c>
      <c r="H152" s="79"/>
      <c r="I152" s="80"/>
    </row>
    <row r="153" spans="1:10" x14ac:dyDescent="0.2">
      <c r="A153" s="81" t="s">
        <v>36</v>
      </c>
      <c r="B153" s="95">
        <v>114</v>
      </c>
      <c r="C153" s="95">
        <v>64</v>
      </c>
      <c r="D153" s="95">
        <v>1</v>
      </c>
      <c r="E153" s="95">
        <v>2</v>
      </c>
      <c r="F153" s="95">
        <v>2</v>
      </c>
      <c r="G153" s="95">
        <v>45</v>
      </c>
      <c r="H153" s="95">
        <v>5700</v>
      </c>
      <c r="I153" s="95">
        <v>200</v>
      </c>
    </row>
    <row r="154" spans="1:10" x14ac:dyDescent="0.2">
      <c r="A154" s="53" t="s">
        <v>37</v>
      </c>
      <c r="B154" s="62">
        <v>104</v>
      </c>
      <c r="C154" s="62">
        <v>72</v>
      </c>
      <c r="D154" s="62">
        <v>6</v>
      </c>
      <c r="E154" s="62">
        <v>11</v>
      </c>
      <c r="F154" s="62">
        <v>3</v>
      </c>
      <c r="G154" s="62">
        <v>12</v>
      </c>
      <c r="H154" s="62">
        <v>13551</v>
      </c>
      <c r="I154" s="62">
        <v>150</v>
      </c>
    </row>
    <row r="155" spans="1:10" x14ac:dyDescent="0.2">
      <c r="A155" s="53" t="s">
        <v>38</v>
      </c>
      <c r="B155" s="62">
        <v>121</v>
      </c>
      <c r="C155" s="62">
        <v>92</v>
      </c>
      <c r="D155" s="62">
        <v>2</v>
      </c>
      <c r="E155" s="62">
        <v>5</v>
      </c>
      <c r="F155" s="62">
        <v>6</v>
      </c>
      <c r="G155" s="62">
        <v>16</v>
      </c>
      <c r="H155" s="62">
        <v>15137</v>
      </c>
      <c r="I155" s="62">
        <v>240</v>
      </c>
    </row>
    <row r="156" spans="1:10" x14ac:dyDescent="0.2">
      <c r="A156" s="53" t="s">
        <v>39</v>
      </c>
      <c r="B156" s="62">
        <v>135</v>
      </c>
      <c r="C156" s="62">
        <v>90</v>
      </c>
      <c r="D156" s="62">
        <v>15</v>
      </c>
      <c r="E156" s="62">
        <v>8</v>
      </c>
      <c r="F156" s="62">
        <v>4</v>
      </c>
      <c r="G156" s="62">
        <v>18</v>
      </c>
      <c r="H156" s="62">
        <v>15200</v>
      </c>
      <c r="I156" s="62">
        <v>150</v>
      </c>
    </row>
    <row r="157" spans="1:10" x14ac:dyDescent="0.2">
      <c r="A157" s="53" t="s">
        <v>40</v>
      </c>
      <c r="B157" s="62">
        <v>84</v>
      </c>
      <c r="C157" s="62">
        <v>29</v>
      </c>
      <c r="D157" s="62">
        <v>0</v>
      </c>
      <c r="E157" s="62">
        <v>0</v>
      </c>
      <c r="F157" s="62">
        <v>4</v>
      </c>
      <c r="G157" s="62">
        <v>51</v>
      </c>
      <c r="H157" s="62">
        <v>4700</v>
      </c>
      <c r="I157" s="62">
        <v>240</v>
      </c>
    </row>
    <row r="158" spans="1:10" x14ac:dyDescent="0.2">
      <c r="A158" s="53" t="s">
        <v>41</v>
      </c>
      <c r="B158" s="62">
        <v>118</v>
      </c>
      <c r="C158" s="62">
        <v>72</v>
      </c>
      <c r="D158" s="62">
        <v>6</v>
      </c>
      <c r="E158" s="62">
        <v>6</v>
      </c>
      <c r="F158" s="62">
        <v>8</v>
      </c>
      <c r="G158" s="62">
        <v>26</v>
      </c>
      <c r="H158" s="62">
        <v>11300</v>
      </c>
      <c r="I158" s="62">
        <v>250</v>
      </c>
    </row>
    <row r="159" spans="1:10" x14ac:dyDescent="0.2">
      <c r="A159" s="53" t="s">
        <v>42</v>
      </c>
      <c r="B159" s="62">
        <v>96</v>
      </c>
      <c r="C159" s="62">
        <v>54</v>
      </c>
      <c r="D159" s="62">
        <v>25</v>
      </c>
      <c r="E159" s="62">
        <v>5</v>
      </c>
      <c r="F159" s="62">
        <v>3</v>
      </c>
      <c r="G159" s="62">
        <v>9</v>
      </c>
      <c r="H159" s="62">
        <v>15900</v>
      </c>
      <c r="I159" s="62">
        <v>200</v>
      </c>
    </row>
    <row r="160" spans="1:10" x14ac:dyDescent="0.2">
      <c r="A160" s="53" t="s">
        <v>43</v>
      </c>
      <c r="B160" s="62">
        <v>56</v>
      </c>
      <c r="C160" s="62">
        <v>53</v>
      </c>
      <c r="D160" s="62">
        <v>1</v>
      </c>
      <c r="E160" s="62">
        <v>1</v>
      </c>
      <c r="F160" s="62">
        <v>1</v>
      </c>
      <c r="G160" s="62">
        <v>0</v>
      </c>
      <c r="H160" s="62">
        <v>7376</v>
      </c>
      <c r="I160" s="62">
        <v>150</v>
      </c>
    </row>
    <row r="161" spans="1:9" x14ac:dyDescent="0.2">
      <c r="A161" s="53" t="s">
        <v>44</v>
      </c>
      <c r="B161" s="62">
        <v>134</v>
      </c>
      <c r="C161" s="62">
        <v>65</v>
      </c>
      <c r="D161" s="62">
        <v>5</v>
      </c>
      <c r="E161" s="62">
        <v>9</v>
      </c>
      <c r="F161" s="62">
        <v>3</v>
      </c>
      <c r="G161" s="62">
        <v>52</v>
      </c>
      <c r="H161" s="62">
        <v>14654</v>
      </c>
      <c r="I161" s="62">
        <v>200</v>
      </c>
    </row>
    <row r="162" spans="1:9" x14ac:dyDescent="0.2">
      <c r="A162" s="53" t="s">
        <v>45</v>
      </c>
      <c r="B162" s="62">
        <v>35</v>
      </c>
      <c r="C162" s="62">
        <v>24</v>
      </c>
      <c r="D162" s="62">
        <v>3</v>
      </c>
      <c r="E162" s="62">
        <v>3</v>
      </c>
      <c r="F162" s="62">
        <v>0</v>
      </c>
      <c r="G162" s="62">
        <v>5</v>
      </c>
      <c r="H162" s="62">
        <v>5632</v>
      </c>
      <c r="I162" s="62">
        <v>200</v>
      </c>
    </row>
    <row r="163" spans="1:9" x14ac:dyDescent="0.2">
      <c r="A163" s="53" t="s">
        <v>46</v>
      </c>
      <c r="B163" s="62">
        <v>123</v>
      </c>
      <c r="C163" s="62">
        <v>70</v>
      </c>
      <c r="D163" s="62">
        <v>3</v>
      </c>
      <c r="E163" s="62">
        <v>6</v>
      </c>
      <c r="F163" s="62">
        <v>3</v>
      </c>
      <c r="G163" s="62">
        <v>41</v>
      </c>
      <c r="H163" s="62">
        <v>9168</v>
      </c>
      <c r="I163" s="62">
        <v>150</v>
      </c>
    </row>
    <row r="164" spans="1:9" x14ac:dyDescent="0.2">
      <c r="A164" s="53" t="s">
        <v>47</v>
      </c>
      <c r="B164" s="62">
        <v>103</v>
      </c>
      <c r="C164" s="62">
        <v>53</v>
      </c>
      <c r="D164" s="62">
        <v>6</v>
      </c>
      <c r="E164" s="62">
        <v>5</v>
      </c>
      <c r="F164" s="62">
        <v>4</v>
      </c>
      <c r="G164" s="62">
        <v>35</v>
      </c>
      <c r="H164" s="62">
        <v>17300</v>
      </c>
      <c r="I164" s="62">
        <v>350</v>
      </c>
    </row>
    <row r="165" spans="1:9" x14ac:dyDescent="0.2">
      <c r="A165" s="69" t="s">
        <v>48</v>
      </c>
      <c r="B165" s="96">
        <f>SUM(B153:B164)</f>
        <v>1223</v>
      </c>
      <c r="C165" s="96">
        <f>SUM(C153:C164)</f>
        <v>738</v>
      </c>
      <c r="D165" s="96">
        <f>SUM(D153:D164)</f>
        <v>73</v>
      </c>
      <c r="E165" s="96">
        <f>SUM(E153:E164)</f>
        <v>61</v>
      </c>
      <c r="F165" s="96">
        <f>SUM(F153:F164)</f>
        <v>41</v>
      </c>
      <c r="G165" s="96">
        <f>SUM(G153:G164)</f>
        <v>310</v>
      </c>
      <c r="H165" s="96">
        <f>SUM(H153:H164)</f>
        <v>135618</v>
      </c>
      <c r="I165" s="96">
        <f>SUM(I153:I164)</f>
        <v>2480</v>
      </c>
    </row>
    <row r="183" spans="1:10" x14ac:dyDescent="0.2">
      <c r="A183" s="28" t="s">
        <v>26</v>
      </c>
      <c r="B183" s="34">
        <v>2017</v>
      </c>
      <c r="C183" s="32"/>
      <c r="D183" s="32"/>
      <c r="E183" s="32"/>
      <c r="F183" s="32"/>
      <c r="G183" s="32"/>
      <c r="H183" s="32"/>
      <c r="I183" s="32"/>
      <c r="J183" s="32"/>
    </row>
    <row r="184" spans="1:10" ht="12.75" customHeight="1" x14ac:dyDescent="0.2">
      <c r="A184" s="28"/>
      <c r="B184" s="35" t="s">
        <v>27</v>
      </c>
      <c r="C184" s="36" t="s">
        <v>10</v>
      </c>
      <c r="D184" s="37"/>
      <c r="E184" s="37"/>
      <c r="F184" s="37"/>
      <c r="G184" s="28"/>
      <c r="H184" s="35" t="s">
        <v>28</v>
      </c>
      <c r="I184" s="42" t="s">
        <v>30</v>
      </c>
      <c r="J184" s="38" t="s">
        <v>29</v>
      </c>
    </row>
    <row r="185" spans="1:10" ht="90" customHeight="1" x14ac:dyDescent="0.2">
      <c r="A185" s="28"/>
      <c r="B185" s="43"/>
      <c r="C185" s="44" t="s">
        <v>31</v>
      </c>
      <c r="D185" s="44" t="s">
        <v>32</v>
      </c>
      <c r="E185" s="44" t="s">
        <v>33</v>
      </c>
      <c r="F185" s="44" t="s">
        <v>34</v>
      </c>
      <c r="G185" s="45" t="s">
        <v>35</v>
      </c>
      <c r="H185" s="43"/>
      <c r="I185" s="52"/>
      <c r="J185" s="46"/>
    </row>
    <row r="186" spans="1:10" ht="19.5" customHeight="1" x14ac:dyDescent="0.2">
      <c r="A186" s="53" t="s">
        <v>36</v>
      </c>
      <c r="B186" s="97">
        <v>86</v>
      </c>
      <c r="C186" s="97">
        <v>48</v>
      </c>
      <c r="D186" s="97">
        <v>1</v>
      </c>
      <c r="E186" s="97">
        <v>1</v>
      </c>
      <c r="F186" s="97">
        <v>1</v>
      </c>
      <c r="G186" s="97">
        <v>35</v>
      </c>
      <c r="H186" s="97">
        <v>6</v>
      </c>
      <c r="I186" s="97">
        <v>5382</v>
      </c>
      <c r="J186" s="97">
        <v>200</v>
      </c>
    </row>
    <row r="187" spans="1:10" x14ac:dyDescent="0.2">
      <c r="A187" s="53" t="s">
        <v>37</v>
      </c>
      <c r="B187" s="97">
        <v>80</v>
      </c>
      <c r="C187" s="97">
        <v>64</v>
      </c>
      <c r="D187" s="97">
        <v>1</v>
      </c>
      <c r="E187" s="97">
        <v>3</v>
      </c>
      <c r="F187" s="97">
        <v>3</v>
      </c>
      <c r="G187" s="97">
        <v>9</v>
      </c>
      <c r="H187" s="97">
        <v>12</v>
      </c>
      <c r="I187" s="97">
        <v>10138</v>
      </c>
      <c r="J187" s="97">
        <v>150</v>
      </c>
    </row>
    <row r="188" spans="1:10" x14ac:dyDescent="0.2">
      <c r="A188" s="53" t="s">
        <v>38</v>
      </c>
      <c r="B188" s="97">
        <v>98</v>
      </c>
      <c r="C188" s="97">
        <v>61</v>
      </c>
      <c r="D188" s="97">
        <v>2</v>
      </c>
      <c r="E188" s="97">
        <v>6</v>
      </c>
      <c r="F188" s="97">
        <v>6</v>
      </c>
      <c r="G188" s="97">
        <v>28</v>
      </c>
      <c r="H188" s="97">
        <v>7</v>
      </c>
      <c r="I188" s="97">
        <v>11981</v>
      </c>
      <c r="J188" s="97">
        <v>240</v>
      </c>
    </row>
    <row r="189" spans="1:10" ht="19.5" customHeight="1" x14ac:dyDescent="0.2">
      <c r="A189" s="53" t="s">
        <v>39</v>
      </c>
      <c r="B189" s="97">
        <v>74</v>
      </c>
      <c r="C189" s="97">
        <v>48</v>
      </c>
      <c r="D189" s="97">
        <v>10</v>
      </c>
      <c r="E189" s="97">
        <v>8</v>
      </c>
      <c r="F189" s="97">
        <v>3</v>
      </c>
      <c r="G189" s="97">
        <v>5</v>
      </c>
      <c r="H189" s="97">
        <v>7</v>
      </c>
      <c r="I189" s="97">
        <v>9657</v>
      </c>
      <c r="J189" s="97">
        <v>150</v>
      </c>
    </row>
    <row r="190" spans="1:10" x14ac:dyDescent="0.2">
      <c r="A190" s="53" t="s">
        <v>40</v>
      </c>
      <c r="B190" s="97">
        <v>81</v>
      </c>
      <c r="C190" s="97">
        <v>13</v>
      </c>
      <c r="D190" s="97">
        <v>1</v>
      </c>
      <c r="E190" s="97">
        <v>5</v>
      </c>
      <c r="F190" s="97">
        <v>6</v>
      </c>
      <c r="G190" s="97">
        <v>56</v>
      </c>
      <c r="H190" s="97">
        <v>11</v>
      </c>
      <c r="I190" s="97">
        <v>5123</v>
      </c>
      <c r="J190" s="97">
        <v>240</v>
      </c>
    </row>
    <row r="191" spans="1:10" x14ac:dyDescent="0.2">
      <c r="A191" s="53" t="s">
        <v>41</v>
      </c>
      <c r="B191" s="97">
        <v>118</v>
      </c>
      <c r="C191" s="97">
        <v>75</v>
      </c>
      <c r="D191" s="97">
        <v>2</v>
      </c>
      <c r="E191" s="97">
        <v>5</v>
      </c>
      <c r="F191" s="97">
        <v>3</v>
      </c>
      <c r="G191" s="97">
        <v>33</v>
      </c>
      <c r="H191" s="97">
        <v>8</v>
      </c>
      <c r="I191" s="97">
        <v>16800</v>
      </c>
      <c r="J191" s="97">
        <v>250</v>
      </c>
    </row>
    <row r="192" spans="1:10" ht="19.5" customHeight="1" x14ac:dyDescent="0.2">
      <c r="A192" s="53" t="s">
        <v>42</v>
      </c>
      <c r="B192" s="97">
        <v>74</v>
      </c>
      <c r="C192" s="97">
        <v>33</v>
      </c>
      <c r="D192" s="97">
        <v>8</v>
      </c>
      <c r="E192" s="97">
        <v>4</v>
      </c>
      <c r="F192" s="97">
        <v>3</v>
      </c>
      <c r="G192" s="97">
        <v>26</v>
      </c>
      <c r="H192" s="97">
        <v>7</v>
      </c>
      <c r="I192" s="97">
        <v>10650</v>
      </c>
      <c r="J192" s="97">
        <v>200</v>
      </c>
    </row>
    <row r="193" spans="1:10" x14ac:dyDescent="0.2">
      <c r="A193" s="53" t="s">
        <v>43</v>
      </c>
      <c r="B193" s="97">
        <v>50</v>
      </c>
      <c r="C193" s="97">
        <v>31</v>
      </c>
      <c r="D193" s="97">
        <v>1</v>
      </c>
      <c r="E193" s="97">
        <v>1</v>
      </c>
      <c r="F193" s="97">
        <v>1</v>
      </c>
      <c r="G193" s="97">
        <v>16</v>
      </c>
      <c r="H193" s="97">
        <v>7</v>
      </c>
      <c r="I193" s="97">
        <v>4465</v>
      </c>
      <c r="J193" s="97">
        <v>150</v>
      </c>
    </row>
    <row r="194" spans="1:10" x14ac:dyDescent="0.2">
      <c r="A194" s="53" t="s">
        <v>44</v>
      </c>
      <c r="B194" s="97">
        <v>105</v>
      </c>
      <c r="C194" s="97">
        <v>57</v>
      </c>
      <c r="D194" s="97">
        <v>0</v>
      </c>
      <c r="E194" s="97">
        <v>6</v>
      </c>
      <c r="F194" s="97">
        <v>5</v>
      </c>
      <c r="G194" s="97">
        <v>37</v>
      </c>
      <c r="H194" s="97">
        <v>12</v>
      </c>
      <c r="I194" s="97">
        <v>10952</v>
      </c>
      <c r="J194" s="97">
        <v>200</v>
      </c>
    </row>
    <row r="195" spans="1:10" ht="19.5" customHeight="1" x14ac:dyDescent="0.2">
      <c r="A195" s="53" t="s">
        <v>45</v>
      </c>
      <c r="B195" s="97">
        <v>30</v>
      </c>
      <c r="C195" s="97">
        <v>21</v>
      </c>
      <c r="D195" s="97">
        <v>2</v>
      </c>
      <c r="E195" s="97">
        <v>4</v>
      </c>
      <c r="F195" s="97">
        <v>1</v>
      </c>
      <c r="G195" s="97">
        <v>2</v>
      </c>
      <c r="H195" s="97">
        <v>7</v>
      </c>
      <c r="I195" s="97">
        <v>4211</v>
      </c>
      <c r="J195" s="97">
        <v>200</v>
      </c>
    </row>
    <row r="196" spans="1:10" x14ac:dyDescent="0.2">
      <c r="A196" s="53" t="s">
        <v>46</v>
      </c>
      <c r="B196" s="97">
        <v>32</v>
      </c>
      <c r="C196" s="97">
        <v>18</v>
      </c>
      <c r="D196" s="97">
        <v>0</v>
      </c>
      <c r="E196" s="97">
        <v>2</v>
      </c>
      <c r="F196" s="97">
        <v>2</v>
      </c>
      <c r="G196" s="97">
        <v>10</v>
      </c>
      <c r="H196" s="97">
        <v>5</v>
      </c>
      <c r="I196" s="97">
        <v>4086</v>
      </c>
      <c r="J196" s="97">
        <v>150</v>
      </c>
    </row>
    <row r="197" spans="1:10" x14ac:dyDescent="0.2">
      <c r="A197" s="53" t="s">
        <v>47</v>
      </c>
      <c r="B197" s="97">
        <v>89</v>
      </c>
      <c r="C197" s="97">
        <v>70</v>
      </c>
      <c r="D197" s="97">
        <v>0</v>
      </c>
      <c r="E197" s="97">
        <v>5</v>
      </c>
      <c r="F197" s="97">
        <v>5</v>
      </c>
      <c r="G197" s="97">
        <v>9</v>
      </c>
      <c r="H197" s="97">
        <v>6</v>
      </c>
      <c r="I197" s="97">
        <v>15670</v>
      </c>
      <c r="J197" s="97">
        <v>350</v>
      </c>
    </row>
    <row r="198" spans="1:10" ht="19.5" customHeight="1" x14ac:dyDescent="0.2">
      <c r="A198" s="69" t="s">
        <v>48</v>
      </c>
      <c r="B198" s="98">
        <v>917</v>
      </c>
      <c r="C198" s="98">
        <v>539</v>
      </c>
      <c r="D198" s="98">
        <v>36</v>
      </c>
      <c r="E198" s="98">
        <v>52</v>
      </c>
      <c r="F198" s="98">
        <v>39</v>
      </c>
      <c r="G198" s="98">
        <v>251</v>
      </c>
      <c r="H198" s="99">
        <v>95</v>
      </c>
      <c r="I198" s="98">
        <v>109115</v>
      </c>
      <c r="J198" s="99">
        <v>2480</v>
      </c>
    </row>
  </sheetData>
  <mergeCells count="96">
    <mergeCell ref="A183:A185"/>
    <mergeCell ref="B183:J183"/>
    <mergeCell ref="B184:B185"/>
    <mergeCell ref="C184:G184"/>
    <mergeCell ref="H184:H185"/>
    <mergeCell ref="I184:I185"/>
    <mergeCell ref="J184:J185"/>
    <mergeCell ref="A150:A152"/>
    <mergeCell ref="B150:I150"/>
    <mergeCell ref="B151:B152"/>
    <mergeCell ref="C151:G151"/>
    <mergeCell ref="H151:H152"/>
    <mergeCell ref="I151:I152"/>
    <mergeCell ref="A133:A135"/>
    <mergeCell ref="B133:I133"/>
    <mergeCell ref="B134:B135"/>
    <mergeCell ref="C134:G134"/>
    <mergeCell ref="H134:H135"/>
    <mergeCell ref="I134:I135"/>
    <mergeCell ref="A106:A108"/>
    <mergeCell ref="B106:I106"/>
    <mergeCell ref="B107:B108"/>
    <mergeCell ref="C107:G107"/>
    <mergeCell ref="H107:H108"/>
    <mergeCell ref="I107:I108"/>
    <mergeCell ref="A89:A91"/>
    <mergeCell ref="B89:I89"/>
    <mergeCell ref="B90:B91"/>
    <mergeCell ref="C90:G90"/>
    <mergeCell ref="H90:H91"/>
    <mergeCell ref="I90:I91"/>
    <mergeCell ref="A60:A62"/>
    <mergeCell ref="B60:I60"/>
    <mergeCell ref="B61:B62"/>
    <mergeCell ref="C61:G61"/>
    <mergeCell ref="H61:H62"/>
    <mergeCell ref="I61:I62"/>
    <mergeCell ref="A43:A45"/>
    <mergeCell ref="B43:I43"/>
    <mergeCell ref="B44:B45"/>
    <mergeCell ref="C44:G44"/>
    <mergeCell ref="H44:H45"/>
    <mergeCell ref="I44:I45"/>
    <mergeCell ref="BT3:BT4"/>
    <mergeCell ref="BU3:BU4"/>
    <mergeCell ref="BV3:BV4"/>
    <mergeCell ref="A19:A21"/>
    <mergeCell ref="B19:I19"/>
    <mergeCell ref="B20:B21"/>
    <mergeCell ref="C20:G20"/>
    <mergeCell ref="H20:H21"/>
    <mergeCell ref="I20:I21"/>
    <mergeCell ref="BF3:BF4"/>
    <mergeCell ref="BG3:BK3"/>
    <mergeCell ref="BL3:BL4"/>
    <mergeCell ref="BM3:BM4"/>
    <mergeCell ref="BN3:BN4"/>
    <mergeCell ref="BO3:BS3"/>
    <mergeCell ref="AV3:AV4"/>
    <mergeCell ref="AW3:AW4"/>
    <mergeCell ref="AX3:AX4"/>
    <mergeCell ref="AY3:BC3"/>
    <mergeCell ref="BD3:BD4"/>
    <mergeCell ref="BE3:BE4"/>
    <mergeCell ref="AH3:AH4"/>
    <mergeCell ref="AI3:AM3"/>
    <mergeCell ref="AN3:AN4"/>
    <mergeCell ref="AO3:AO4"/>
    <mergeCell ref="AP3:AP4"/>
    <mergeCell ref="AQ3:AU3"/>
    <mergeCell ref="X3:X4"/>
    <mergeCell ref="Y3:Y4"/>
    <mergeCell ref="Z3:Z4"/>
    <mergeCell ref="AA3:AE3"/>
    <mergeCell ref="AF3:AF4"/>
    <mergeCell ref="AG3:AG4"/>
    <mergeCell ref="AP2:AW2"/>
    <mergeCell ref="AX2:BE2"/>
    <mergeCell ref="BF2:BM2"/>
    <mergeCell ref="BN2:BV2"/>
    <mergeCell ref="B3:B4"/>
    <mergeCell ref="C3:G3"/>
    <mergeCell ref="H3:H4"/>
    <mergeCell ref="I3:I4"/>
    <mergeCell ref="J3:J4"/>
    <mergeCell ref="K3:O3"/>
    <mergeCell ref="A2:A4"/>
    <mergeCell ref="B2:I2"/>
    <mergeCell ref="J2:P2"/>
    <mergeCell ref="Q2:Y2"/>
    <mergeCell ref="Z2:AG2"/>
    <mergeCell ref="AH2:AO2"/>
    <mergeCell ref="P3:P4"/>
    <mergeCell ref="Q3:Q4"/>
    <mergeCell ref="R3:R4"/>
    <mergeCell ref="S3:W3"/>
  </mergeCells>
  <pageMargins left="1.1811023622047245" right="0.59055118110236227" top="0.78740157480314965" bottom="0.78740157480314965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40"/>
  <sheetViews>
    <sheetView topLeftCell="C20" workbookViewId="0">
      <selection activeCell="C2" sqref="C2"/>
    </sheetView>
  </sheetViews>
  <sheetFormatPr defaultRowHeight="12.75" x14ac:dyDescent="0.2"/>
  <cols>
    <col min="1" max="1" width="18.28515625" style="102" hidden="1" customWidth="1"/>
    <col min="2" max="2" width="9.140625" style="102" hidden="1" customWidth="1"/>
    <col min="3" max="3" width="19.28515625" style="102" customWidth="1"/>
    <col min="4" max="14" width="5.28515625" style="102" customWidth="1"/>
    <col min="15" max="15" width="4.28515625" style="102" customWidth="1"/>
    <col min="16" max="30" width="9.140625" style="101"/>
    <col min="31" max="16384" width="9.140625" style="102"/>
  </cols>
  <sheetData>
    <row r="1" spans="3:36" x14ac:dyDescent="0.2">
      <c r="C1" s="100" t="s">
        <v>62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3:36" ht="12.75" customHeight="1" x14ac:dyDescent="0.2"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3:36" s="108" customFormat="1" ht="21" customHeight="1" x14ac:dyDescent="0.2">
      <c r="C3" s="103" t="s">
        <v>49</v>
      </c>
      <c r="D3" s="104">
        <v>2009</v>
      </c>
      <c r="E3" s="104"/>
      <c r="F3" s="104"/>
      <c r="G3" s="104"/>
      <c r="H3" s="104">
        <v>2010</v>
      </c>
      <c r="I3" s="104"/>
      <c r="J3" s="104"/>
      <c r="K3" s="104"/>
      <c r="L3" s="104">
        <v>2011</v>
      </c>
      <c r="M3" s="104"/>
      <c r="N3" s="104"/>
      <c r="O3" s="105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7"/>
      <c r="AC3" s="107"/>
      <c r="AD3" s="107"/>
      <c r="AJ3" s="107"/>
    </row>
    <row r="4" spans="3:36" ht="83.25" customHeight="1" x14ac:dyDescent="0.2">
      <c r="C4" s="103"/>
      <c r="D4" s="124" t="s">
        <v>50</v>
      </c>
      <c r="E4" s="124" t="s">
        <v>51</v>
      </c>
      <c r="F4" s="124" t="s">
        <v>52</v>
      </c>
      <c r="G4" s="124" t="s">
        <v>53</v>
      </c>
      <c r="H4" s="124" t="s">
        <v>50</v>
      </c>
      <c r="I4" s="124" t="s">
        <v>51</v>
      </c>
      <c r="J4" s="124" t="s">
        <v>52</v>
      </c>
      <c r="K4" s="124" t="s">
        <v>53</v>
      </c>
      <c r="L4" s="124" t="s">
        <v>50</v>
      </c>
      <c r="M4" s="124" t="s">
        <v>51</v>
      </c>
      <c r="N4" s="124" t="s">
        <v>52</v>
      </c>
      <c r="O4" s="125" t="s">
        <v>53</v>
      </c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J4" s="101"/>
    </row>
    <row r="5" spans="3:36" s="117" customFormat="1" ht="18.75" customHeight="1" x14ac:dyDescent="0.2">
      <c r="C5" s="110" t="s">
        <v>54</v>
      </c>
      <c r="D5" s="111">
        <v>299</v>
      </c>
      <c r="E5" s="111">
        <v>210</v>
      </c>
      <c r="F5" s="111">
        <v>28</v>
      </c>
      <c r="G5" s="112" t="s">
        <v>55</v>
      </c>
      <c r="H5" s="111">
        <v>285</v>
      </c>
      <c r="I5" s="111">
        <v>187</v>
      </c>
      <c r="J5" s="111">
        <v>37</v>
      </c>
      <c r="K5" s="111">
        <v>9</v>
      </c>
      <c r="L5" s="113">
        <v>209</v>
      </c>
      <c r="M5" s="113">
        <v>153</v>
      </c>
      <c r="N5" s="111">
        <v>37</v>
      </c>
      <c r="O5" s="114" t="s">
        <v>55</v>
      </c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6"/>
      <c r="AC5" s="116"/>
      <c r="AD5" s="116"/>
    </row>
    <row r="6" spans="3:36" ht="12.75" customHeight="1" x14ac:dyDescent="0.2">
      <c r="C6" s="110" t="s">
        <v>56</v>
      </c>
      <c r="D6" s="111">
        <v>262</v>
      </c>
      <c r="E6" s="111">
        <v>48</v>
      </c>
      <c r="F6" s="111">
        <v>123</v>
      </c>
      <c r="G6" s="112">
        <v>12</v>
      </c>
      <c r="H6" s="111">
        <v>409</v>
      </c>
      <c r="I6" s="111">
        <v>175</v>
      </c>
      <c r="J6" s="111">
        <v>136</v>
      </c>
      <c r="K6" s="111"/>
      <c r="L6" s="113">
        <v>308</v>
      </c>
      <c r="M6" s="113">
        <v>148</v>
      </c>
      <c r="N6" s="111">
        <v>136</v>
      </c>
      <c r="O6" s="112" t="s">
        <v>55</v>
      </c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5"/>
    </row>
    <row r="7" spans="3:36" ht="12.75" customHeight="1" x14ac:dyDescent="0.2">
      <c r="C7" s="110" t="s">
        <v>57</v>
      </c>
      <c r="D7" s="111">
        <v>350</v>
      </c>
      <c r="E7" s="111">
        <v>120</v>
      </c>
      <c r="F7" s="111">
        <v>244</v>
      </c>
      <c r="G7" s="112" t="s">
        <v>55</v>
      </c>
      <c r="H7" s="111">
        <v>142</v>
      </c>
      <c r="I7" s="111">
        <v>90</v>
      </c>
      <c r="J7" s="111">
        <v>246</v>
      </c>
      <c r="K7" s="111">
        <v>2</v>
      </c>
      <c r="L7" s="113">
        <v>125</v>
      </c>
      <c r="M7" s="113">
        <v>85</v>
      </c>
      <c r="N7" s="111">
        <v>246</v>
      </c>
      <c r="O7" s="114" t="s">
        <v>55</v>
      </c>
      <c r="P7" s="113"/>
      <c r="Q7" s="113"/>
      <c r="R7" s="113"/>
      <c r="S7" s="115"/>
      <c r="T7" s="113"/>
      <c r="U7" s="113"/>
      <c r="V7" s="113"/>
      <c r="W7" s="115"/>
      <c r="X7" s="113"/>
      <c r="Y7" s="113"/>
      <c r="Z7" s="113"/>
      <c r="AA7" s="115"/>
    </row>
    <row r="8" spans="3:36" s="117" customFormat="1" ht="18.75" customHeight="1" x14ac:dyDescent="0.2">
      <c r="C8" s="118" t="s">
        <v>58</v>
      </c>
      <c r="D8" s="119" t="s">
        <v>59</v>
      </c>
      <c r="E8" s="119" t="s">
        <v>59</v>
      </c>
      <c r="F8" s="119" t="s">
        <v>59</v>
      </c>
      <c r="G8" s="119" t="s">
        <v>59</v>
      </c>
      <c r="H8" s="119" t="s">
        <v>59</v>
      </c>
      <c r="I8" s="119" t="s">
        <v>59</v>
      </c>
      <c r="J8" s="119" t="s">
        <v>59</v>
      </c>
      <c r="K8" s="119" t="s">
        <v>59</v>
      </c>
      <c r="L8" s="115">
        <v>385</v>
      </c>
      <c r="M8" s="115">
        <v>165</v>
      </c>
      <c r="N8" s="112">
        <v>22</v>
      </c>
      <c r="O8" s="114">
        <v>22</v>
      </c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6"/>
      <c r="AC8" s="116"/>
      <c r="AD8" s="116"/>
    </row>
    <row r="9" spans="3:36" ht="12.75" customHeight="1" x14ac:dyDescent="0.2">
      <c r="C9" s="118" t="s">
        <v>60</v>
      </c>
      <c r="D9" s="119" t="s">
        <v>59</v>
      </c>
      <c r="E9" s="119" t="s">
        <v>59</v>
      </c>
      <c r="F9" s="119" t="s">
        <v>59</v>
      </c>
      <c r="G9" s="119" t="s">
        <v>59</v>
      </c>
      <c r="H9" s="119" t="s">
        <v>59</v>
      </c>
      <c r="I9" s="119" t="s">
        <v>59</v>
      </c>
      <c r="J9" s="119" t="s">
        <v>59</v>
      </c>
      <c r="K9" s="119" t="s">
        <v>59</v>
      </c>
      <c r="L9" s="119" t="s">
        <v>59</v>
      </c>
      <c r="M9" s="119" t="s">
        <v>59</v>
      </c>
      <c r="N9" s="119" t="s">
        <v>59</v>
      </c>
      <c r="O9" s="119" t="s">
        <v>59</v>
      </c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</row>
    <row r="10" spans="3:36" ht="12.75" customHeight="1" x14ac:dyDescent="0.2">
      <c r="C10" s="120" t="s">
        <v>61</v>
      </c>
      <c r="D10" s="111">
        <v>1196</v>
      </c>
      <c r="E10" s="111">
        <v>864</v>
      </c>
      <c r="F10" s="111">
        <v>1756</v>
      </c>
      <c r="G10" s="111">
        <v>8</v>
      </c>
      <c r="H10" s="111">
        <v>1333</v>
      </c>
      <c r="I10" s="111">
        <v>935</v>
      </c>
      <c r="J10" s="111">
        <v>1765</v>
      </c>
      <c r="K10" s="111">
        <v>9</v>
      </c>
      <c r="L10" s="113">
        <v>3490</v>
      </c>
      <c r="M10" s="113">
        <v>536</v>
      </c>
      <c r="N10" s="111">
        <v>1765</v>
      </c>
      <c r="O10" s="112" t="s">
        <v>55</v>
      </c>
      <c r="P10" s="111"/>
      <c r="Q10" s="111"/>
      <c r="R10" s="111"/>
      <c r="S10" s="115"/>
      <c r="T10" s="111"/>
      <c r="U10" s="111"/>
      <c r="V10" s="111"/>
      <c r="W10" s="111"/>
      <c r="X10" s="111"/>
      <c r="Y10" s="111"/>
      <c r="Z10" s="111"/>
      <c r="AA10" s="115"/>
    </row>
    <row r="11" spans="3:36" s="117" customFormat="1" ht="18.75" customHeight="1" x14ac:dyDescent="0.2">
      <c r="C11" s="121" t="s">
        <v>48</v>
      </c>
      <c r="D11" s="122">
        <f t="shared" ref="D11:O11" si="0">SUM(D5:D10)</f>
        <v>2107</v>
      </c>
      <c r="E11" s="122">
        <f t="shared" si="0"/>
        <v>1242</v>
      </c>
      <c r="F11" s="122">
        <f t="shared" si="0"/>
        <v>2151</v>
      </c>
      <c r="G11" s="122">
        <f t="shared" si="0"/>
        <v>20</v>
      </c>
      <c r="H11" s="122">
        <f t="shared" si="0"/>
        <v>2169</v>
      </c>
      <c r="I11" s="122">
        <f t="shared" si="0"/>
        <v>1387</v>
      </c>
      <c r="J11" s="122">
        <f t="shared" si="0"/>
        <v>2184</v>
      </c>
      <c r="K11" s="122">
        <f t="shared" si="0"/>
        <v>20</v>
      </c>
      <c r="L11" s="122">
        <f t="shared" si="0"/>
        <v>4517</v>
      </c>
      <c r="M11" s="122">
        <f t="shared" si="0"/>
        <v>1087</v>
      </c>
      <c r="N11" s="122">
        <f t="shared" si="0"/>
        <v>2206</v>
      </c>
      <c r="O11" s="122">
        <f t="shared" si="0"/>
        <v>22</v>
      </c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6"/>
      <c r="AC11" s="116"/>
      <c r="AD11" s="116"/>
    </row>
    <row r="12" spans="3:36" ht="27.75" customHeight="1" x14ac:dyDescent="0.2"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</row>
    <row r="13" spans="3:36" ht="17.25" customHeight="1" x14ac:dyDescent="0.2">
      <c r="C13" s="103" t="s">
        <v>49</v>
      </c>
      <c r="D13" s="104">
        <v>2012</v>
      </c>
      <c r="E13" s="104"/>
      <c r="F13" s="104"/>
      <c r="G13" s="104"/>
      <c r="H13" s="104">
        <v>2013</v>
      </c>
      <c r="I13" s="104"/>
      <c r="J13" s="104"/>
      <c r="K13" s="104"/>
      <c r="L13" s="104">
        <v>2015</v>
      </c>
      <c r="M13" s="104"/>
      <c r="N13" s="104"/>
      <c r="O13" s="105"/>
    </row>
    <row r="14" spans="3:36" ht="86.25" customHeight="1" x14ac:dyDescent="0.2">
      <c r="C14" s="103"/>
      <c r="D14" s="124" t="s">
        <v>50</v>
      </c>
      <c r="E14" s="124" t="s">
        <v>51</v>
      </c>
      <c r="F14" s="124" t="s">
        <v>52</v>
      </c>
      <c r="G14" s="124" t="s">
        <v>53</v>
      </c>
      <c r="H14" s="124" t="s">
        <v>50</v>
      </c>
      <c r="I14" s="124" t="s">
        <v>51</v>
      </c>
      <c r="J14" s="124" t="s">
        <v>52</v>
      </c>
      <c r="K14" s="124" t="s">
        <v>53</v>
      </c>
      <c r="L14" s="124" t="s">
        <v>50</v>
      </c>
      <c r="M14" s="124" t="s">
        <v>51</v>
      </c>
      <c r="N14" s="124" t="s">
        <v>52</v>
      </c>
      <c r="O14" s="125" t="s">
        <v>53</v>
      </c>
    </row>
    <row r="15" spans="3:36" ht="18.75" customHeight="1" x14ac:dyDescent="0.2">
      <c r="C15" s="110" t="s">
        <v>54</v>
      </c>
      <c r="D15" s="114" t="s">
        <v>59</v>
      </c>
      <c r="E15" s="114" t="s">
        <v>59</v>
      </c>
      <c r="F15" s="114" t="s">
        <v>59</v>
      </c>
      <c r="G15" s="114" t="s">
        <v>59</v>
      </c>
      <c r="H15" s="114" t="s">
        <v>59</v>
      </c>
      <c r="I15" s="114" t="s">
        <v>59</v>
      </c>
      <c r="J15" s="114" t="s">
        <v>59</v>
      </c>
      <c r="K15" s="114" t="s">
        <v>59</v>
      </c>
      <c r="L15" s="114" t="s">
        <v>59</v>
      </c>
      <c r="M15" s="114" t="s">
        <v>59</v>
      </c>
      <c r="N15" s="114" t="s">
        <v>59</v>
      </c>
      <c r="O15" s="114" t="s">
        <v>59</v>
      </c>
    </row>
    <row r="16" spans="3:36" ht="12.75" customHeight="1" x14ac:dyDescent="0.2">
      <c r="C16" s="110" t="s">
        <v>56</v>
      </c>
      <c r="D16" s="120">
        <v>298</v>
      </c>
      <c r="E16" s="120">
        <v>98</v>
      </c>
      <c r="F16" s="120">
        <v>152</v>
      </c>
      <c r="G16" s="120">
        <v>3</v>
      </c>
      <c r="H16" s="120">
        <v>1384</v>
      </c>
      <c r="I16" s="120">
        <v>398</v>
      </c>
      <c r="J16" s="120">
        <v>215</v>
      </c>
      <c r="K16" s="120">
        <v>63</v>
      </c>
      <c r="L16" s="120">
        <v>3298</v>
      </c>
      <c r="M16" s="120">
        <v>898</v>
      </c>
      <c r="N16" s="120">
        <v>217</v>
      </c>
      <c r="O16" s="114" t="s">
        <v>55</v>
      </c>
    </row>
    <row r="17" spans="1:36" ht="12.75" customHeight="1" x14ac:dyDescent="0.2">
      <c r="C17" s="110" t="s">
        <v>57</v>
      </c>
      <c r="D17" s="120">
        <v>120</v>
      </c>
      <c r="E17" s="120">
        <v>65</v>
      </c>
      <c r="F17" s="120">
        <v>408</v>
      </c>
      <c r="G17" s="114" t="s">
        <v>55</v>
      </c>
      <c r="H17" s="120">
        <v>120</v>
      </c>
      <c r="I17" s="120">
        <v>65</v>
      </c>
      <c r="J17" s="120">
        <v>408</v>
      </c>
      <c r="K17" s="114" t="s">
        <v>55</v>
      </c>
      <c r="L17" s="120">
        <v>650</v>
      </c>
      <c r="M17" s="120">
        <v>200</v>
      </c>
      <c r="N17" s="120">
        <v>506</v>
      </c>
      <c r="O17" s="114" t="s">
        <v>55</v>
      </c>
    </row>
    <row r="18" spans="1:36" ht="18.75" customHeight="1" x14ac:dyDescent="0.2">
      <c r="C18" s="118" t="s">
        <v>58</v>
      </c>
      <c r="D18" s="114">
        <v>350</v>
      </c>
      <c r="E18" s="114">
        <v>100</v>
      </c>
      <c r="F18" s="114">
        <v>103</v>
      </c>
      <c r="G18" s="114">
        <v>55</v>
      </c>
      <c r="H18" s="114">
        <v>1200</v>
      </c>
      <c r="I18" s="114">
        <v>550</v>
      </c>
      <c r="J18" s="114">
        <v>103</v>
      </c>
      <c r="K18" s="114" t="s">
        <v>55</v>
      </c>
      <c r="L18" s="114">
        <v>200</v>
      </c>
      <c r="M18" s="114">
        <v>95</v>
      </c>
      <c r="N18" s="114">
        <v>121</v>
      </c>
      <c r="O18" s="114" t="s">
        <v>55</v>
      </c>
    </row>
    <row r="19" spans="1:36" ht="10.5" hidden="1" customHeight="1" x14ac:dyDescent="0.2">
      <c r="C19" s="118" t="s">
        <v>60</v>
      </c>
      <c r="D19" s="119" t="s">
        <v>59</v>
      </c>
      <c r="E19" s="119" t="s">
        <v>59</v>
      </c>
      <c r="F19" s="119" t="s">
        <v>59</v>
      </c>
      <c r="G19" s="119" t="s">
        <v>59</v>
      </c>
      <c r="H19" s="119" t="s">
        <v>59</v>
      </c>
      <c r="I19" s="119" t="s">
        <v>59</v>
      </c>
      <c r="J19" s="119" t="s">
        <v>59</v>
      </c>
      <c r="K19" s="119" t="s">
        <v>59</v>
      </c>
      <c r="L19" s="119" t="s">
        <v>59</v>
      </c>
      <c r="M19" s="119" t="s">
        <v>59</v>
      </c>
      <c r="N19" s="119" t="s">
        <v>59</v>
      </c>
      <c r="O19" s="119" t="s">
        <v>59</v>
      </c>
    </row>
    <row r="20" spans="1:36" ht="12.75" customHeight="1" x14ac:dyDescent="0.2">
      <c r="C20" s="120" t="s">
        <v>61</v>
      </c>
      <c r="D20" s="111">
        <v>1243</v>
      </c>
      <c r="E20" s="111">
        <v>602</v>
      </c>
      <c r="F20" s="111">
        <v>1765</v>
      </c>
      <c r="G20" s="114" t="s">
        <v>55</v>
      </c>
      <c r="H20" s="111">
        <v>1914</v>
      </c>
      <c r="I20" s="111">
        <v>1259</v>
      </c>
      <c r="J20" s="111">
        <v>2025</v>
      </c>
      <c r="K20" s="111">
        <v>258</v>
      </c>
      <c r="L20" s="111">
        <v>2678</v>
      </c>
      <c r="M20" s="111">
        <v>1260</v>
      </c>
      <c r="N20" s="111">
        <v>2063</v>
      </c>
      <c r="O20" s="114" t="s">
        <v>55</v>
      </c>
    </row>
    <row r="21" spans="1:36" ht="12.75" customHeight="1" x14ac:dyDescent="0.2">
      <c r="C21" s="121" t="s">
        <v>48</v>
      </c>
      <c r="D21" s="122">
        <f t="shared" ref="D21:O21" si="1">SUM(D15:D20)</f>
        <v>2011</v>
      </c>
      <c r="E21" s="122">
        <f t="shared" si="1"/>
        <v>865</v>
      </c>
      <c r="F21" s="122">
        <f t="shared" si="1"/>
        <v>2428</v>
      </c>
      <c r="G21" s="122">
        <f t="shared" si="1"/>
        <v>58</v>
      </c>
      <c r="H21" s="122">
        <f t="shared" si="1"/>
        <v>4618</v>
      </c>
      <c r="I21" s="122">
        <f t="shared" si="1"/>
        <v>2272</v>
      </c>
      <c r="J21" s="122">
        <f t="shared" si="1"/>
        <v>2751</v>
      </c>
      <c r="K21" s="122">
        <f t="shared" si="1"/>
        <v>321</v>
      </c>
      <c r="L21" s="122">
        <f t="shared" si="1"/>
        <v>6826</v>
      </c>
      <c r="M21" s="122">
        <f t="shared" si="1"/>
        <v>2453</v>
      </c>
      <c r="N21" s="122">
        <f t="shared" si="1"/>
        <v>2907</v>
      </c>
      <c r="O21" s="122">
        <f t="shared" si="1"/>
        <v>0</v>
      </c>
    </row>
    <row r="23" spans="1:36" s="101" customFormat="1" ht="21" customHeight="1" x14ac:dyDescent="0.2">
      <c r="A23" s="102"/>
      <c r="B23" s="102"/>
      <c r="C23" s="103" t="s">
        <v>49</v>
      </c>
      <c r="D23" s="104">
        <v>2016</v>
      </c>
      <c r="E23" s="104"/>
      <c r="F23" s="104"/>
      <c r="G23" s="104"/>
      <c r="H23" s="104">
        <v>2017</v>
      </c>
      <c r="I23" s="104"/>
      <c r="J23" s="104"/>
      <c r="K23" s="105"/>
      <c r="L23" s="102"/>
      <c r="M23" s="102"/>
      <c r="N23" s="102"/>
      <c r="O23" s="102"/>
      <c r="AE23" s="102"/>
      <c r="AF23" s="102"/>
      <c r="AG23" s="102"/>
      <c r="AH23" s="102"/>
      <c r="AI23" s="102"/>
      <c r="AJ23" s="102"/>
    </row>
    <row r="24" spans="1:36" s="101" customFormat="1" ht="84.75" customHeight="1" x14ac:dyDescent="0.2">
      <c r="A24" s="102"/>
      <c r="B24" s="102"/>
      <c r="C24" s="103"/>
      <c r="D24" s="124" t="s">
        <v>50</v>
      </c>
      <c r="E24" s="124" t="s">
        <v>51</v>
      </c>
      <c r="F24" s="124" t="s">
        <v>52</v>
      </c>
      <c r="G24" s="124" t="s">
        <v>53</v>
      </c>
      <c r="H24" s="124" t="s">
        <v>50</v>
      </c>
      <c r="I24" s="124" t="s">
        <v>51</v>
      </c>
      <c r="J24" s="124" t="s">
        <v>52</v>
      </c>
      <c r="K24" s="125" t="s">
        <v>53</v>
      </c>
      <c r="L24" s="102"/>
      <c r="M24" s="102"/>
      <c r="N24" s="102"/>
      <c r="O24" s="102"/>
      <c r="AE24" s="102"/>
      <c r="AF24" s="102"/>
      <c r="AG24" s="102"/>
      <c r="AH24" s="102"/>
      <c r="AI24" s="102"/>
      <c r="AJ24" s="102"/>
    </row>
    <row r="25" spans="1:36" ht="18.75" customHeight="1" x14ac:dyDescent="0.2">
      <c r="C25" s="110" t="s">
        <v>54</v>
      </c>
      <c r="D25" s="114" t="s">
        <v>59</v>
      </c>
      <c r="E25" s="114" t="s">
        <v>59</v>
      </c>
      <c r="F25" s="114" t="s">
        <v>59</v>
      </c>
      <c r="G25" s="114" t="s">
        <v>59</v>
      </c>
      <c r="H25" s="114" t="s">
        <v>59</v>
      </c>
      <c r="I25" s="114" t="s">
        <v>59</v>
      </c>
      <c r="J25" s="114" t="s">
        <v>59</v>
      </c>
      <c r="K25" s="114" t="s">
        <v>59</v>
      </c>
    </row>
    <row r="26" spans="1:36" x14ac:dyDescent="0.2">
      <c r="C26" s="110" t="s">
        <v>56</v>
      </c>
      <c r="D26" s="120">
        <v>2545</v>
      </c>
      <c r="E26" s="120">
        <v>496</v>
      </c>
      <c r="F26" s="120">
        <v>211</v>
      </c>
      <c r="G26" s="114" t="s">
        <v>55</v>
      </c>
      <c r="H26" s="120">
        <v>1298</v>
      </c>
      <c r="I26" s="120">
        <v>498</v>
      </c>
      <c r="J26" s="120">
        <v>211</v>
      </c>
      <c r="K26" s="114" t="s">
        <v>55</v>
      </c>
    </row>
    <row r="27" spans="1:36" x14ac:dyDescent="0.2">
      <c r="C27" s="110" t="s">
        <v>57</v>
      </c>
      <c r="D27" s="120">
        <v>380</v>
      </c>
      <c r="E27" s="120">
        <v>200</v>
      </c>
      <c r="F27" s="120">
        <v>535</v>
      </c>
      <c r="G27" s="120">
        <v>29</v>
      </c>
      <c r="H27" s="120">
        <v>650</v>
      </c>
      <c r="I27" s="120">
        <v>200</v>
      </c>
      <c r="J27" s="120">
        <v>535</v>
      </c>
      <c r="K27" s="114" t="s">
        <v>55</v>
      </c>
    </row>
    <row r="28" spans="1:36" ht="18.75" customHeight="1" x14ac:dyDescent="0.2">
      <c r="C28" s="118" t="s">
        <v>58</v>
      </c>
      <c r="D28" s="114">
        <v>567</v>
      </c>
      <c r="E28" s="114">
        <v>216</v>
      </c>
      <c r="F28" s="114">
        <v>121</v>
      </c>
      <c r="G28" s="114" t="s">
        <v>55</v>
      </c>
      <c r="H28" s="120">
        <v>564</v>
      </c>
      <c r="I28" s="120">
        <v>105</v>
      </c>
      <c r="J28" s="120">
        <v>128</v>
      </c>
      <c r="K28" s="114" t="s">
        <v>55</v>
      </c>
    </row>
    <row r="29" spans="1:36" x14ac:dyDescent="0.2">
      <c r="C29" s="118" t="s">
        <v>60</v>
      </c>
      <c r="D29" s="119" t="s">
        <v>59</v>
      </c>
      <c r="E29" s="119" t="s">
        <v>59</v>
      </c>
      <c r="F29" s="119" t="s">
        <v>59</v>
      </c>
      <c r="G29" s="119" t="s">
        <v>59</v>
      </c>
      <c r="H29" s="113">
        <v>950</v>
      </c>
      <c r="I29" s="113">
        <v>350</v>
      </c>
      <c r="J29" s="113">
        <v>213</v>
      </c>
      <c r="K29" s="115">
        <v>213</v>
      </c>
    </row>
    <row r="30" spans="1:36" x14ac:dyDescent="0.2">
      <c r="C30" s="120" t="s">
        <v>61</v>
      </c>
      <c r="D30" s="111">
        <v>1925</v>
      </c>
      <c r="E30" s="111">
        <v>898</v>
      </c>
      <c r="F30" s="111">
        <v>2063</v>
      </c>
      <c r="G30" s="114" t="s">
        <v>55</v>
      </c>
      <c r="H30" s="111">
        <v>2007</v>
      </c>
      <c r="I30" s="111">
        <v>993</v>
      </c>
      <c r="J30" s="111">
        <v>2063</v>
      </c>
      <c r="K30" s="115" t="s">
        <v>55</v>
      </c>
    </row>
    <row r="31" spans="1:36" ht="18.75" customHeight="1" x14ac:dyDescent="0.2">
      <c r="C31" s="121" t="s">
        <v>48</v>
      </c>
      <c r="D31" s="122">
        <f t="shared" ref="D31:K31" si="2">SUM(D25:D30)</f>
        <v>5417</v>
      </c>
      <c r="E31" s="122">
        <f t="shared" si="2"/>
        <v>1810</v>
      </c>
      <c r="F31" s="122">
        <f t="shared" si="2"/>
        <v>2930</v>
      </c>
      <c r="G31" s="122">
        <f t="shared" si="2"/>
        <v>29</v>
      </c>
      <c r="H31" s="122">
        <f t="shared" si="2"/>
        <v>5469</v>
      </c>
      <c r="I31" s="122">
        <f t="shared" si="2"/>
        <v>2146</v>
      </c>
      <c r="J31" s="122">
        <f t="shared" si="2"/>
        <v>3150</v>
      </c>
      <c r="K31" s="122">
        <f t="shared" si="2"/>
        <v>213</v>
      </c>
    </row>
    <row r="37" ht="12.75" customHeight="1" x14ac:dyDescent="0.2"/>
    <row r="40" ht="12.75" customHeight="1" x14ac:dyDescent="0.2"/>
  </sheetData>
  <mergeCells count="15">
    <mergeCell ref="C23:C24"/>
    <mergeCell ref="D23:G23"/>
    <mergeCell ref="H23:K23"/>
    <mergeCell ref="X3:AA3"/>
    <mergeCell ref="C12:O12"/>
    <mergeCell ref="C13:C14"/>
    <mergeCell ref="D13:G13"/>
    <mergeCell ref="H13:K13"/>
    <mergeCell ref="L13:O13"/>
    <mergeCell ref="C3:C4"/>
    <mergeCell ref="D3:G3"/>
    <mergeCell ref="H3:K3"/>
    <mergeCell ref="L3:O3"/>
    <mergeCell ref="P3:S3"/>
    <mergeCell ref="T3:W3"/>
  </mergeCells>
  <pageMargins left="1.21" right="0.75" top="0.65" bottom="0.73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E131"/>
  <sheetViews>
    <sheetView tabSelected="1" zoomScaleNormal="100" workbookViewId="0">
      <selection activeCell="V31" sqref="V31"/>
    </sheetView>
  </sheetViews>
  <sheetFormatPr defaultRowHeight="12.75" x14ac:dyDescent="0.2"/>
  <cols>
    <col min="1" max="1" width="13.42578125" style="117" customWidth="1"/>
    <col min="2" max="2" width="4.7109375" style="117" customWidth="1"/>
    <col min="3" max="3" width="7.42578125" style="117" customWidth="1"/>
    <col min="4" max="4" width="6.28515625" style="117" customWidth="1"/>
    <col min="5" max="6" width="7.42578125" style="117" customWidth="1"/>
    <col min="7" max="7" width="7.28515625" style="117" customWidth="1"/>
    <col min="8" max="8" width="6.42578125" style="117" customWidth="1"/>
    <col min="9" max="9" width="7.42578125" style="117" customWidth="1"/>
    <col min="10" max="10" width="5.85546875" style="117" customWidth="1"/>
    <col min="11" max="11" width="4.5703125" style="117" customWidth="1"/>
    <col min="12" max="12" width="7.42578125" style="117" customWidth="1"/>
    <col min="13" max="13" width="6.42578125" style="117" customWidth="1"/>
    <col min="14" max="15" width="7.42578125" style="117" customWidth="1"/>
    <col min="16" max="17" width="6.5703125" style="117" customWidth="1"/>
    <col min="18" max="18" width="6.7109375" style="117" customWidth="1"/>
    <col min="19" max="19" width="7.28515625" style="117" customWidth="1"/>
    <col min="20" max="82" width="7.42578125" style="117" customWidth="1"/>
    <col min="83" max="16384" width="9.140625" style="117"/>
  </cols>
  <sheetData>
    <row r="1" spans="1:83" s="108" customFormat="1" ht="22.5" customHeight="1" x14ac:dyDescent="0.2">
      <c r="A1" s="126" t="s">
        <v>63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83" s="108" customFormat="1" ht="18.75" customHeight="1" x14ac:dyDescent="0.2">
      <c r="A2" s="127" t="s">
        <v>26</v>
      </c>
      <c r="B2" s="128">
        <v>2009</v>
      </c>
      <c r="C2" s="128"/>
      <c r="D2" s="128"/>
      <c r="E2" s="128"/>
      <c r="F2" s="128"/>
      <c r="G2" s="128"/>
      <c r="H2" s="128"/>
      <c r="I2" s="128"/>
      <c r="J2" s="128"/>
      <c r="K2" s="128">
        <v>2010</v>
      </c>
      <c r="L2" s="128"/>
      <c r="M2" s="128"/>
      <c r="N2" s="128"/>
      <c r="O2" s="128"/>
      <c r="P2" s="128"/>
      <c r="Q2" s="128"/>
      <c r="R2" s="128"/>
      <c r="S2" s="129"/>
      <c r="T2" s="107"/>
      <c r="CE2" s="107"/>
    </row>
    <row r="3" spans="1:83" s="108" customFormat="1" ht="29.25" customHeight="1" x14ac:dyDescent="0.2">
      <c r="A3" s="130"/>
      <c r="B3" s="131" t="s">
        <v>64</v>
      </c>
      <c r="C3" s="132" t="s">
        <v>65</v>
      </c>
      <c r="D3" s="133"/>
      <c r="E3" s="134" t="s">
        <v>66</v>
      </c>
      <c r="F3" s="135"/>
      <c r="G3" s="135"/>
      <c r="H3" s="136"/>
      <c r="I3" s="131" t="s">
        <v>67</v>
      </c>
      <c r="J3" s="137" t="s">
        <v>68</v>
      </c>
      <c r="K3" s="131" t="s">
        <v>64</v>
      </c>
      <c r="L3" s="132" t="s">
        <v>65</v>
      </c>
      <c r="M3" s="133"/>
      <c r="N3" s="134" t="s">
        <v>66</v>
      </c>
      <c r="O3" s="135"/>
      <c r="P3" s="135"/>
      <c r="Q3" s="136"/>
      <c r="R3" s="131" t="s">
        <v>67</v>
      </c>
      <c r="S3" s="138" t="s">
        <v>68</v>
      </c>
      <c r="T3" s="107"/>
      <c r="CE3" s="107"/>
    </row>
    <row r="4" spans="1:83" s="108" customFormat="1" ht="60" customHeight="1" x14ac:dyDescent="0.2">
      <c r="A4" s="139"/>
      <c r="B4" s="140"/>
      <c r="C4" s="141" t="s">
        <v>48</v>
      </c>
      <c r="D4" s="141" t="s">
        <v>69</v>
      </c>
      <c r="E4" s="141" t="s">
        <v>48</v>
      </c>
      <c r="F4" s="142" t="s">
        <v>70</v>
      </c>
      <c r="G4" s="141" t="s">
        <v>71</v>
      </c>
      <c r="H4" s="141" t="s">
        <v>72</v>
      </c>
      <c r="I4" s="140"/>
      <c r="J4" s="143" t="s">
        <v>73</v>
      </c>
      <c r="K4" s="144"/>
      <c r="L4" s="141" t="s">
        <v>48</v>
      </c>
      <c r="M4" s="141" t="s">
        <v>69</v>
      </c>
      <c r="N4" s="141" t="s">
        <v>48</v>
      </c>
      <c r="O4" s="142" t="s">
        <v>70</v>
      </c>
      <c r="P4" s="141" t="s">
        <v>71</v>
      </c>
      <c r="Q4" s="141" t="s">
        <v>72</v>
      </c>
      <c r="R4" s="140"/>
      <c r="S4" s="145" t="s">
        <v>73</v>
      </c>
      <c r="T4" s="107"/>
      <c r="CE4" s="107"/>
    </row>
    <row r="5" spans="1:83" ht="18.75" customHeight="1" x14ac:dyDescent="0.2">
      <c r="A5" s="146" t="s">
        <v>54</v>
      </c>
      <c r="B5" s="147">
        <v>30</v>
      </c>
      <c r="C5" s="148">
        <v>2833</v>
      </c>
      <c r="D5" s="149">
        <v>715</v>
      </c>
      <c r="E5" s="148">
        <v>2221</v>
      </c>
      <c r="F5" s="148">
        <v>820</v>
      </c>
      <c r="G5" s="148">
        <v>1210</v>
      </c>
      <c r="H5" s="148">
        <v>191</v>
      </c>
      <c r="I5" s="148">
        <v>4606</v>
      </c>
      <c r="J5" s="148">
        <v>276</v>
      </c>
      <c r="K5" s="148">
        <v>30</v>
      </c>
      <c r="L5" s="148">
        <v>2561</v>
      </c>
      <c r="M5" s="148">
        <v>416</v>
      </c>
      <c r="N5" s="148">
        <f t="shared" ref="N5:N17" si="0">O5+P5+Q5</f>
        <v>1881</v>
      </c>
      <c r="O5" s="148">
        <v>614</v>
      </c>
      <c r="P5" s="148">
        <v>1016</v>
      </c>
      <c r="Q5" s="148">
        <v>251</v>
      </c>
      <c r="R5" s="148">
        <v>5211</v>
      </c>
      <c r="S5" s="148">
        <v>113</v>
      </c>
      <c r="T5" s="116"/>
    </row>
    <row r="6" spans="1:83" x14ac:dyDescent="0.2">
      <c r="A6" s="150" t="s">
        <v>74</v>
      </c>
      <c r="B6" s="151">
        <v>12</v>
      </c>
      <c r="C6" s="152">
        <v>1789</v>
      </c>
      <c r="D6" s="153">
        <v>89</v>
      </c>
      <c r="E6" s="152">
        <v>3088</v>
      </c>
      <c r="F6" s="152">
        <v>1258</v>
      </c>
      <c r="G6" s="152">
        <v>1593</v>
      </c>
      <c r="H6" s="152">
        <v>237</v>
      </c>
      <c r="I6" s="152">
        <v>4040</v>
      </c>
      <c r="J6" s="152">
        <v>330</v>
      </c>
      <c r="K6" s="152">
        <v>12</v>
      </c>
      <c r="L6" s="152">
        <v>1989</v>
      </c>
      <c r="M6" s="152">
        <v>98</v>
      </c>
      <c r="N6" s="152">
        <f t="shared" si="0"/>
        <v>3378</v>
      </c>
      <c r="O6" s="152">
        <v>1383</v>
      </c>
      <c r="P6" s="152">
        <v>1675</v>
      </c>
      <c r="Q6" s="152">
        <v>320</v>
      </c>
      <c r="R6" s="152">
        <v>4100</v>
      </c>
      <c r="S6" s="152">
        <v>60</v>
      </c>
      <c r="T6" s="116"/>
    </row>
    <row r="7" spans="1:83" x14ac:dyDescent="0.2">
      <c r="A7" s="150" t="s">
        <v>56</v>
      </c>
      <c r="B7" s="151">
        <v>20</v>
      </c>
      <c r="C7" s="152">
        <v>452</v>
      </c>
      <c r="D7" s="153">
        <v>93</v>
      </c>
      <c r="E7" s="152">
        <v>439</v>
      </c>
      <c r="F7" s="152">
        <v>79</v>
      </c>
      <c r="G7" s="152">
        <v>185</v>
      </c>
      <c r="H7" s="152">
        <v>175</v>
      </c>
      <c r="I7" s="152">
        <v>4790</v>
      </c>
      <c r="J7" s="152">
        <v>503</v>
      </c>
      <c r="K7" s="152">
        <v>10</v>
      </c>
      <c r="L7" s="152">
        <v>826</v>
      </c>
      <c r="M7" s="152">
        <v>137</v>
      </c>
      <c r="N7" s="152">
        <f t="shared" si="0"/>
        <v>1245</v>
      </c>
      <c r="O7" s="152">
        <v>82</v>
      </c>
      <c r="P7" s="152">
        <v>842</v>
      </c>
      <c r="Q7" s="152">
        <v>321</v>
      </c>
      <c r="R7" s="152">
        <v>2360</v>
      </c>
      <c r="S7" s="152">
        <v>89</v>
      </c>
      <c r="T7" s="116"/>
    </row>
    <row r="8" spans="1:83" ht="18.75" customHeight="1" x14ac:dyDescent="0.2">
      <c r="A8" s="150" t="s">
        <v>75</v>
      </c>
      <c r="B8" s="151">
        <v>10</v>
      </c>
      <c r="C8" s="152">
        <v>120</v>
      </c>
      <c r="D8" s="153">
        <v>80</v>
      </c>
      <c r="E8" s="152">
        <v>100</v>
      </c>
      <c r="F8" s="152">
        <v>20</v>
      </c>
      <c r="G8" s="152">
        <v>50</v>
      </c>
      <c r="H8" s="152">
        <v>30</v>
      </c>
      <c r="I8" s="152">
        <v>500</v>
      </c>
      <c r="J8" s="152">
        <v>300</v>
      </c>
      <c r="K8" s="152">
        <v>10</v>
      </c>
      <c r="L8" s="152">
        <v>200</v>
      </c>
      <c r="M8" s="152">
        <v>100</v>
      </c>
      <c r="N8" s="152">
        <f t="shared" si="0"/>
        <v>500</v>
      </c>
      <c r="O8" s="152">
        <v>100</v>
      </c>
      <c r="P8" s="152">
        <v>300</v>
      </c>
      <c r="Q8" s="152">
        <v>100</v>
      </c>
      <c r="R8" s="152">
        <v>500</v>
      </c>
      <c r="S8" s="152">
        <v>35</v>
      </c>
      <c r="T8" s="116"/>
    </row>
    <row r="9" spans="1:83" x14ac:dyDescent="0.2">
      <c r="A9" s="150" t="s">
        <v>76</v>
      </c>
      <c r="B9" s="151">
        <v>25</v>
      </c>
      <c r="C9" s="152">
        <v>1204</v>
      </c>
      <c r="D9" s="153">
        <v>195</v>
      </c>
      <c r="E9" s="152">
        <v>1443</v>
      </c>
      <c r="F9" s="152">
        <v>250</v>
      </c>
      <c r="G9" s="152">
        <v>1073</v>
      </c>
      <c r="H9" s="152">
        <v>120</v>
      </c>
      <c r="I9" s="152">
        <v>4472</v>
      </c>
      <c r="J9" s="152">
        <v>63</v>
      </c>
      <c r="K9" s="152">
        <v>25</v>
      </c>
      <c r="L9" s="152">
        <v>866</v>
      </c>
      <c r="M9" s="152">
        <v>145</v>
      </c>
      <c r="N9" s="152">
        <f t="shared" si="0"/>
        <v>1581</v>
      </c>
      <c r="O9" s="152">
        <v>570</v>
      </c>
      <c r="P9" s="152">
        <v>673</v>
      </c>
      <c r="Q9" s="152">
        <v>338</v>
      </c>
      <c r="R9" s="152">
        <v>4755</v>
      </c>
      <c r="S9" s="152">
        <v>249</v>
      </c>
      <c r="T9" s="116"/>
    </row>
    <row r="10" spans="1:83" x14ac:dyDescent="0.2">
      <c r="A10" s="150" t="s">
        <v>77</v>
      </c>
      <c r="B10" s="151">
        <v>15</v>
      </c>
      <c r="C10" s="152">
        <v>428</v>
      </c>
      <c r="D10" s="153">
        <v>165</v>
      </c>
      <c r="E10" s="152">
        <v>2060</v>
      </c>
      <c r="F10" s="152">
        <v>105</v>
      </c>
      <c r="G10" s="152">
        <v>1855</v>
      </c>
      <c r="H10" s="152">
        <v>100</v>
      </c>
      <c r="I10" s="152">
        <v>6108</v>
      </c>
      <c r="J10" s="152">
        <v>164</v>
      </c>
      <c r="K10" s="152">
        <v>15</v>
      </c>
      <c r="L10" s="152">
        <v>1315</v>
      </c>
      <c r="M10" s="152">
        <v>615</v>
      </c>
      <c r="N10" s="152">
        <f t="shared" si="0"/>
        <v>2793</v>
      </c>
      <c r="O10" s="152">
        <v>279</v>
      </c>
      <c r="P10" s="152">
        <v>2314</v>
      </c>
      <c r="Q10" s="152">
        <v>200</v>
      </c>
      <c r="R10" s="152">
        <v>5950</v>
      </c>
      <c r="S10" s="152">
        <v>176</v>
      </c>
      <c r="T10" s="116"/>
    </row>
    <row r="11" spans="1:83" ht="18.75" customHeight="1" x14ac:dyDescent="0.2">
      <c r="A11" s="150" t="s">
        <v>57</v>
      </c>
      <c r="B11" s="151">
        <v>15</v>
      </c>
      <c r="C11" s="152">
        <v>830</v>
      </c>
      <c r="D11" s="153">
        <v>530</v>
      </c>
      <c r="E11" s="152">
        <v>1188</v>
      </c>
      <c r="F11" s="152">
        <v>550</v>
      </c>
      <c r="G11" s="152">
        <v>315</v>
      </c>
      <c r="H11" s="152">
        <v>323</v>
      </c>
      <c r="I11" s="152">
        <v>5000</v>
      </c>
      <c r="J11" s="152">
        <v>163</v>
      </c>
      <c r="K11" s="152">
        <v>16</v>
      </c>
      <c r="L11" s="152">
        <v>860</v>
      </c>
      <c r="M11" s="152">
        <v>450</v>
      </c>
      <c r="N11" s="152">
        <f t="shared" si="0"/>
        <v>1358</v>
      </c>
      <c r="O11" s="152">
        <v>830</v>
      </c>
      <c r="P11" s="152">
        <v>370</v>
      </c>
      <c r="Q11" s="152">
        <v>158</v>
      </c>
      <c r="R11" s="152">
        <v>4340</v>
      </c>
      <c r="S11" s="152">
        <v>25</v>
      </c>
      <c r="T11" s="116"/>
    </row>
    <row r="12" spans="1:83" x14ac:dyDescent="0.2">
      <c r="A12" s="150" t="s">
        <v>78</v>
      </c>
      <c r="B12" s="151">
        <v>10</v>
      </c>
      <c r="C12" s="152">
        <v>400</v>
      </c>
      <c r="D12" s="153">
        <v>100</v>
      </c>
      <c r="E12" s="152">
        <v>800</v>
      </c>
      <c r="F12" s="152">
        <v>70</v>
      </c>
      <c r="G12" s="152">
        <v>500</v>
      </c>
      <c r="H12" s="152">
        <v>230</v>
      </c>
      <c r="I12" s="152">
        <v>3250</v>
      </c>
      <c r="J12" s="152">
        <v>170</v>
      </c>
      <c r="K12" s="152">
        <v>12</v>
      </c>
      <c r="L12" s="152">
        <v>260</v>
      </c>
      <c r="M12" s="152">
        <v>65</v>
      </c>
      <c r="N12" s="152">
        <f t="shared" si="0"/>
        <v>505</v>
      </c>
      <c r="O12" s="152">
        <v>65</v>
      </c>
      <c r="P12" s="152">
        <v>400</v>
      </c>
      <c r="Q12" s="152">
        <v>40</v>
      </c>
      <c r="R12" s="152">
        <v>1700</v>
      </c>
      <c r="S12" s="152">
        <v>40</v>
      </c>
      <c r="T12" s="116"/>
    </row>
    <row r="13" spans="1:83" x14ac:dyDescent="0.2">
      <c r="A13" s="150" t="s">
        <v>60</v>
      </c>
      <c r="B13" s="151">
        <v>12</v>
      </c>
      <c r="C13" s="152">
        <v>32</v>
      </c>
      <c r="D13" s="153">
        <v>14</v>
      </c>
      <c r="E13" s="152">
        <v>116</v>
      </c>
      <c r="F13" s="152">
        <v>27</v>
      </c>
      <c r="G13" s="152">
        <v>55</v>
      </c>
      <c r="H13" s="152">
        <v>34</v>
      </c>
      <c r="I13" s="152">
        <v>4680</v>
      </c>
      <c r="J13" s="152" t="s">
        <v>55</v>
      </c>
      <c r="K13" s="152">
        <v>20</v>
      </c>
      <c r="L13" s="152">
        <v>110</v>
      </c>
      <c r="M13" s="152">
        <v>91</v>
      </c>
      <c r="N13" s="152">
        <f t="shared" si="0"/>
        <v>872</v>
      </c>
      <c r="O13" s="152">
        <v>530</v>
      </c>
      <c r="P13" s="152">
        <v>316</v>
      </c>
      <c r="Q13" s="152">
        <v>26</v>
      </c>
      <c r="R13" s="152">
        <v>1564</v>
      </c>
      <c r="S13" s="152">
        <v>12</v>
      </c>
      <c r="T13" s="116"/>
    </row>
    <row r="14" spans="1:83" ht="18.75" customHeight="1" x14ac:dyDescent="0.2">
      <c r="A14" s="150" t="s">
        <v>79</v>
      </c>
      <c r="B14" s="151">
        <v>8</v>
      </c>
      <c r="C14" s="152">
        <v>282</v>
      </c>
      <c r="D14" s="153">
        <v>110</v>
      </c>
      <c r="E14" s="152">
        <v>2672</v>
      </c>
      <c r="F14" s="152">
        <v>772</v>
      </c>
      <c r="G14" s="152">
        <v>1511</v>
      </c>
      <c r="H14" s="152">
        <v>389</v>
      </c>
      <c r="I14" s="152">
        <v>5380</v>
      </c>
      <c r="J14" s="152">
        <v>273</v>
      </c>
      <c r="K14" s="152">
        <v>10</v>
      </c>
      <c r="L14" s="152">
        <v>152</v>
      </c>
      <c r="M14" s="152">
        <v>69</v>
      </c>
      <c r="N14" s="152">
        <f t="shared" si="0"/>
        <v>208</v>
      </c>
      <c r="O14" s="152"/>
      <c r="P14" s="152">
        <v>145</v>
      </c>
      <c r="Q14" s="152">
        <v>63</v>
      </c>
      <c r="R14" s="152" t="s">
        <v>55</v>
      </c>
      <c r="S14" s="152">
        <v>53</v>
      </c>
      <c r="T14" s="116"/>
    </row>
    <row r="15" spans="1:83" x14ac:dyDescent="0.2">
      <c r="A15" s="150" t="s">
        <v>80</v>
      </c>
      <c r="B15" s="154">
        <v>5</v>
      </c>
      <c r="C15" s="152">
        <v>327</v>
      </c>
      <c r="D15" s="155">
        <v>142</v>
      </c>
      <c r="E15" s="152">
        <v>513</v>
      </c>
      <c r="F15" s="152">
        <v>213</v>
      </c>
      <c r="G15" s="152">
        <v>169</v>
      </c>
      <c r="H15" s="152">
        <v>131</v>
      </c>
      <c r="I15" s="152">
        <v>3791</v>
      </c>
      <c r="J15" s="152">
        <v>466</v>
      </c>
      <c r="K15" s="152">
        <v>10</v>
      </c>
      <c r="L15" s="152">
        <v>436</v>
      </c>
      <c r="M15" s="152">
        <v>273</v>
      </c>
      <c r="N15" s="152">
        <f t="shared" si="0"/>
        <v>922</v>
      </c>
      <c r="O15" s="152">
        <v>387</v>
      </c>
      <c r="P15" s="152">
        <v>367</v>
      </c>
      <c r="Q15" s="152">
        <v>168</v>
      </c>
      <c r="R15" s="152">
        <v>3800</v>
      </c>
      <c r="S15" s="152">
        <v>14</v>
      </c>
      <c r="T15" s="116"/>
    </row>
    <row r="16" spans="1:83" x14ac:dyDescent="0.2">
      <c r="A16" s="150" t="s">
        <v>58</v>
      </c>
      <c r="B16" s="151">
        <v>10</v>
      </c>
      <c r="C16" s="152">
        <v>250</v>
      </c>
      <c r="D16" s="153">
        <v>150</v>
      </c>
      <c r="E16" s="152">
        <v>1250</v>
      </c>
      <c r="F16" s="152">
        <v>1000</v>
      </c>
      <c r="G16" s="152">
        <v>150</v>
      </c>
      <c r="H16" s="152">
        <v>100</v>
      </c>
      <c r="I16" s="152">
        <v>2069</v>
      </c>
      <c r="J16" s="152">
        <v>569</v>
      </c>
      <c r="K16" s="152">
        <v>10</v>
      </c>
      <c r="L16" s="152">
        <v>280</v>
      </c>
      <c r="M16" s="152">
        <v>160</v>
      </c>
      <c r="N16" s="152">
        <f t="shared" si="0"/>
        <v>1000</v>
      </c>
      <c r="O16" s="152">
        <v>580</v>
      </c>
      <c r="P16" s="152">
        <v>300</v>
      </c>
      <c r="Q16" s="152">
        <v>120</v>
      </c>
      <c r="R16" s="152">
        <v>2620</v>
      </c>
      <c r="S16" s="152">
        <v>48</v>
      </c>
      <c r="T16" s="116"/>
    </row>
    <row r="17" spans="1:79" ht="28.5" customHeight="1" x14ac:dyDescent="0.2">
      <c r="A17" s="156" t="s">
        <v>81</v>
      </c>
      <c r="B17" s="151">
        <v>150</v>
      </c>
      <c r="C17" s="152">
        <v>25555</v>
      </c>
      <c r="D17" s="153">
        <v>2744</v>
      </c>
      <c r="E17" s="152">
        <v>34883</v>
      </c>
      <c r="F17" s="152">
        <v>13000</v>
      </c>
      <c r="G17" s="152">
        <v>8803</v>
      </c>
      <c r="H17" s="152">
        <v>13080</v>
      </c>
      <c r="I17" s="152">
        <v>41206</v>
      </c>
      <c r="J17" s="152">
        <v>800</v>
      </c>
      <c r="K17" s="152">
        <v>150</v>
      </c>
      <c r="L17" s="152">
        <v>26400</v>
      </c>
      <c r="M17" s="152">
        <v>2800</v>
      </c>
      <c r="N17" s="152">
        <f t="shared" si="0"/>
        <v>35300</v>
      </c>
      <c r="O17" s="152">
        <v>12630</v>
      </c>
      <c r="P17" s="152">
        <v>7863</v>
      </c>
      <c r="Q17" s="152">
        <v>14807</v>
      </c>
      <c r="R17" s="152">
        <v>42000</v>
      </c>
      <c r="S17" s="152">
        <v>73</v>
      </c>
      <c r="T17" s="116"/>
    </row>
    <row r="18" spans="1:79" s="108" customFormat="1" ht="23.25" customHeight="1" x14ac:dyDescent="0.2">
      <c r="A18" s="157" t="s">
        <v>48</v>
      </c>
      <c r="B18" s="158">
        <f>SUM(B5:B17)</f>
        <v>322</v>
      </c>
      <c r="C18" s="159">
        <f>SUM(C5:C17)</f>
        <v>34502</v>
      </c>
      <c r="D18" s="159">
        <f t="shared" ref="D18:S18" si="1">SUM(D5:D17)</f>
        <v>5127</v>
      </c>
      <c r="E18" s="159">
        <f t="shared" si="1"/>
        <v>50773</v>
      </c>
      <c r="F18" s="159">
        <f t="shared" si="1"/>
        <v>18164</v>
      </c>
      <c r="G18" s="159">
        <f t="shared" si="1"/>
        <v>17469</v>
      </c>
      <c r="H18" s="159">
        <f t="shared" si="1"/>
        <v>15140</v>
      </c>
      <c r="I18" s="159">
        <f t="shared" si="1"/>
        <v>89892</v>
      </c>
      <c r="J18" s="159">
        <f t="shared" si="1"/>
        <v>4077</v>
      </c>
      <c r="K18" s="159">
        <f t="shared" si="1"/>
        <v>330</v>
      </c>
      <c r="L18" s="159">
        <f t="shared" si="1"/>
        <v>36255</v>
      </c>
      <c r="M18" s="159">
        <f t="shared" si="1"/>
        <v>5419</v>
      </c>
      <c r="N18" s="159">
        <f t="shared" si="1"/>
        <v>51543</v>
      </c>
      <c r="O18" s="159">
        <f t="shared" si="1"/>
        <v>18050</v>
      </c>
      <c r="P18" s="159">
        <f t="shared" si="1"/>
        <v>16581</v>
      </c>
      <c r="Q18" s="159">
        <f t="shared" si="1"/>
        <v>16912</v>
      </c>
      <c r="R18" s="159">
        <f t="shared" si="1"/>
        <v>78900</v>
      </c>
      <c r="S18" s="159">
        <f t="shared" si="1"/>
        <v>987</v>
      </c>
      <c r="T18" s="107"/>
    </row>
    <row r="19" spans="1:79" x14ac:dyDescent="0.2">
      <c r="L19" s="160"/>
      <c r="M19" s="160"/>
      <c r="N19" s="160"/>
      <c r="T19" s="116"/>
    </row>
    <row r="20" spans="1:79" x14ac:dyDescent="0.2">
      <c r="T20" s="116"/>
      <c r="BT20" s="161"/>
      <c r="BU20" s="161"/>
      <c r="BV20" s="161"/>
      <c r="BW20" s="162"/>
      <c r="BX20" s="162"/>
      <c r="BY20" s="162"/>
      <c r="BZ20" s="162"/>
      <c r="CA20" s="162"/>
    </row>
    <row r="21" spans="1:79" x14ac:dyDescent="0.2">
      <c r="T21" s="116"/>
      <c r="BU21" s="116"/>
      <c r="BV21" s="116"/>
      <c r="BW21" s="116"/>
      <c r="BX21" s="116"/>
      <c r="BY21" s="116"/>
      <c r="BZ21" s="116"/>
      <c r="CA21" s="116"/>
    </row>
    <row r="22" spans="1:79" x14ac:dyDescent="0.2">
      <c r="T22" s="116"/>
    </row>
    <row r="23" spans="1:79" x14ac:dyDescent="0.2">
      <c r="T23" s="116"/>
    </row>
    <row r="24" spans="1:79" x14ac:dyDescent="0.2">
      <c r="T24" s="116"/>
    </row>
    <row r="25" spans="1:79" x14ac:dyDescent="0.2">
      <c r="T25" s="116"/>
    </row>
    <row r="26" spans="1:79" x14ac:dyDescent="0.2">
      <c r="T26" s="116"/>
    </row>
    <row r="27" spans="1:79" x14ac:dyDescent="0.2">
      <c r="T27" s="116"/>
    </row>
    <row r="28" spans="1:79" x14ac:dyDescent="0.2">
      <c r="T28" s="116"/>
    </row>
    <row r="29" spans="1:79" ht="18" customHeight="1" x14ac:dyDescent="0.2">
      <c r="A29" s="127" t="s">
        <v>26</v>
      </c>
      <c r="B29" s="128">
        <v>2011</v>
      </c>
      <c r="C29" s="128"/>
      <c r="D29" s="128"/>
      <c r="E29" s="128"/>
      <c r="F29" s="128"/>
      <c r="G29" s="128"/>
      <c r="H29" s="128"/>
      <c r="I29" s="128"/>
      <c r="J29" s="128"/>
      <c r="K29" s="128">
        <v>2012</v>
      </c>
      <c r="L29" s="128"/>
      <c r="M29" s="128"/>
      <c r="N29" s="128"/>
      <c r="O29" s="128"/>
      <c r="P29" s="128"/>
      <c r="Q29" s="128"/>
      <c r="R29" s="128"/>
      <c r="S29" s="129"/>
      <c r="T29" s="116"/>
    </row>
    <row r="30" spans="1:79" ht="29.25" customHeight="1" x14ac:dyDescent="0.2">
      <c r="A30" s="130"/>
      <c r="B30" s="131" t="s">
        <v>64</v>
      </c>
      <c r="C30" s="132" t="s">
        <v>65</v>
      </c>
      <c r="D30" s="133"/>
      <c r="E30" s="134" t="s">
        <v>66</v>
      </c>
      <c r="F30" s="135"/>
      <c r="G30" s="135"/>
      <c r="H30" s="136"/>
      <c r="I30" s="131" t="s">
        <v>67</v>
      </c>
      <c r="J30" s="137" t="s">
        <v>68</v>
      </c>
      <c r="K30" s="131" t="s">
        <v>64</v>
      </c>
      <c r="L30" s="132" t="s">
        <v>65</v>
      </c>
      <c r="M30" s="133"/>
      <c r="N30" s="134" t="s">
        <v>66</v>
      </c>
      <c r="O30" s="135"/>
      <c r="P30" s="135"/>
      <c r="Q30" s="136"/>
      <c r="R30" s="131" t="s">
        <v>67</v>
      </c>
      <c r="S30" s="138" t="s">
        <v>68</v>
      </c>
      <c r="T30" s="116"/>
    </row>
    <row r="31" spans="1:79" ht="67.5" customHeight="1" x14ac:dyDescent="0.2">
      <c r="A31" s="139"/>
      <c r="B31" s="144"/>
      <c r="C31" s="141" t="s">
        <v>48</v>
      </c>
      <c r="D31" s="141" t="s">
        <v>69</v>
      </c>
      <c r="E31" s="141" t="s">
        <v>48</v>
      </c>
      <c r="F31" s="142" t="s">
        <v>70</v>
      </c>
      <c r="G31" s="141" t="s">
        <v>71</v>
      </c>
      <c r="H31" s="141" t="s">
        <v>72</v>
      </c>
      <c r="I31" s="140"/>
      <c r="J31" s="143" t="s">
        <v>73</v>
      </c>
      <c r="K31" s="144"/>
      <c r="L31" s="141" t="s">
        <v>48</v>
      </c>
      <c r="M31" s="141" t="s">
        <v>69</v>
      </c>
      <c r="N31" s="141" t="s">
        <v>48</v>
      </c>
      <c r="O31" s="142" t="s">
        <v>70</v>
      </c>
      <c r="P31" s="141" t="s">
        <v>71</v>
      </c>
      <c r="Q31" s="141" t="s">
        <v>72</v>
      </c>
      <c r="R31" s="140"/>
      <c r="S31" s="145" t="s">
        <v>73</v>
      </c>
      <c r="T31" s="116"/>
      <c r="U31" s="117" t="str">
        <f>B30</f>
        <v>1.Суудлын тоо</v>
      </c>
      <c r="W31" s="117" t="str">
        <f>C30</f>
        <v>2.Уншигчдын тоо</v>
      </c>
    </row>
    <row r="32" spans="1:79" ht="18.75" customHeight="1" x14ac:dyDescent="0.2">
      <c r="A32" s="146" t="s">
        <v>54</v>
      </c>
      <c r="B32" s="148">
        <v>30</v>
      </c>
      <c r="C32" s="148">
        <v>4222</v>
      </c>
      <c r="D32" s="148">
        <v>2014</v>
      </c>
      <c r="E32" s="148">
        <f t="shared" ref="E32:E40" si="2">F32+G32+H32</f>
        <v>4006</v>
      </c>
      <c r="F32" s="148">
        <v>1005</v>
      </c>
      <c r="G32" s="148">
        <v>2580</v>
      </c>
      <c r="H32" s="148">
        <v>421</v>
      </c>
      <c r="I32" s="148">
        <v>5211</v>
      </c>
      <c r="J32" s="148">
        <v>93</v>
      </c>
      <c r="K32" s="148">
        <v>25</v>
      </c>
      <c r="L32" s="148">
        <v>1903</v>
      </c>
      <c r="M32" s="148">
        <v>522</v>
      </c>
      <c r="N32" s="148">
        <f t="shared" ref="N32:N44" si="3">+O32+P32+Q32</f>
        <v>2285</v>
      </c>
      <c r="O32" s="148">
        <v>825</v>
      </c>
      <c r="P32" s="148">
        <v>1340</v>
      </c>
      <c r="Q32" s="148">
        <v>120</v>
      </c>
      <c r="R32" s="148">
        <v>5200</v>
      </c>
      <c r="S32" s="148">
        <v>53</v>
      </c>
      <c r="T32" s="116">
        <v>2009</v>
      </c>
      <c r="U32" s="166">
        <v>322</v>
      </c>
      <c r="W32" s="166">
        <f>C45</f>
        <v>42457</v>
      </c>
    </row>
    <row r="33" spans="1:23" x14ac:dyDescent="0.2">
      <c r="A33" s="150" t="s">
        <v>74</v>
      </c>
      <c r="B33" s="152">
        <v>12</v>
      </c>
      <c r="C33" s="152">
        <v>2188</v>
      </c>
      <c r="D33" s="152">
        <v>218</v>
      </c>
      <c r="E33" s="152">
        <f t="shared" si="2"/>
        <v>3589</v>
      </c>
      <c r="F33" s="152">
        <v>1448</v>
      </c>
      <c r="G33" s="152">
        <v>1790</v>
      </c>
      <c r="H33" s="152">
        <v>351</v>
      </c>
      <c r="I33" s="152">
        <v>4200</v>
      </c>
      <c r="J33" s="152">
        <v>100</v>
      </c>
      <c r="K33" s="152">
        <v>12</v>
      </c>
      <c r="L33" s="152">
        <v>2239</v>
      </c>
      <c r="M33" s="152">
        <v>235</v>
      </c>
      <c r="N33" s="152">
        <f t="shared" si="3"/>
        <v>3698</v>
      </c>
      <c r="O33" s="152">
        <v>1505</v>
      </c>
      <c r="P33" s="152">
        <v>1815</v>
      </c>
      <c r="Q33" s="152">
        <v>378</v>
      </c>
      <c r="R33" s="152">
        <v>4300</v>
      </c>
      <c r="S33" s="152">
        <v>13</v>
      </c>
      <c r="T33" s="116">
        <v>2010</v>
      </c>
      <c r="U33" s="117">
        <v>330</v>
      </c>
      <c r="W33" s="166">
        <f>L45</f>
        <v>47729</v>
      </c>
    </row>
    <row r="34" spans="1:23" x14ac:dyDescent="0.2">
      <c r="A34" s="150" t="s">
        <v>56</v>
      </c>
      <c r="B34" s="152">
        <v>10</v>
      </c>
      <c r="C34" s="152">
        <v>810</v>
      </c>
      <c r="D34" s="152">
        <v>150</v>
      </c>
      <c r="E34" s="152">
        <f t="shared" si="2"/>
        <v>1318</v>
      </c>
      <c r="F34" s="152">
        <v>62</v>
      </c>
      <c r="G34" s="152">
        <v>680</v>
      </c>
      <c r="H34" s="152">
        <v>576</v>
      </c>
      <c r="I34" s="152">
        <v>2456</v>
      </c>
      <c r="J34" s="152">
        <v>96</v>
      </c>
      <c r="K34" s="152">
        <v>20</v>
      </c>
      <c r="L34" s="152">
        <v>897</v>
      </c>
      <c r="M34" s="152">
        <v>170</v>
      </c>
      <c r="N34" s="152">
        <f t="shared" si="3"/>
        <v>1554</v>
      </c>
      <c r="O34" s="152">
        <v>155</v>
      </c>
      <c r="P34" s="152">
        <v>770</v>
      </c>
      <c r="Q34" s="152">
        <v>629</v>
      </c>
      <c r="R34" s="152">
        <v>2600</v>
      </c>
      <c r="S34" s="152">
        <v>202</v>
      </c>
      <c r="T34" s="116">
        <v>2011</v>
      </c>
      <c r="U34" s="117">
        <v>336</v>
      </c>
      <c r="W34" s="166">
        <f>C73</f>
        <v>48362</v>
      </c>
    </row>
    <row r="35" spans="1:23" ht="18.75" customHeight="1" x14ac:dyDescent="0.2">
      <c r="A35" s="150" t="s">
        <v>75</v>
      </c>
      <c r="B35" s="152">
        <v>20</v>
      </c>
      <c r="C35" s="152">
        <v>1611</v>
      </c>
      <c r="D35" s="152">
        <v>843</v>
      </c>
      <c r="E35" s="152">
        <f t="shared" si="2"/>
        <v>3202</v>
      </c>
      <c r="F35" s="152">
        <v>1093</v>
      </c>
      <c r="G35" s="152">
        <v>1000</v>
      </c>
      <c r="H35" s="152">
        <v>1109</v>
      </c>
      <c r="I35" s="152">
        <v>1487</v>
      </c>
      <c r="J35" s="152">
        <v>987</v>
      </c>
      <c r="K35" s="152">
        <v>20</v>
      </c>
      <c r="L35" s="152">
        <v>2480</v>
      </c>
      <c r="M35" s="152">
        <v>902</v>
      </c>
      <c r="N35" s="152">
        <f t="shared" si="3"/>
        <v>3600</v>
      </c>
      <c r="O35" s="152">
        <v>1105</v>
      </c>
      <c r="P35" s="152">
        <v>1219</v>
      </c>
      <c r="Q35" s="152">
        <v>1276</v>
      </c>
      <c r="R35" s="152">
        <v>1500</v>
      </c>
      <c r="S35" s="152">
        <v>385</v>
      </c>
      <c r="T35" s="116">
        <v>2012</v>
      </c>
      <c r="U35" s="117">
        <v>347</v>
      </c>
      <c r="W35" s="166">
        <f>L73</f>
        <v>50750</v>
      </c>
    </row>
    <row r="36" spans="1:23" x14ac:dyDescent="0.2">
      <c r="A36" s="150" t="s">
        <v>76</v>
      </c>
      <c r="B36" s="152">
        <v>25</v>
      </c>
      <c r="C36" s="152">
        <v>829</v>
      </c>
      <c r="D36" s="152">
        <v>143</v>
      </c>
      <c r="E36" s="152">
        <f t="shared" si="2"/>
        <v>1180</v>
      </c>
      <c r="F36" s="152">
        <v>422</v>
      </c>
      <c r="G36" s="152">
        <v>604</v>
      </c>
      <c r="H36" s="152">
        <v>154</v>
      </c>
      <c r="I36" s="152">
        <v>4843</v>
      </c>
      <c r="J36" s="152">
        <v>83</v>
      </c>
      <c r="K36" s="152">
        <v>25</v>
      </c>
      <c r="L36" s="152">
        <v>501</v>
      </c>
      <c r="M36" s="152">
        <v>67</v>
      </c>
      <c r="N36" s="152">
        <f t="shared" si="3"/>
        <v>970</v>
      </c>
      <c r="O36" s="152">
        <v>421</v>
      </c>
      <c r="P36" s="152">
        <v>526</v>
      </c>
      <c r="Q36" s="152">
        <v>23</v>
      </c>
      <c r="R36" s="152">
        <v>5100</v>
      </c>
      <c r="S36" s="152">
        <v>177</v>
      </c>
      <c r="T36" s="116">
        <v>2013</v>
      </c>
      <c r="U36" s="117">
        <v>358</v>
      </c>
      <c r="W36" s="166">
        <f>C73</f>
        <v>48362</v>
      </c>
    </row>
    <row r="37" spans="1:23" x14ac:dyDescent="0.2">
      <c r="A37" s="150" t="s">
        <v>77</v>
      </c>
      <c r="B37" s="152">
        <v>16</v>
      </c>
      <c r="C37" s="152">
        <v>570</v>
      </c>
      <c r="D37" s="152">
        <v>270</v>
      </c>
      <c r="E37" s="152">
        <f t="shared" si="2"/>
        <v>2500</v>
      </c>
      <c r="F37" s="152">
        <v>650</v>
      </c>
      <c r="G37" s="152">
        <v>1400</v>
      </c>
      <c r="H37" s="152">
        <v>450</v>
      </c>
      <c r="I37" s="152">
        <v>5700</v>
      </c>
      <c r="J37" s="152">
        <v>50</v>
      </c>
      <c r="K37" s="152">
        <v>25</v>
      </c>
      <c r="L37" s="152">
        <v>3246</v>
      </c>
      <c r="M37" s="152">
        <v>1276</v>
      </c>
      <c r="N37" s="152">
        <f t="shared" si="3"/>
        <v>6250</v>
      </c>
      <c r="O37" s="152">
        <v>1370</v>
      </c>
      <c r="P37" s="152">
        <v>3230</v>
      </c>
      <c r="Q37" s="152">
        <v>1650</v>
      </c>
      <c r="R37" s="152">
        <v>3500</v>
      </c>
      <c r="S37" s="152">
        <v>129</v>
      </c>
      <c r="T37" s="116">
        <v>2014</v>
      </c>
      <c r="U37" s="117">
        <v>360</v>
      </c>
      <c r="W37" s="166">
        <f>L73</f>
        <v>50750</v>
      </c>
    </row>
    <row r="38" spans="1:23" ht="18.75" customHeight="1" x14ac:dyDescent="0.2">
      <c r="A38" s="150" t="s">
        <v>57</v>
      </c>
      <c r="B38" s="152">
        <v>15</v>
      </c>
      <c r="C38" s="152">
        <v>655</v>
      </c>
      <c r="D38" s="152">
        <v>435</v>
      </c>
      <c r="E38" s="152">
        <f t="shared" si="2"/>
        <v>965</v>
      </c>
      <c r="F38" s="152">
        <v>662</v>
      </c>
      <c r="G38" s="152">
        <v>250</v>
      </c>
      <c r="H38" s="152">
        <v>53</v>
      </c>
      <c r="I38" s="152">
        <v>4437</v>
      </c>
      <c r="J38" s="152">
        <v>97</v>
      </c>
      <c r="K38" s="152">
        <v>15</v>
      </c>
      <c r="L38" s="152">
        <v>964</v>
      </c>
      <c r="M38" s="152">
        <v>295</v>
      </c>
      <c r="N38" s="152">
        <f t="shared" si="3"/>
        <v>1357</v>
      </c>
      <c r="O38" s="152">
        <v>417</v>
      </c>
      <c r="P38" s="152">
        <v>830</v>
      </c>
      <c r="Q38" s="152">
        <v>110</v>
      </c>
      <c r="R38" s="152">
        <v>4000</v>
      </c>
      <c r="S38" s="152">
        <v>190</v>
      </c>
      <c r="T38" s="116">
        <v>2015</v>
      </c>
      <c r="U38" s="117">
        <v>319</v>
      </c>
      <c r="W38" s="166">
        <f>C100</f>
        <v>52084</v>
      </c>
    </row>
    <row r="39" spans="1:23" x14ac:dyDescent="0.2">
      <c r="A39" s="150" t="s">
        <v>78</v>
      </c>
      <c r="B39" s="152">
        <v>8</v>
      </c>
      <c r="C39" s="152">
        <v>267</v>
      </c>
      <c r="D39" s="152">
        <v>70</v>
      </c>
      <c r="E39" s="152">
        <f t="shared" si="2"/>
        <v>525</v>
      </c>
      <c r="F39" s="152">
        <v>70</v>
      </c>
      <c r="G39" s="152">
        <v>402</v>
      </c>
      <c r="H39" s="152">
        <v>53</v>
      </c>
      <c r="I39" s="152">
        <v>1732</v>
      </c>
      <c r="J39" s="152">
        <v>32</v>
      </c>
      <c r="K39" s="152">
        <v>8</v>
      </c>
      <c r="L39" s="152">
        <v>598</v>
      </c>
      <c r="M39" s="152">
        <v>196</v>
      </c>
      <c r="N39" s="152">
        <f t="shared" si="3"/>
        <v>1366</v>
      </c>
      <c r="O39" s="152">
        <v>204</v>
      </c>
      <c r="P39" s="152">
        <v>683</v>
      </c>
      <c r="Q39" s="152">
        <v>479</v>
      </c>
      <c r="R39" s="152">
        <v>1900</v>
      </c>
      <c r="S39" s="152">
        <v>174</v>
      </c>
      <c r="T39" s="116">
        <v>2016</v>
      </c>
      <c r="U39" s="117">
        <v>334</v>
      </c>
      <c r="W39" s="166">
        <f>L100</f>
        <v>45159</v>
      </c>
    </row>
    <row r="40" spans="1:23" x14ac:dyDescent="0.2">
      <c r="A40" s="150" t="s">
        <v>60</v>
      </c>
      <c r="B40" s="152">
        <v>20</v>
      </c>
      <c r="C40" s="152">
        <v>215</v>
      </c>
      <c r="D40" s="152">
        <v>180</v>
      </c>
      <c r="E40" s="152">
        <f t="shared" si="2"/>
        <v>1230</v>
      </c>
      <c r="F40" s="152">
        <v>1152</v>
      </c>
      <c r="G40" s="152">
        <v>61</v>
      </c>
      <c r="H40" s="152">
        <v>17</v>
      </c>
      <c r="I40" s="152">
        <v>1586</v>
      </c>
      <c r="J40" s="152">
        <v>27</v>
      </c>
      <c r="K40" s="152">
        <v>15</v>
      </c>
      <c r="L40" s="152">
        <v>225</v>
      </c>
      <c r="M40" s="152">
        <v>195</v>
      </c>
      <c r="N40" s="152">
        <f t="shared" si="3"/>
        <v>1550</v>
      </c>
      <c r="O40" s="152">
        <v>1515</v>
      </c>
      <c r="P40" s="152">
        <v>25</v>
      </c>
      <c r="Q40" s="152">
        <v>10</v>
      </c>
      <c r="R40" s="152">
        <v>2800</v>
      </c>
      <c r="S40" s="152">
        <v>150</v>
      </c>
      <c r="T40" s="116">
        <v>2017</v>
      </c>
      <c r="U40" s="117">
        <v>334</v>
      </c>
      <c r="W40" s="166">
        <f>C131</f>
        <v>32560</v>
      </c>
    </row>
    <row r="41" spans="1:23" ht="18.75" customHeight="1" x14ac:dyDescent="0.2">
      <c r="A41" s="150" t="s">
        <v>79</v>
      </c>
      <c r="B41" s="152">
        <v>10</v>
      </c>
      <c r="C41" s="152">
        <v>766</v>
      </c>
      <c r="D41" s="152">
        <v>332</v>
      </c>
      <c r="E41" s="152">
        <v>602</v>
      </c>
      <c r="F41" s="152">
        <v>84</v>
      </c>
      <c r="G41" s="152">
        <v>324</v>
      </c>
      <c r="H41" s="152">
        <v>194</v>
      </c>
      <c r="I41" s="152">
        <v>288</v>
      </c>
      <c r="J41" s="152">
        <v>288</v>
      </c>
      <c r="K41" s="152">
        <v>10</v>
      </c>
      <c r="L41" s="152">
        <v>1461</v>
      </c>
      <c r="M41" s="152">
        <v>483</v>
      </c>
      <c r="N41" s="152">
        <f t="shared" si="3"/>
        <v>1615</v>
      </c>
      <c r="O41" s="152">
        <v>643</v>
      </c>
      <c r="P41" s="152">
        <v>674</v>
      </c>
      <c r="Q41" s="152">
        <v>298</v>
      </c>
      <c r="R41" s="152">
        <v>600</v>
      </c>
      <c r="S41" s="152">
        <v>229</v>
      </c>
      <c r="T41" s="116"/>
    </row>
    <row r="42" spans="1:23" x14ac:dyDescent="0.2">
      <c r="A42" s="150" t="s">
        <v>80</v>
      </c>
      <c r="B42" s="152">
        <v>10</v>
      </c>
      <c r="C42" s="152">
        <v>528</v>
      </c>
      <c r="D42" s="152">
        <v>189</v>
      </c>
      <c r="E42" s="152">
        <f>F42+G42+H42</f>
        <v>932</v>
      </c>
      <c r="F42" s="152">
        <v>215</v>
      </c>
      <c r="G42" s="152">
        <v>522</v>
      </c>
      <c r="H42" s="152">
        <v>195</v>
      </c>
      <c r="I42" s="152">
        <v>3855</v>
      </c>
      <c r="J42" s="152">
        <v>55</v>
      </c>
      <c r="K42" s="152">
        <v>10</v>
      </c>
      <c r="L42" s="152">
        <v>639</v>
      </c>
      <c r="M42" s="152">
        <v>226</v>
      </c>
      <c r="N42" s="152">
        <f t="shared" si="3"/>
        <v>1132</v>
      </c>
      <c r="O42" s="152">
        <v>365</v>
      </c>
      <c r="P42" s="152">
        <v>554</v>
      </c>
      <c r="Q42" s="152">
        <v>213</v>
      </c>
      <c r="R42" s="152">
        <v>4100</v>
      </c>
      <c r="S42" s="152">
        <v>198</v>
      </c>
      <c r="T42" s="116"/>
    </row>
    <row r="43" spans="1:23" x14ac:dyDescent="0.2">
      <c r="A43" s="150" t="s">
        <v>58</v>
      </c>
      <c r="B43" s="152">
        <v>10</v>
      </c>
      <c r="C43" s="152">
        <v>2916</v>
      </c>
      <c r="D43" s="152">
        <v>1095</v>
      </c>
      <c r="E43" s="152">
        <f>F43+G43+H43</f>
        <v>1976</v>
      </c>
      <c r="F43" s="152">
        <v>985</v>
      </c>
      <c r="G43" s="152">
        <v>724</v>
      </c>
      <c r="H43" s="152">
        <v>267</v>
      </c>
      <c r="I43" s="152">
        <v>2670</v>
      </c>
      <c r="J43" s="152">
        <v>50</v>
      </c>
      <c r="K43" s="152">
        <v>12</v>
      </c>
      <c r="L43" s="152">
        <v>3100</v>
      </c>
      <c r="M43" s="152">
        <v>1220</v>
      </c>
      <c r="N43" s="152">
        <f t="shared" si="3"/>
        <v>3013</v>
      </c>
      <c r="O43" s="152">
        <v>1420</v>
      </c>
      <c r="P43" s="152">
        <v>1326</v>
      </c>
      <c r="Q43" s="152">
        <v>267</v>
      </c>
      <c r="R43" s="152">
        <v>2300</v>
      </c>
      <c r="S43" s="152">
        <v>183</v>
      </c>
      <c r="T43" s="116"/>
    </row>
    <row r="44" spans="1:23" ht="32.25" customHeight="1" x14ac:dyDescent="0.2">
      <c r="A44" s="156" t="s">
        <v>81</v>
      </c>
      <c r="B44" s="152">
        <v>150</v>
      </c>
      <c r="C44" s="152">
        <v>26880</v>
      </c>
      <c r="D44" s="152">
        <v>2880</v>
      </c>
      <c r="E44" s="152">
        <f>F44+G44+H44</f>
        <v>37.707999999999998</v>
      </c>
      <c r="F44" s="152">
        <v>10.98</v>
      </c>
      <c r="G44" s="152">
        <f>4.682</f>
        <v>4.6820000000000004</v>
      </c>
      <c r="H44" s="152">
        <f>8.675+3.285+10.086</f>
        <v>22.045999999999999</v>
      </c>
      <c r="I44" s="152">
        <v>42731</v>
      </c>
      <c r="J44" s="152">
        <v>731</v>
      </c>
      <c r="K44" s="152">
        <v>150</v>
      </c>
      <c r="L44" s="152">
        <v>29476</v>
      </c>
      <c r="M44" s="152">
        <v>2950</v>
      </c>
      <c r="N44" s="152">
        <f t="shared" si="3"/>
        <v>29910</v>
      </c>
      <c r="O44" s="152">
        <v>9831</v>
      </c>
      <c r="P44" s="152">
        <v>6772</v>
      </c>
      <c r="Q44" s="152">
        <v>13307</v>
      </c>
      <c r="R44" s="152">
        <v>44400</v>
      </c>
      <c r="S44" s="152">
        <v>1500</v>
      </c>
      <c r="T44" s="116"/>
    </row>
    <row r="45" spans="1:23" x14ac:dyDescent="0.2">
      <c r="A45" s="157" t="s">
        <v>48</v>
      </c>
      <c r="B45" s="159">
        <f t="shared" ref="B45" si="4">SUM(B32:B44)</f>
        <v>336</v>
      </c>
      <c r="C45" s="159">
        <f t="shared" ref="C45:O45" si="5">SUM(C32:C44)</f>
        <v>42457</v>
      </c>
      <c r="D45" s="159">
        <f t="shared" si="5"/>
        <v>8819</v>
      </c>
      <c r="E45" s="159">
        <f t="shared" si="5"/>
        <v>22062.707999999999</v>
      </c>
      <c r="F45" s="159">
        <f t="shared" si="5"/>
        <v>7858.98</v>
      </c>
      <c r="G45" s="159">
        <f t="shared" si="5"/>
        <v>10341.682000000001</v>
      </c>
      <c r="H45" s="159">
        <f t="shared" si="5"/>
        <v>3862.0459999999998</v>
      </c>
      <c r="I45" s="159">
        <f t="shared" si="5"/>
        <v>81196</v>
      </c>
      <c r="J45" s="159">
        <f t="shared" si="5"/>
        <v>2689</v>
      </c>
      <c r="K45" s="159">
        <f t="shared" si="5"/>
        <v>347</v>
      </c>
      <c r="L45" s="159">
        <f t="shared" si="5"/>
        <v>47729</v>
      </c>
      <c r="M45" s="159">
        <f t="shared" si="5"/>
        <v>8737</v>
      </c>
      <c r="N45" s="159">
        <f t="shared" si="5"/>
        <v>58300</v>
      </c>
      <c r="O45" s="159">
        <f t="shared" si="5"/>
        <v>19776</v>
      </c>
      <c r="P45" s="159">
        <f>SUM(P32:P44)</f>
        <v>19764</v>
      </c>
      <c r="Q45" s="159">
        <f>SUM(Q32:Q44)</f>
        <v>18760</v>
      </c>
      <c r="R45" s="159">
        <f>SUM(R32:R44)</f>
        <v>82300</v>
      </c>
      <c r="S45" s="159">
        <f>SUM(S32:S44)</f>
        <v>3583</v>
      </c>
      <c r="T45" s="116"/>
    </row>
    <row r="46" spans="1:23" x14ac:dyDescent="0.2">
      <c r="T46" s="116"/>
    </row>
    <row r="47" spans="1:23" x14ac:dyDescent="0.2">
      <c r="T47" s="116"/>
    </row>
    <row r="48" spans="1:23" x14ac:dyDescent="0.2">
      <c r="T48" s="116"/>
    </row>
    <row r="49" spans="1:20" x14ac:dyDescent="0.2">
      <c r="T49" s="116"/>
    </row>
    <row r="50" spans="1:20" x14ac:dyDescent="0.2">
      <c r="T50" s="116"/>
    </row>
    <row r="51" spans="1:20" x14ac:dyDescent="0.2">
      <c r="T51" s="116"/>
    </row>
    <row r="52" spans="1:20" x14ac:dyDescent="0.2">
      <c r="T52" s="116"/>
    </row>
    <row r="53" spans="1:20" x14ac:dyDescent="0.2">
      <c r="T53" s="116"/>
    </row>
    <row r="54" spans="1:20" x14ac:dyDescent="0.2">
      <c r="T54" s="116"/>
    </row>
    <row r="55" spans="1:20" x14ac:dyDescent="0.2">
      <c r="T55" s="116"/>
    </row>
    <row r="56" spans="1:20" x14ac:dyDescent="0.2">
      <c r="T56" s="116"/>
    </row>
    <row r="57" spans="1:20" ht="23.25" customHeight="1" x14ac:dyDescent="0.2">
      <c r="A57" s="127" t="s">
        <v>26</v>
      </c>
      <c r="B57" s="128">
        <v>2013</v>
      </c>
      <c r="C57" s="128"/>
      <c r="D57" s="128"/>
      <c r="E57" s="128"/>
      <c r="F57" s="128"/>
      <c r="G57" s="128"/>
      <c r="H57" s="128"/>
      <c r="I57" s="128"/>
      <c r="J57" s="128"/>
      <c r="K57" s="128">
        <v>2014</v>
      </c>
      <c r="L57" s="128"/>
      <c r="M57" s="128"/>
      <c r="N57" s="128"/>
      <c r="O57" s="128"/>
      <c r="P57" s="128"/>
      <c r="Q57" s="128"/>
      <c r="R57" s="128"/>
      <c r="S57" s="129"/>
      <c r="T57" s="116"/>
    </row>
    <row r="58" spans="1:20" ht="31.5" customHeight="1" x14ac:dyDescent="0.2">
      <c r="A58" s="130"/>
      <c r="B58" s="131" t="s">
        <v>64</v>
      </c>
      <c r="C58" s="132" t="s">
        <v>65</v>
      </c>
      <c r="D58" s="133"/>
      <c r="E58" s="134" t="s">
        <v>66</v>
      </c>
      <c r="F58" s="135"/>
      <c r="G58" s="135"/>
      <c r="H58" s="136"/>
      <c r="I58" s="131" t="s">
        <v>67</v>
      </c>
      <c r="J58" s="137" t="s">
        <v>68</v>
      </c>
      <c r="K58" s="131" t="s">
        <v>64</v>
      </c>
      <c r="L58" s="132" t="s">
        <v>65</v>
      </c>
      <c r="M58" s="133"/>
      <c r="N58" s="134" t="s">
        <v>66</v>
      </c>
      <c r="O58" s="135"/>
      <c r="P58" s="135"/>
      <c r="Q58" s="136"/>
      <c r="R58" s="131" t="s">
        <v>67</v>
      </c>
      <c r="S58" s="138" t="s">
        <v>68</v>
      </c>
      <c r="T58" s="116"/>
    </row>
    <row r="59" spans="1:20" ht="69" customHeight="1" x14ac:dyDescent="0.2">
      <c r="A59" s="139"/>
      <c r="B59" s="144"/>
      <c r="C59" s="141" t="s">
        <v>48</v>
      </c>
      <c r="D59" s="141" t="s">
        <v>69</v>
      </c>
      <c r="E59" s="141" t="s">
        <v>48</v>
      </c>
      <c r="F59" s="142" t="s">
        <v>70</v>
      </c>
      <c r="G59" s="141" t="s">
        <v>71</v>
      </c>
      <c r="H59" s="141" t="s">
        <v>72</v>
      </c>
      <c r="I59" s="140"/>
      <c r="J59" s="143" t="s">
        <v>73</v>
      </c>
      <c r="K59" s="144"/>
      <c r="L59" s="141" t="s">
        <v>48</v>
      </c>
      <c r="M59" s="141" t="s">
        <v>69</v>
      </c>
      <c r="N59" s="141" t="s">
        <v>48</v>
      </c>
      <c r="O59" s="142" t="s">
        <v>70</v>
      </c>
      <c r="P59" s="141" t="s">
        <v>71</v>
      </c>
      <c r="Q59" s="141" t="s">
        <v>72</v>
      </c>
      <c r="R59" s="140"/>
      <c r="S59" s="145" t="s">
        <v>73</v>
      </c>
      <c r="T59" s="116"/>
    </row>
    <row r="60" spans="1:20" ht="20.25" customHeight="1" x14ac:dyDescent="0.2">
      <c r="A60" s="146" t="s">
        <v>54</v>
      </c>
      <c r="B60" s="148">
        <v>25</v>
      </c>
      <c r="C60" s="148">
        <v>2120</v>
      </c>
      <c r="D60" s="148">
        <v>600</v>
      </c>
      <c r="E60" s="148">
        <v>3000</v>
      </c>
      <c r="F60" s="148">
        <v>1200</v>
      </c>
      <c r="G60" s="148">
        <v>1520</v>
      </c>
      <c r="H60" s="148">
        <v>280</v>
      </c>
      <c r="I60" s="148">
        <v>5300</v>
      </c>
      <c r="J60" s="148">
        <v>73</v>
      </c>
      <c r="K60" s="148">
        <v>25</v>
      </c>
      <c r="L60" s="148">
        <v>2240</v>
      </c>
      <c r="M60" s="148">
        <v>650</v>
      </c>
      <c r="N60" s="148">
        <v>3200</v>
      </c>
      <c r="O60" s="148">
        <v>1270</v>
      </c>
      <c r="P60" s="148">
        <v>1600</v>
      </c>
      <c r="Q60" s="148">
        <v>330</v>
      </c>
      <c r="R60" s="148">
        <v>5300</v>
      </c>
      <c r="S60" s="148">
        <v>13</v>
      </c>
      <c r="T60" s="116"/>
    </row>
    <row r="61" spans="1:20" x14ac:dyDescent="0.2">
      <c r="A61" s="150" t="s">
        <v>74</v>
      </c>
      <c r="B61" s="152">
        <v>12</v>
      </c>
      <c r="C61" s="152">
        <v>2208</v>
      </c>
      <c r="D61" s="152">
        <v>218</v>
      </c>
      <c r="E61" s="152">
        <v>3635</v>
      </c>
      <c r="F61" s="152">
        <v>1393</v>
      </c>
      <c r="G61" s="152">
        <v>1667</v>
      </c>
      <c r="H61" s="152">
        <v>575</v>
      </c>
      <c r="I61" s="152">
        <v>4400</v>
      </c>
      <c r="J61" s="152">
        <v>90</v>
      </c>
      <c r="K61" s="152">
        <v>12</v>
      </c>
      <c r="L61" s="152">
        <v>2285</v>
      </c>
      <c r="M61" s="152">
        <v>285</v>
      </c>
      <c r="N61" s="152">
        <v>3417</v>
      </c>
      <c r="O61" s="152">
        <v>1518</v>
      </c>
      <c r="P61" s="152">
        <v>1432</v>
      </c>
      <c r="Q61" s="152">
        <v>467</v>
      </c>
      <c r="R61" s="152">
        <v>4400</v>
      </c>
      <c r="S61" s="152">
        <v>28</v>
      </c>
      <c r="T61" s="116"/>
    </row>
    <row r="62" spans="1:20" x14ac:dyDescent="0.2">
      <c r="A62" s="150" t="s">
        <v>56</v>
      </c>
      <c r="B62" s="152">
        <v>28</v>
      </c>
      <c r="C62" s="152">
        <v>667</v>
      </c>
      <c r="D62" s="152">
        <v>162</v>
      </c>
      <c r="E62" s="152">
        <v>1017</v>
      </c>
      <c r="F62" s="152">
        <v>568</v>
      </c>
      <c r="G62" s="152">
        <v>237</v>
      </c>
      <c r="H62" s="152">
        <v>212</v>
      </c>
      <c r="I62" s="152">
        <v>2800</v>
      </c>
      <c r="J62" s="152">
        <v>94</v>
      </c>
      <c r="K62" s="152">
        <v>28</v>
      </c>
      <c r="L62" s="152">
        <v>825</v>
      </c>
      <c r="M62" s="152">
        <v>246</v>
      </c>
      <c r="N62" s="152">
        <v>1342</v>
      </c>
      <c r="O62" s="152">
        <v>599</v>
      </c>
      <c r="P62" s="152">
        <v>318</v>
      </c>
      <c r="Q62" s="152">
        <v>425</v>
      </c>
      <c r="R62" s="152">
        <v>2800</v>
      </c>
      <c r="S62" s="152">
        <v>11</v>
      </c>
      <c r="T62" s="116"/>
    </row>
    <row r="63" spans="1:20" ht="20.25" customHeight="1" x14ac:dyDescent="0.2">
      <c r="A63" s="150" t="s">
        <v>75</v>
      </c>
      <c r="B63" s="152">
        <v>20</v>
      </c>
      <c r="C63" s="152">
        <v>2480</v>
      </c>
      <c r="D63" s="152">
        <v>902</v>
      </c>
      <c r="E63" s="152">
        <v>3600</v>
      </c>
      <c r="F63" s="152">
        <v>1105</v>
      </c>
      <c r="G63" s="152">
        <v>1219</v>
      </c>
      <c r="H63" s="152">
        <v>1276</v>
      </c>
      <c r="I63" s="152">
        <v>1600</v>
      </c>
      <c r="J63" s="152">
        <v>38</v>
      </c>
      <c r="K63" s="152">
        <v>20</v>
      </c>
      <c r="L63" s="152">
        <v>710</v>
      </c>
      <c r="M63" s="152">
        <v>60</v>
      </c>
      <c r="N63" s="152">
        <v>2556</v>
      </c>
      <c r="O63" s="152">
        <v>95</v>
      </c>
      <c r="P63" s="152">
        <v>1050</v>
      </c>
      <c r="Q63" s="152">
        <v>1411</v>
      </c>
      <c r="R63" s="152">
        <v>1600</v>
      </c>
      <c r="S63" s="152">
        <v>40</v>
      </c>
      <c r="T63" s="116"/>
    </row>
    <row r="64" spans="1:20" x14ac:dyDescent="0.2">
      <c r="A64" s="150" t="s">
        <v>76</v>
      </c>
      <c r="B64" s="152">
        <v>25</v>
      </c>
      <c r="C64" s="152">
        <v>112</v>
      </c>
      <c r="D64" s="152">
        <v>24</v>
      </c>
      <c r="E64" s="152">
        <v>173</v>
      </c>
      <c r="F64" s="152">
        <v>57</v>
      </c>
      <c r="G64" s="152">
        <v>86</v>
      </c>
      <c r="H64" s="152">
        <v>30</v>
      </c>
      <c r="I64" s="152">
        <v>5100</v>
      </c>
      <c r="J64" s="152">
        <v>13</v>
      </c>
      <c r="K64" s="152">
        <v>25</v>
      </c>
      <c r="L64" s="152">
        <v>800</v>
      </c>
      <c r="M64" s="152">
        <v>300</v>
      </c>
      <c r="N64" s="152">
        <v>1500</v>
      </c>
      <c r="O64" s="152">
        <v>500</v>
      </c>
      <c r="P64" s="152">
        <v>600</v>
      </c>
      <c r="Q64" s="152">
        <v>400</v>
      </c>
      <c r="R64" s="152">
        <v>3800</v>
      </c>
      <c r="S64" s="152">
        <v>35</v>
      </c>
      <c r="T64" s="116"/>
    </row>
    <row r="65" spans="1:20" x14ac:dyDescent="0.2">
      <c r="A65" s="150" t="s">
        <v>77</v>
      </c>
      <c r="B65" s="152">
        <v>20</v>
      </c>
      <c r="C65" s="152">
        <v>2140</v>
      </c>
      <c r="D65" s="152">
        <v>870</v>
      </c>
      <c r="E65" s="152">
        <v>4100</v>
      </c>
      <c r="F65" s="152">
        <v>1300</v>
      </c>
      <c r="G65" s="152">
        <v>1300</v>
      </c>
      <c r="H65" s="152">
        <v>1500</v>
      </c>
      <c r="I65" s="152">
        <v>5000</v>
      </c>
      <c r="J65" s="152">
        <v>29</v>
      </c>
      <c r="K65" s="152">
        <v>20</v>
      </c>
      <c r="L65" s="152">
        <v>3500</v>
      </c>
      <c r="M65" s="152">
        <v>1200</v>
      </c>
      <c r="N65" s="152">
        <v>2700</v>
      </c>
      <c r="O65" s="152">
        <v>800</v>
      </c>
      <c r="P65" s="152">
        <v>1200</v>
      </c>
      <c r="Q65" s="152">
        <v>700</v>
      </c>
      <c r="R65" s="152">
        <v>3000</v>
      </c>
      <c r="S65" s="152">
        <v>20</v>
      </c>
      <c r="T65" s="116"/>
    </row>
    <row r="66" spans="1:20" ht="18.75" customHeight="1" x14ac:dyDescent="0.2">
      <c r="A66" s="150" t="s">
        <v>57</v>
      </c>
      <c r="B66" s="152">
        <v>15</v>
      </c>
      <c r="C66" s="152">
        <v>975</v>
      </c>
      <c r="D66" s="152">
        <v>290</v>
      </c>
      <c r="E66" s="152">
        <v>1370</v>
      </c>
      <c r="F66" s="152">
        <v>320</v>
      </c>
      <c r="G66" s="152">
        <v>830</v>
      </c>
      <c r="H66" s="152">
        <v>220</v>
      </c>
      <c r="I66" s="152">
        <v>4000</v>
      </c>
      <c r="J66" s="152">
        <v>13</v>
      </c>
      <c r="K66" s="152">
        <v>15</v>
      </c>
      <c r="L66" s="152">
        <v>1898</v>
      </c>
      <c r="M66" s="152">
        <v>548</v>
      </c>
      <c r="N66" s="152">
        <v>2040</v>
      </c>
      <c r="O66" s="152">
        <v>856</v>
      </c>
      <c r="P66" s="152">
        <v>1149</v>
      </c>
      <c r="Q66" s="152">
        <v>35</v>
      </c>
      <c r="R66" s="152">
        <v>3000</v>
      </c>
      <c r="S66" s="152">
        <v>30</v>
      </c>
      <c r="T66" s="116"/>
    </row>
    <row r="67" spans="1:20" x14ac:dyDescent="0.2">
      <c r="A67" s="150" t="s">
        <v>78</v>
      </c>
      <c r="B67" s="152">
        <v>8</v>
      </c>
      <c r="C67" s="152">
        <v>709</v>
      </c>
      <c r="D67" s="152">
        <v>407</v>
      </c>
      <c r="E67" s="152">
        <v>905</v>
      </c>
      <c r="F67" s="152">
        <v>58</v>
      </c>
      <c r="G67" s="152">
        <v>754</v>
      </c>
      <c r="H67" s="152">
        <v>93</v>
      </c>
      <c r="I67" s="152">
        <v>2100</v>
      </c>
      <c r="J67" s="152">
        <v>91</v>
      </c>
      <c r="K67" s="152">
        <v>10</v>
      </c>
      <c r="L67" s="152">
        <v>508</v>
      </c>
      <c r="M67" s="152">
        <v>231</v>
      </c>
      <c r="N67" s="152">
        <v>705</v>
      </c>
      <c r="O67" s="152">
        <v>233</v>
      </c>
      <c r="P67" s="152">
        <v>312</v>
      </c>
      <c r="Q67" s="152">
        <v>160</v>
      </c>
      <c r="R67" s="152">
        <v>1600</v>
      </c>
      <c r="S67" s="152">
        <v>24</v>
      </c>
      <c r="T67" s="116"/>
    </row>
    <row r="68" spans="1:20" x14ac:dyDescent="0.2">
      <c r="A68" s="150" t="s">
        <v>60</v>
      </c>
      <c r="B68" s="152">
        <v>15</v>
      </c>
      <c r="C68" s="152">
        <v>225</v>
      </c>
      <c r="D68" s="152">
        <v>195</v>
      </c>
      <c r="E68" s="152">
        <v>1550</v>
      </c>
      <c r="F68" s="152">
        <v>1515</v>
      </c>
      <c r="G68" s="152">
        <v>25</v>
      </c>
      <c r="H68" s="152">
        <v>10</v>
      </c>
      <c r="I68" s="152">
        <v>2800</v>
      </c>
      <c r="J68" s="152">
        <v>15</v>
      </c>
      <c r="K68" s="152">
        <v>12</v>
      </c>
      <c r="L68" s="152">
        <v>674</v>
      </c>
      <c r="M68" s="152">
        <v>220</v>
      </c>
      <c r="N68" s="152">
        <v>3946</v>
      </c>
      <c r="O68" s="152">
        <v>1973</v>
      </c>
      <c r="P68" s="152">
        <v>1787</v>
      </c>
      <c r="Q68" s="152">
        <v>186</v>
      </c>
      <c r="R68" s="152">
        <v>3000</v>
      </c>
      <c r="S68" s="152">
        <v>221</v>
      </c>
      <c r="T68" s="116"/>
    </row>
    <row r="69" spans="1:20" ht="18.75" customHeight="1" x14ac:dyDescent="0.2">
      <c r="A69" s="150" t="s">
        <v>79</v>
      </c>
      <c r="B69" s="152">
        <v>16</v>
      </c>
      <c r="C69" s="152">
        <v>1463</v>
      </c>
      <c r="D69" s="152">
        <v>428</v>
      </c>
      <c r="E69" s="152">
        <v>1521</v>
      </c>
      <c r="F69" s="152">
        <v>575</v>
      </c>
      <c r="G69" s="152">
        <v>651</v>
      </c>
      <c r="H69" s="152">
        <v>295</v>
      </c>
      <c r="I69" s="152">
        <v>700</v>
      </c>
      <c r="J69" s="152">
        <v>89</v>
      </c>
      <c r="K69" s="152">
        <v>16</v>
      </c>
      <c r="L69" s="152">
        <v>1058</v>
      </c>
      <c r="M69" s="152">
        <v>433</v>
      </c>
      <c r="N69" s="152">
        <v>1258</v>
      </c>
      <c r="O69" s="152">
        <v>598</v>
      </c>
      <c r="P69" s="152">
        <v>369</v>
      </c>
      <c r="Q69" s="152">
        <v>291</v>
      </c>
      <c r="R69" s="152">
        <v>700</v>
      </c>
      <c r="S69" s="152">
        <v>25</v>
      </c>
      <c r="T69" s="116"/>
    </row>
    <row r="70" spans="1:20" x14ac:dyDescent="0.2">
      <c r="A70" s="150" t="s">
        <v>80</v>
      </c>
      <c r="B70" s="152">
        <v>12</v>
      </c>
      <c r="C70" s="152">
        <v>763</v>
      </c>
      <c r="D70" s="152">
        <v>349</v>
      </c>
      <c r="E70" s="152">
        <v>1427</v>
      </c>
      <c r="F70" s="152">
        <v>431</v>
      </c>
      <c r="G70" s="152">
        <v>373</v>
      </c>
      <c r="H70" s="152">
        <v>623</v>
      </c>
      <c r="I70" s="152">
        <v>4100</v>
      </c>
      <c r="J70" s="152">
        <v>90</v>
      </c>
      <c r="K70" s="152">
        <v>15</v>
      </c>
      <c r="L70" s="152">
        <v>796</v>
      </c>
      <c r="M70" s="152">
        <v>352</v>
      </c>
      <c r="N70" s="152">
        <v>1526</v>
      </c>
      <c r="O70" s="152">
        <v>448</v>
      </c>
      <c r="P70" s="152">
        <v>442</v>
      </c>
      <c r="Q70" s="152">
        <v>636</v>
      </c>
      <c r="R70" s="152">
        <v>2800</v>
      </c>
      <c r="S70" s="152">
        <v>44</v>
      </c>
      <c r="T70" s="116"/>
    </row>
    <row r="71" spans="1:20" x14ac:dyDescent="0.2">
      <c r="A71" s="150" t="s">
        <v>58</v>
      </c>
      <c r="B71" s="152">
        <v>12</v>
      </c>
      <c r="C71" s="152">
        <v>4500</v>
      </c>
      <c r="D71" s="152">
        <v>1350</v>
      </c>
      <c r="E71" s="152">
        <v>4750</v>
      </c>
      <c r="F71" s="152">
        <v>2200</v>
      </c>
      <c r="G71" s="152">
        <v>2500</v>
      </c>
      <c r="H71" s="152">
        <v>50</v>
      </c>
      <c r="I71" s="152">
        <v>2500</v>
      </c>
      <c r="J71" s="152">
        <v>165</v>
      </c>
      <c r="K71" s="152">
        <v>12</v>
      </c>
      <c r="L71" s="152">
        <v>5200</v>
      </c>
      <c r="M71" s="152">
        <v>1420</v>
      </c>
      <c r="N71" s="152">
        <v>4600</v>
      </c>
      <c r="O71" s="152">
        <v>2350</v>
      </c>
      <c r="P71" s="152">
        <v>2140</v>
      </c>
      <c r="Q71" s="152">
        <v>110</v>
      </c>
      <c r="R71" s="152">
        <v>2000</v>
      </c>
      <c r="S71" s="152">
        <v>91</v>
      </c>
      <c r="T71" s="116"/>
    </row>
    <row r="72" spans="1:20" ht="31.5" customHeight="1" x14ac:dyDescent="0.2">
      <c r="A72" s="156" t="s">
        <v>81</v>
      </c>
      <c r="B72" s="152">
        <v>150</v>
      </c>
      <c r="C72" s="152">
        <v>30000</v>
      </c>
      <c r="D72" s="152">
        <v>3000</v>
      </c>
      <c r="E72" s="152">
        <v>39000</v>
      </c>
      <c r="F72" s="152">
        <v>23800</v>
      </c>
      <c r="G72" s="152">
        <v>7400</v>
      </c>
      <c r="H72" s="152">
        <v>7800</v>
      </c>
      <c r="I72" s="152">
        <v>45400</v>
      </c>
      <c r="J72" s="152">
        <v>891</v>
      </c>
      <c r="K72" s="152">
        <v>150</v>
      </c>
      <c r="L72" s="152">
        <v>30256</v>
      </c>
      <c r="M72" s="152">
        <v>3030</v>
      </c>
      <c r="N72" s="152">
        <v>39300</v>
      </c>
      <c r="O72" s="152">
        <v>26800</v>
      </c>
      <c r="P72" s="152">
        <v>5000</v>
      </c>
      <c r="Q72" s="152">
        <v>7500</v>
      </c>
      <c r="R72" s="152">
        <v>4600</v>
      </c>
      <c r="S72" s="152">
        <f>SUM(S60:S71)</f>
        <v>582</v>
      </c>
      <c r="T72" s="116"/>
    </row>
    <row r="73" spans="1:20" x14ac:dyDescent="0.2">
      <c r="A73" s="157" t="s">
        <v>48</v>
      </c>
      <c r="B73" s="159">
        <f t="shared" ref="B73:S73" si="6">SUM(B60:B72)</f>
        <v>358</v>
      </c>
      <c r="C73" s="159">
        <f t="shared" si="6"/>
        <v>48362</v>
      </c>
      <c r="D73" s="159">
        <f t="shared" si="6"/>
        <v>8795</v>
      </c>
      <c r="E73" s="159">
        <f t="shared" si="6"/>
        <v>66048</v>
      </c>
      <c r="F73" s="159">
        <f t="shared" si="6"/>
        <v>34522</v>
      </c>
      <c r="G73" s="159">
        <f t="shared" si="6"/>
        <v>18562</v>
      </c>
      <c r="H73" s="159">
        <f t="shared" si="6"/>
        <v>12964</v>
      </c>
      <c r="I73" s="159">
        <f t="shared" si="6"/>
        <v>85800</v>
      </c>
      <c r="J73" s="159">
        <f t="shared" si="6"/>
        <v>1691</v>
      </c>
      <c r="K73" s="159">
        <f t="shared" si="6"/>
        <v>360</v>
      </c>
      <c r="L73" s="159">
        <f t="shared" si="6"/>
        <v>50750</v>
      </c>
      <c r="M73" s="159">
        <f t="shared" si="6"/>
        <v>8975</v>
      </c>
      <c r="N73" s="159">
        <f t="shared" si="6"/>
        <v>68090</v>
      </c>
      <c r="O73" s="159">
        <f t="shared" si="6"/>
        <v>38040</v>
      </c>
      <c r="P73" s="159">
        <f t="shared" si="6"/>
        <v>17399</v>
      </c>
      <c r="Q73" s="159">
        <f t="shared" si="6"/>
        <v>12651</v>
      </c>
      <c r="R73" s="159">
        <f t="shared" si="6"/>
        <v>38600</v>
      </c>
      <c r="S73" s="159">
        <f t="shared" si="6"/>
        <v>1164</v>
      </c>
      <c r="T73" s="116"/>
    </row>
    <row r="74" spans="1:20" x14ac:dyDescent="0.2">
      <c r="T74" s="116"/>
    </row>
    <row r="75" spans="1:20" x14ac:dyDescent="0.2">
      <c r="T75" s="116"/>
    </row>
    <row r="76" spans="1:20" x14ac:dyDescent="0.2">
      <c r="T76" s="116"/>
    </row>
    <row r="77" spans="1:20" x14ac:dyDescent="0.2">
      <c r="T77" s="116"/>
    </row>
    <row r="78" spans="1:20" x14ac:dyDescent="0.2">
      <c r="T78" s="116"/>
    </row>
    <row r="79" spans="1:20" x14ac:dyDescent="0.2">
      <c r="T79" s="116"/>
    </row>
    <row r="80" spans="1:20" x14ac:dyDescent="0.2">
      <c r="T80" s="116"/>
    </row>
    <row r="81" spans="1:20" x14ac:dyDescent="0.2">
      <c r="T81" s="116"/>
    </row>
    <row r="82" spans="1:20" x14ac:dyDescent="0.2">
      <c r="T82" s="116"/>
    </row>
    <row r="83" spans="1:20" x14ac:dyDescent="0.2">
      <c r="T83" s="116"/>
    </row>
    <row r="84" spans="1:20" ht="18" customHeight="1" x14ac:dyDescent="0.2">
      <c r="A84" s="127" t="s">
        <v>26</v>
      </c>
      <c r="B84" s="128">
        <v>2015</v>
      </c>
      <c r="C84" s="128"/>
      <c r="D84" s="128"/>
      <c r="E84" s="128"/>
      <c r="F84" s="128"/>
      <c r="G84" s="128"/>
      <c r="H84" s="128"/>
      <c r="I84" s="128"/>
      <c r="J84" s="128"/>
      <c r="K84" s="128">
        <v>2016</v>
      </c>
      <c r="L84" s="128"/>
      <c r="M84" s="128"/>
      <c r="N84" s="128"/>
      <c r="O84" s="128"/>
      <c r="P84" s="128"/>
      <c r="Q84" s="128"/>
      <c r="R84" s="128"/>
      <c r="S84" s="129"/>
      <c r="T84" s="116"/>
    </row>
    <row r="85" spans="1:20" ht="36" customHeight="1" x14ac:dyDescent="0.2">
      <c r="A85" s="130"/>
      <c r="B85" s="131" t="s">
        <v>64</v>
      </c>
      <c r="C85" s="132" t="s">
        <v>65</v>
      </c>
      <c r="D85" s="133"/>
      <c r="E85" s="134" t="s">
        <v>66</v>
      </c>
      <c r="F85" s="135"/>
      <c r="G85" s="135"/>
      <c r="H85" s="136"/>
      <c r="I85" s="131" t="s">
        <v>67</v>
      </c>
      <c r="J85" s="137" t="s">
        <v>68</v>
      </c>
      <c r="K85" s="131" t="s">
        <v>64</v>
      </c>
      <c r="L85" s="132" t="s">
        <v>65</v>
      </c>
      <c r="M85" s="133"/>
      <c r="N85" s="134" t="s">
        <v>66</v>
      </c>
      <c r="O85" s="135"/>
      <c r="P85" s="135"/>
      <c r="Q85" s="136"/>
      <c r="R85" s="131" t="s">
        <v>67</v>
      </c>
      <c r="S85" s="138" t="s">
        <v>68</v>
      </c>
      <c r="T85" s="116"/>
    </row>
    <row r="86" spans="1:20" ht="50.25" x14ac:dyDescent="0.2">
      <c r="A86" s="139"/>
      <c r="B86" s="144"/>
      <c r="C86" s="141" t="s">
        <v>48</v>
      </c>
      <c r="D86" s="141" t="s">
        <v>69</v>
      </c>
      <c r="E86" s="141" t="s">
        <v>48</v>
      </c>
      <c r="F86" s="142" t="s">
        <v>70</v>
      </c>
      <c r="G86" s="141" t="s">
        <v>71</v>
      </c>
      <c r="H86" s="141" t="s">
        <v>72</v>
      </c>
      <c r="I86" s="140"/>
      <c r="J86" s="143" t="s">
        <v>73</v>
      </c>
      <c r="K86" s="144"/>
      <c r="L86" s="141" t="s">
        <v>48</v>
      </c>
      <c r="M86" s="141" t="s">
        <v>69</v>
      </c>
      <c r="N86" s="141" t="s">
        <v>48</v>
      </c>
      <c r="O86" s="142" t="s">
        <v>70</v>
      </c>
      <c r="P86" s="141" t="s">
        <v>71</v>
      </c>
      <c r="Q86" s="141" t="s">
        <v>72</v>
      </c>
      <c r="R86" s="140"/>
      <c r="S86" s="145" t="s">
        <v>73</v>
      </c>
      <c r="T86" s="116"/>
    </row>
    <row r="87" spans="1:20" ht="18.75" customHeight="1" x14ac:dyDescent="0.2">
      <c r="A87" s="146" t="s">
        <v>54</v>
      </c>
      <c r="B87" s="148">
        <v>25</v>
      </c>
      <c r="C87" s="148">
        <v>2295</v>
      </c>
      <c r="D87" s="148">
        <v>670</v>
      </c>
      <c r="E87" s="148">
        <v>3255</v>
      </c>
      <c r="F87" s="148">
        <v>1280</v>
      </c>
      <c r="G87" s="148">
        <v>1630</v>
      </c>
      <c r="H87" s="148">
        <v>345</v>
      </c>
      <c r="I87" s="148">
        <v>5300</v>
      </c>
      <c r="J87" s="148">
        <v>52</v>
      </c>
      <c r="K87" s="148">
        <v>25</v>
      </c>
      <c r="L87" s="148">
        <v>2303</v>
      </c>
      <c r="M87" s="148">
        <v>675</v>
      </c>
      <c r="N87" s="148">
        <v>3272</v>
      </c>
      <c r="O87" s="148">
        <v>1290</v>
      </c>
      <c r="P87" s="148">
        <v>1632</v>
      </c>
      <c r="Q87" s="148">
        <v>350</v>
      </c>
      <c r="R87" s="148">
        <v>5400</v>
      </c>
      <c r="S87" s="148" t="s">
        <v>55</v>
      </c>
      <c r="T87" s="116"/>
    </row>
    <row r="88" spans="1:20" x14ac:dyDescent="0.2">
      <c r="A88" s="150" t="s">
        <v>74</v>
      </c>
      <c r="B88" s="152">
        <v>12</v>
      </c>
      <c r="C88" s="152">
        <v>2300</v>
      </c>
      <c r="D88" s="152">
        <v>268</v>
      </c>
      <c r="E88" s="152">
        <v>3489</v>
      </c>
      <c r="F88" s="152">
        <v>1785</v>
      </c>
      <c r="G88" s="152">
        <v>1423</v>
      </c>
      <c r="H88" s="152">
        <v>281</v>
      </c>
      <c r="I88" s="152">
        <v>3800</v>
      </c>
      <c r="J88" s="152">
        <v>110</v>
      </c>
      <c r="K88" s="152">
        <v>12</v>
      </c>
      <c r="L88" s="152">
        <v>2195</v>
      </c>
      <c r="M88" s="152">
        <v>229</v>
      </c>
      <c r="N88" s="152">
        <v>3297</v>
      </c>
      <c r="O88" s="152">
        <v>1583</v>
      </c>
      <c r="P88" s="152">
        <v>1421</v>
      </c>
      <c r="Q88" s="152">
        <v>293</v>
      </c>
      <c r="R88" s="152">
        <v>3900</v>
      </c>
      <c r="S88" s="152">
        <v>38</v>
      </c>
      <c r="T88" s="116"/>
    </row>
    <row r="89" spans="1:20" x14ac:dyDescent="0.2">
      <c r="A89" s="150" t="s">
        <v>56</v>
      </c>
      <c r="B89" s="152">
        <v>10</v>
      </c>
      <c r="C89" s="152">
        <v>1337</v>
      </c>
      <c r="D89" s="152">
        <v>558</v>
      </c>
      <c r="E89" s="152">
        <v>1764</v>
      </c>
      <c r="F89" s="152">
        <v>897</v>
      </c>
      <c r="G89" s="152">
        <v>375</v>
      </c>
      <c r="H89" s="152">
        <v>492</v>
      </c>
      <c r="I89" s="152">
        <v>2800</v>
      </c>
      <c r="J89" s="152">
        <v>72</v>
      </c>
      <c r="K89" s="152">
        <v>10</v>
      </c>
      <c r="L89" s="152">
        <v>1834</v>
      </c>
      <c r="M89" s="152">
        <v>758</v>
      </c>
      <c r="N89" s="152">
        <v>2190</v>
      </c>
      <c r="O89" s="152">
        <v>923</v>
      </c>
      <c r="P89" s="152">
        <v>575</v>
      </c>
      <c r="Q89" s="152">
        <v>692</v>
      </c>
      <c r="R89" s="152">
        <v>2900</v>
      </c>
      <c r="S89" s="152">
        <v>27</v>
      </c>
      <c r="T89" s="116"/>
    </row>
    <row r="90" spans="1:20" ht="18.75" customHeight="1" x14ac:dyDescent="0.2">
      <c r="A90" s="150" t="s">
        <v>75</v>
      </c>
      <c r="B90" s="152">
        <v>10</v>
      </c>
      <c r="C90" s="152">
        <v>754</v>
      </c>
      <c r="D90" s="152">
        <v>60</v>
      </c>
      <c r="E90" s="152">
        <v>5060</v>
      </c>
      <c r="F90" s="152">
        <v>1250</v>
      </c>
      <c r="G90" s="152">
        <v>2540</v>
      </c>
      <c r="H90" s="152">
        <v>1270</v>
      </c>
      <c r="I90" s="152">
        <v>1700</v>
      </c>
      <c r="J90" s="152">
        <v>60</v>
      </c>
      <c r="K90" s="152">
        <v>10</v>
      </c>
      <c r="L90" s="152">
        <v>884</v>
      </c>
      <c r="M90" s="152">
        <v>132</v>
      </c>
      <c r="N90" s="152">
        <v>6543</v>
      </c>
      <c r="O90" s="152">
        <v>1324</v>
      </c>
      <c r="P90" s="152">
        <v>2627</v>
      </c>
      <c r="Q90" s="152">
        <v>2542</v>
      </c>
      <c r="R90" s="152">
        <v>2600</v>
      </c>
      <c r="S90" s="152">
        <v>15</v>
      </c>
      <c r="T90" s="116"/>
    </row>
    <row r="91" spans="1:20" x14ac:dyDescent="0.2">
      <c r="A91" s="150" t="s">
        <v>76</v>
      </c>
      <c r="B91" s="152">
        <v>25</v>
      </c>
      <c r="C91" s="152">
        <v>206</v>
      </c>
      <c r="D91" s="152">
        <v>72</v>
      </c>
      <c r="E91" s="152">
        <v>491</v>
      </c>
      <c r="F91" s="152">
        <v>125</v>
      </c>
      <c r="G91" s="152">
        <v>346</v>
      </c>
      <c r="H91" s="152">
        <v>20</v>
      </c>
      <c r="I91" s="152">
        <v>3700</v>
      </c>
      <c r="J91" s="152">
        <v>19</v>
      </c>
      <c r="K91" s="152">
        <v>25</v>
      </c>
      <c r="L91" s="152">
        <v>247</v>
      </c>
      <c r="M91" s="152">
        <v>83</v>
      </c>
      <c r="N91" s="152">
        <v>634</v>
      </c>
      <c r="O91" s="152">
        <v>216</v>
      </c>
      <c r="P91" s="152">
        <v>418</v>
      </c>
      <c r="Q91" s="152">
        <v>0</v>
      </c>
      <c r="R91" s="152">
        <v>400</v>
      </c>
      <c r="S91" s="152">
        <v>46</v>
      </c>
      <c r="T91" s="116"/>
    </row>
    <row r="92" spans="1:20" x14ac:dyDescent="0.2">
      <c r="A92" s="150" t="s">
        <v>77</v>
      </c>
      <c r="B92" s="152">
        <v>20</v>
      </c>
      <c r="C92" s="152">
        <v>2550</v>
      </c>
      <c r="D92" s="152">
        <v>650</v>
      </c>
      <c r="E92" s="152">
        <v>3870</v>
      </c>
      <c r="F92" s="152">
        <v>970</v>
      </c>
      <c r="G92" s="152">
        <v>1800</v>
      </c>
      <c r="H92" s="152">
        <v>1100</v>
      </c>
      <c r="I92" s="152">
        <v>3200</v>
      </c>
      <c r="J92" s="152">
        <v>139</v>
      </c>
      <c r="K92" s="152">
        <v>20</v>
      </c>
      <c r="L92" s="152">
        <v>2550</v>
      </c>
      <c r="M92" s="152">
        <v>650</v>
      </c>
      <c r="N92" s="152">
        <v>3870</v>
      </c>
      <c r="O92" s="152">
        <v>970</v>
      </c>
      <c r="P92" s="152">
        <v>1800</v>
      </c>
      <c r="Q92" s="152">
        <v>1100</v>
      </c>
      <c r="R92" s="152">
        <v>3900</v>
      </c>
      <c r="S92" s="152" t="s">
        <v>55</v>
      </c>
      <c r="T92" s="116"/>
    </row>
    <row r="93" spans="1:20" ht="18.75" customHeight="1" x14ac:dyDescent="0.2">
      <c r="A93" s="150" t="s">
        <v>57</v>
      </c>
      <c r="B93" s="152">
        <v>15</v>
      </c>
      <c r="C93" s="152">
        <v>1670</v>
      </c>
      <c r="D93" s="152">
        <v>485</v>
      </c>
      <c r="E93" s="152">
        <v>1860</v>
      </c>
      <c r="F93" s="152">
        <v>648</v>
      </c>
      <c r="G93" s="152">
        <v>894</v>
      </c>
      <c r="H93" s="152">
        <v>318</v>
      </c>
      <c r="I93" s="152">
        <v>3100</v>
      </c>
      <c r="J93" s="152">
        <v>30</v>
      </c>
      <c r="K93" s="152">
        <v>15</v>
      </c>
      <c r="L93" s="152">
        <v>1308</v>
      </c>
      <c r="M93" s="152">
        <v>273</v>
      </c>
      <c r="N93" s="152">
        <v>1453</v>
      </c>
      <c r="O93" s="152">
        <v>527</v>
      </c>
      <c r="P93" s="152">
        <v>508</v>
      </c>
      <c r="Q93" s="152">
        <v>418</v>
      </c>
      <c r="R93" s="152">
        <v>3300</v>
      </c>
      <c r="S93" s="152">
        <v>300</v>
      </c>
      <c r="T93" s="116"/>
    </row>
    <row r="94" spans="1:20" x14ac:dyDescent="0.2">
      <c r="A94" s="150" t="s">
        <v>78</v>
      </c>
      <c r="B94" s="152">
        <v>10</v>
      </c>
      <c r="C94" s="152">
        <v>726</v>
      </c>
      <c r="D94" s="152">
        <v>324</v>
      </c>
      <c r="E94" s="152">
        <v>849</v>
      </c>
      <c r="F94" s="152">
        <v>34</v>
      </c>
      <c r="G94" s="152">
        <v>472</v>
      </c>
      <c r="H94" s="152">
        <v>343</v>
      </c>
      <c r="I94" s="152">
        <v>1600</v>
      </c>
      <c r="J94" s="152">
        <v>32</v>
      </c>
      <c r="K94" s="152">
        <v>10</v>
      </c>
      <c r="L94" s="152">
        <v>905</v>
      </c>
      <c r="M94" s="152">
        <v>359</v>
      </c>
      <c r="N94" s="152">
        <v>1208</v>
      </c>
      <c r="O94" s="152">
        <v>76</v>
      </c>
      <c r="P94" s="152">
        <v>643</v>
      </c>
      <c r="Q94" s="152">
        <v>489</v>
      </c>
      <c r="R94" s="152">
        <v>1600</v>
      </c>
      <c r="S94" s="152">
        <v>38</v>
      </c>
      <c r="T94" s="116"/>
    </row>
    <row r="95" spans="1:20" x14ac:dyDescent="0.2">
      <c r="A95" s="150" t="s">
        <v>60</v>
      </c>
      <c r="B95" s="152">
        <v>15</v>
      </c>
      <c r="C95" s="152">
        <v>438</v>
      </c>
      <c r="D95" s="152">
        <v>207</v>
      </c>
      <c r="E95" s="152">
        <v>495</v>
      </c>
      <c r="F95" s="152">
        <v>211</v>
      </c>
      <c r="G95" s="152">
        <v>254</v>
      </c>
      <c r="H95" s="152">
        <v>30</v>
      </c>
      <c r="I95" s="152">
        <v>1200</v>
      </c>
      <c r="J95" s="152">
        <v>115</v>
      </c>
      <c r="K95" s="152">
        <v>15</v>
      </c>
      <c r="L95" s="152">
        <v>438</v>
      </c>
      <c r="M95" s="152">
        <v>207</v>
      </c>
      <c r="N95" s="152">
        <v>495</v>
      </c>
      <c r="O95" s="152">
        <v>211</v>
      </c>
      <c r="P95" s="152">
        <v>254</v>
      </c>
      <c r="Q95" s="152">
        <v>30</v>
      </c>
      <c r="R95" s="152">
        <v>1200</v>
      </c>
      <c r="S95" s="152">
        <v>500</v>
      </c>
      <c r="T95" s="116"/>
    </row>
    <row r="96" spans="1:20" ht="18.75" customHeight="1" x14ac:dyDescent="0.2">
      <c r="A96" s="150" t="s">
        <v>79</v>
      </c>
      <c r="B96" s="152">
        <v>16</v>
      </c>
      <c r="C96" s="152">
        <v>1274</v>
      </c>
      <c r="D96" s="152">
        <v>448</v>
      </c>
      <c r="E96" s="152">
        <v>1320</v>
      </c>
      <c r="F96" s="152">
        <v>643</v>
      </c>
      <c r="G96" s="152">
        <v>392</v>
      </c>
      <c r="H96" s="152">
        <v>285</v>
      </c>
      <c r="I96" s="152">
        <v>800</v>
      </c>
      <c r="J96" s="152">
        <v>65</v>
      </c>
      <c r="K96" s="152">
        <v>16</v>
      </c>
      <c r="L96" s="152">
        <v>1284</v>
      </c>
      <c r="M96" s="152">
        <v>356</v>
      </c>
      <c r="N96" s="152">
        <v>1018</v>
      </c>
      <c r="O96" s="152">
        <v>601</v>
      </c>
      <c r="P96" s="152">
        <v>237</v>
      </c>
      <c r="Q96" s="152">
        <v>180</v>
      </c>
      <c r="R96" s="152">
        <v>700</v>
      </c>
      <c r="S96" s="152" t="s">
        <v>55</v>
      </c>
      <c r="T96" s="116"/>
    </row>
    <row r="97" spans="1:20" x14ac:dyDescent="0.2">
      <c r="A97" s="150" t="s">
        <v>80</v>
      </c>
      <c r="B97" s="152">
        <v>10</v>
      </c>
      <c r="C97" s="152">
        <v>764</v>
      </c>
      <c r="D97" s="152">
        <v>270</v>
      </c>
      <c r="E97" s="152">
        <v>1044</v>
      </c>
      <c r="F97" s="152">
        <v>420</v>
      </c>
      <c r="G97" s="152">
        <v>261</v>
      </c>
      <c r="H97" s="152">
        <v>363</v>
      </c>
      <c r="I97" s="152">
        <v>2900</v>
      </c>
      <c r="J97" s="152">
        <v>50</v>
      </c>
      <c r="K97" s="152">
        <v>10</v>
      </c>
      <c r="L97" s="152">
        <v>781</v>
      </c>
      <c r="M97" s="152">
        <v>296</v>
      </c>
      <c r="N97" s="152">
        <v>1109</v>
      </c>
      <c r="O97" s="152">
        <v>560</v>
      </c>
      <c r="P97" s="152">
        <v>245</v>
      </c>
      <c r="Q97" s="152">
        <v>303</v>
      </c>
      <c r="R97" s="152">
        <v>3100</v>
      </c>
      <c r="S97" s="152">
        <v>200</v>
      </c>
      <c r="T97" s="116"/>
    </row>
    <row r="98" spans="1:20" x14ac:dyDescent="0.2">
      <c r="A98" s="150" t="s">
        <v>58</v>
      </c>
      <c r="B98" s="152">
        <v>16</v>
      </c>
      <c r="C98" s="152">
        <v>5200</v>
      </c>
      <c r="D98" s="152">
        <v>1420</v>
      </c>
      <c r="E98" s="152">
        <v>4600</v>
      </c>
      <c r="F98" s="152">
        <v>2350</v>
      </c>
      <c r="G98" s="152">
        <v>2140</v>
      </c>
      <c r="H98" s="152">
        <v>110</v>
      </c>
      <c r="I98" s="152">
        <v>1900</v>
      </c>
      <c r="J98" s="152">
        <v>62</v>
      </c>
      <c r="K98" s="152">
        <v>16</v>
      </c>
      <c r="L98" s="152">
        <v>3150</v>
      </c>
      <c r="M98" s="152">
        <v>955</v>
      </c>
      <c r="N98" s="152">
        <v>4020</v>
      </c>
      <c r="O98" s="152">
        <v>3132</v>
      </c>
      <c r="P98" s="152">
        <v>1818</v>
      </c>
      <c r="Q98" s="152">
        <v>70</v>
      </c>
      <c r="R98" s="152">
        <v>2000</v>
      </c>
      <c r="S98" s="152">
        <v>66</v>
      </c>
      <c r="T98" s="116"/>
    </row>
    <row r="99" spans="1:20" ht="28.5" customHeight="1" x14ac:dyDescent="0.2">
      <c r="A99" s="156" t="s">
        <v>81</v>
      </c>
      <c r="B99" s="152">
        <v>150</v>
      </c>
      <c r="C99" s="152">
        <v>32570</v>
      </c>
      <c r="D99" s="152">
        <v>3270</v>
      </c>
      <c r="E99" s="152">
        <v>39800</v>
      </c>
      <c r="F99" s="152">
        <v>11000</v>
      </c>
      <c r="G99" s="152">
        <v>6500</v>
      </c>
      <c r="H99" s="152">
        <v>22300</v>
      </c>
      <c r="I99" s="152">
        <v>46842</v>
      </c>
      <c r="J99" s="152">
        <v>729</v>
      </c>
      <c r="K99" s="152">
        <v>150</v>
      </c>
      <c r="L99" s="152">
        <v>27280</v>
      </c>
      <c r="M99" s="152">
        <v>3050</v>
      </c>
      <c r="N99" s="152">
        <v>37300</v>
      </c>
      <c r="O99" s="152">
        <v>8000</v>
      </c>
      <c r="P99" s="152">
        <v>6700</v>
      </c>
      <c r="Q99" s="152">
        <v>22600</v>
      </c>
      <c r="R99" s="152">
        <f ca="1">SUM(R86:R101)</f>
        <v>77366</v>
      </c>
      <c r="S99" s="152">
        <f ca="1">SUM(S86:S101)</f>
        <v>2730</v>
      </c>
      <c r="T99" s="116"/>
    </row>
    <row r="100" spans="1:20" x14ac:dyDescent="0.2">
      <c r="A100" s="157" t="s">
        <v>48</v>
      </c>
      <c r="B100" s="159">
        <v>319</v>
      </c>
      <c r="C100" s="159">
        <v>52084</v>
      </c>
      <c r="D100" s="159">
        <v>8702</v>
      </c>
      <c r="E100" s="159">
        <v>67897</v>
      </c>
      <c r="F100" s="159">
        <v>21613</v>
      </c>
      <c r="G100" s="159">
        <v>19027</v>
      </c>
      <c r="H100" s="159">
        <v>27257</v>
      </c>
      <c r="I100" s="159">
        <v>76700</v>
      </c>
      <c r="J100" s="159">
        <v>1535</v>
      </c>
      <c r="K100" s="159">
        <f>SUM(K87:K99)</f>
        <v>334</v>
      </c>
      <c r="L100" s="159">
        <f>SUM(L87:L99)</f>
        <v>45159</v>
      </c>
      <c r="M100" s="159">
        <f>SUM(M87:M99)</f>
        <v>8023</v>
      </c>
      <c r="N100" s="159">
        <f>SUM(N87:N99)</f>
        <v>66409</v>
      </c>
      <c r="O100" s="159">
        <f>SUM(O87:O99)</f>
        <v>19413</v>
      </c>
      <c r="P100" s="159">
        <f>SUM(P87:P99)</f>
        <v>18878</v>
      </c>
      <c r="Q100" s="159">
        <f>SUM(Q87:Q99)</f>
        <v>29067</v>
      </c>
      <c r="R100" s="159">
        <f t="shared" ref="R100:S100" ca="1" si="7">SUM(R87:R99)</f>
        <v>29067</v>
      </c>
      <c r="S100" s="159">
        <f t="shared" ca="1" si="7"/>
        <v>29067</v>
      </c>
      <c r="T100" s="116"/>
    </row>
    <row r="101" spans="1:20" x14ac:dyDescent="0.2">
      <c r="T101" s="116"/>
    </row>
    <row r="102" spans="1:20" x14ac:dyDescent="0.2">
      <c r="K102" s="152"/>
      <c r="L102" s="152"/>
      <c r="M102" s="152"/>
      <c r="N102" s="152"/>
      <c r="O102" s="152"/>
      <c r="P102" s="152"/>
      <c r="Q102" s="152"/>
      <c r="R102" s="152"/>
      <c r="S102" s="152"/>
      <c r="T102" s="116"/>
    </row>
    <row r="103" spans="1:20" x14ac:dyDescent="0.2">
      <c r="T103" s="116"/>
    </row>
    <row r="104" spans="1:20" x14ac:dyDescent="0.2">
      <c r="T104" s="116"/>
    </row>
    <row r="105" spans="1:20" x14ac:dyDescent="0.2">
      <c r="T105" s="116"/>
    </row>
    <row r="106" spans="1:20" x14ac:dyDescent="0.2">
      <c r="T106" s="116"/>
    </row>
    <row r="107" spans="1:20" x14ac:dyDescent="0.2">
      <c r="T107" s="116"/>
    </row>
    <row r="108" spans="1:20" x14ac:dyDescent="0.2">
      <c r="T108" s="116"/>
    </row>
    <row r="109" spans="1:20" x14ac:dyDescent="0.2">
      <c r="T109" s="116"/>
    </row>
    <row r="110" spans="1:20" x14ac:dyDescent="0.2">
      <c r="T110" s="116"/>
    </row>
    <row r="111" spans="1:20" ht="6.75" customHeight="1" x14ac:dyDescent="0.2">
      <c r="T111" s="116"/>
    </row>
    <row r="112" spans="1:20" ht="6.75" customHeight="1" x14ac:dyDescent="0.2">
      <c r="T112" s="116"/>
    </row>
    <row r="113" spans="1:20" ht="6.75" customHeight="1" x14ac:dyDescent="0.2">
      <c r="T113" s="116"/>
    </row>
    <row r="114" spans="1:20" ht="6.75" customHeight="1" x14ac:dyDescent="0.2">
      <c r="T114" s="116"/>
    </row>
    <row r="115" spans="1:20" ht="22.5" customHeight="1" x14ac:dyDescent="0.2">
      <c r="A115" s="127" t="s">
        <v>26</v>
      </c>
      <c r="B115" s="128">
        <v>2017</v>
      </c>
      <c r="C115" s="128"/>
      <c r="D115" s="128"/>
      <c r="E115" s="128"/>
      <c r="F115" s="128"/>
      <c r="G115" s="128"/>
      <c r="H115" s="128"/>
      <c r="I115" s="128"/>
      <c r="J115" s="129"/>
      <c r="T115" s="116"/>
    </row>
    <row r="116" spans="1:20" ht="31.5" customHeight="1" x14ac:dyDescent="0.2">
      <c r="A116" s="130"/>
      <c r="B116" s="131" t="s">
        <v>64</v>
      </c>
      <c r="C116" s="132" t="s">
        <v>65</v>
      </c>
      <c r="D116" s="133"/>
      <c r="E116" s="134" t="s">
        <v>66</v>
      </c>
      <c r="F116" s="135"/>
      <c r="G116" s="135"/>
      <c r="H116" s="136"/>
      <c r="I116" s="131" t="s">
        <v>67</v>
      </c>
      <c r="J116" s="138" t="s">
        <v>68</v>
      </c>
      <c r="T116" s="116"/>
    </row>
    <row r="117" spans="1:20" ht="50.25" x14ac:dyDescent="0.2">
      <c r="A117" s="139"/>
      <c r="B117" s="144"/>
      <c r="C117" s="163" t="s">
        <v>48</v>
      </c>
      <c r="D117" s="163" t="s">
        <v>69</v>
      </c>
      <c r="E117" s="163" t="s">
        <v>48</v>
      </c>
      <c r="F117" s="164" t="s">
        <v>70</v>
      </c>
      <c r="G117" s="163" t="s">
        <v>71</v>
      </c>
      <c r="H117" s="163" t="s">
        <v>72</v>
      </c>
      <c r="I117" s="144"/>
      <c r="J117" s="165" t="s">
        <v>73</v>
      </c>
      <c r="T117" s="116"/>
    </row>
    <row r="118" spans="1:20" ht="18.75" customHeight="1" x14ac:dyDescent="0.2">
      <c r="A118" s="146" t="s">
        <v>54</v>
      </c>
      <c r="B118" s="148">
        <v>25</v>
      </c>
      <c r="C118" s="148">
        <v>2335</v>
      </c>
      <c r="D118" s="148">
        <v>685</v>
      </c>
      <c r="E118" s="148">
        <v>3309</v>
      </c>
      <c r="F118" s="148">
        <v>1293</v>
      </c>
      <c r="G118" s="148">
        <v>1656</v>
      </c>
      <c r="H118" s="148">
        <v>360</v>
      </c>
      <c r="I118" s="148">
        <v>5400</v>
      </c>
      <c r="J118" s="148">
        <v>53</v>
      </c>
      <c r="T118" s="116"/>
    </row>
    <row r="119" spans="1:20" x14ac:dyDescent="0.2">
      <c r="A119" s="150" t="s">
        <v>74</v>
      </c>
      <c r="B119" s="152">
        <v>12</v>
      </c>
      <c r="C119" s="152">
        <v>1824</v>
      </c>
      <c r="D119" s="152">
        <v>185</v>
      </c>
      <c r="E119" s="152">
        <v>3046</v>
      </c>
      <c r="F119" s="152">
        <v>1545</v>
      </c>
      <c r="G119" s="152">
        <v>1383</v>
      </c>
      <c r="H119" s="152">
        <v>118</v>
      </c>
      <c r="I119" s="152">
        <v>3900</v>
      </c>
      <c r="J119" s="152">
        <v>64</v>
      </c>
      <c r="T119" s="116"/>
    </row>
    <row r="120" spans="1:20" x14ac:dyDescent="0.2">
      <c r="A120" s="150" t="s">
        <v>56</v>
      </c>
      <c r="B120" s="152">
        <v>10</v>
      </c>
      <c r="C120" s="152">
        <v>1834</v>
      </c>
      <c r="D120" s="152">
        <v>758</v>
      </c>
      <c r="E120" s="152">
        <v>2249</v>
      </c>
      <c r="F120" s="152">
        <v>1029</v>
      </c>
      <c r="G120" s="152">
        <v>531</v>
      </c>
      <c r="H120" s="152">
        <v>689</v>
      </c>
      <c r="I120" s="152">
        <v>3000</v>
      </c>
      <c r="J120" s="152">
        <v>108</v>
      </c>
      <c r="T120" s="116"/>
    </row>
    <row r="121" spans="1:20" ht="18.75" customHeight="1" x14ac:dyDescent="0.2">
      <c r="A121" s="150" t="s">
        <v>75</v>
      </c>
      <c r="B121" s="152">
        <v>10</v>
      </c>
      <c r="C121" s="152">
        <v>2488</v>
      </c>
      <c r="D121" s="152">
        <v>905</v>
      </c>
      <c r="E121" s="152">
        <v>3650</v>
      </c>
      <c r="F121" s="152">
        <v>1115</v>
      </c>
      <c r="G121" s="152">
        <v>1340</v>
      </c>
      <c r="H121" s="152">
        <v>1195</v>
      </c>
      <c r="I121" s="152">
        <v>2800</v>
      </c>
      <c r="J121" s="152">
        <v>254</v>
      </c>
      <c r="T121" s="116"/>
    </row>
    <row r="122" spans="1:20" x14ac:dyDescent="0.2">
      <c r="A122" s="150" t="s">
        <v>76</v>
      </c>
      <c r="B122" s="152">
        <v>25</v>
      </c>
      <c r="C122" s="152">
        <v>403</v>
      </c>
      <c r="D122" s="152">
        <v>116</v>
      </c>
      <c r="E122" s="152">
        <v>1043</v>
      </c>
      <c r="F122" s="152">
        <v>348</v>
      </c>
      <c r="G122" s="152">
        <v>670</v>
      </c>
      <c r="H122" s="152">
        <v>25</v>
      </c>
      <c r="I122" s="152">
        <v>3700</v>
      </c>
      <c r="J122" s="152">
        <v>51</v>
      </c>
      <c r="T122" s="116"/>
    </row>
    <row r="123" spans="1:20" x14ac:dyDescent="0.2">
      <c r="A123" s="150" t="s">
        <v>77</v>
      </c>
      <c r="B123" s="152">
        <v>20</v>
      </c>
      <c r="C123" s="152">
        <v>1450</v>
      </c>
      <c r="D123" s="152">
        <v>480</v>
      </c>
      <c r="E123" s="152">
        <v>4960</v>
      </c>
      <c r="F123" s="152">
        <v>1800</v>
      </c>
      <c r="G123" s="152">
        <v>2510</v>
      </c>
      <c r="H123" s="152">
        <v>650</v>
      </c>
      <c r="I123" s="152">
        <v>3900</v>
      </c>
      <c r="J123" s="152">
        <v>68</v>
      </c>
      <c r="T123" s="116"/>
    </row>
    <row r="124" spans="1:20" ht="18.75" customHeight="1" x14ac:dyDescent="0.2">
      <c r="A124" s="150" t="s">
        <v>57</v>
      </c>
      <c r="B124" s="152">
        <v>15</v>
      </c>
      <c r="C124" s="152">
        <v>960</v>
      </c>
      <c r="D124" s="152">
        <v>378</v>
      </c>
      <c r="E124" s="152">
        <v>1130</v>
      </c>
      <c r="F124" s="152">
        <v>520</v>
      </c>
      <c r="G124" s="152">
        <v>440</v>
      </c>
      <c r="H124" s="152">
        <v>170</v>
      </c>
      <c r="I124" s="152">
        <v>3300</v>
      </c>
      <c r="J124" s="152">
        <v>46</v>
      </c>
      <c r="T124" s="116"/>
    </row>
    <row r="125" spans="1:20" x14ac:dyDescent="0.2">
      <c r="A125" s="150" t="s">
        <v>78</v>
      </c>
      <c r="B125" s="152">
        <v>10</v>
      </c>
      <c r="C125" s="152">
        <v>913</v>
      </c>
      <c r="D125" s="152">
        <v>343</v>
      </c>
      <c r="E125" s="152">
        <v>671</v>
      </c>
      <c r="F125" s="152">
        <v>67</v>
      </c>
      <c r="G125" s="152">
        <v>300</v>
      </c>
      <c r="H125" s="152">
        <v>304</v>
      </c>
      <c r="I125" s="152">
        <v>1700</v>
      </c>
      <c r="J125" s="152">
        <v>77</v>
      </c>
      <c r="T125" s="116"/>
    </row>
    <row r="126" spans="1:20" x14ac:dyDescent="0.2">
      <c r="A126" s="150" t="s">
        <v>60</v>
      </c>
      <c r="B126" s="152">
        <v>15</v>
      </c>
      <c r="C126" s="152">
        <v>1338</v>
      </c>
      <c r="D126" s="152">
        <v>688</v>
      </c>
      <c r="E126" s="152">
        <v>3370</v>
      </c>
      <c r="F126" s="152">
        <v>2100</v>
      </c>
      <c r="G126" s="152">
        <v>740</v>
      </c>
      <c r="H126" s="152">
        <v>530</v>
      </c>
      <c r="I126" s="152">
        <v>2000</v>
      </c>
      <c r="J126" s="152">
        <v>821</v>
      </c>
      <c r="T126" s="116"/>
    </row>
    <row r="127" spans="1:20" ht="18.75" customHeight="1" x14ac:dyDescent="0.2">
      <c r="A127" s="150" t="s">
        <v>79</v>
      </c>
      <c r="B127" s="152">
        <v>16</v>
      </c>
      <c r="C127" s="152">
        <v>1365</v>
      </c>
      <c r="D127" s="152">
        <v>409</v>
      </c>
      <c r="E127" s="152">
        <v>1576</v>
      </c>
      <c r="F127" s="152">
        <v>940</v>
      </c>
      <c r="G127" s="152">
        <v>379</v>
      </c>
      <c r="H127" s="152">
        <v>257</v>
      </c>
      <c r="I127" s="152">
        <v>800</v>
      </c>
      <c r="J127" s="152">
        <v>92</v>
      </c>
      <c r="T127" s="116"/>
    </row>
    <row r="128" spans="1:20" x14ac:dyDescent="0.2">
      <c r="A128" s="150" t="s">
        <v>80</v>
      </c>
      <c r="B128" s="152">
        <v>10</v>
      </c>
      <c r="C128" s="152">
        <v>816</v>
      </c>
      <c r="D128" s="152">
        <v>324</v>
      </c>
      <c r="E128" s="152">
        <v>1108</v>
      </c>
      <c r="F128" s="152">
        <v>393</v>
      </c>
      <c r="G128" s="152">
        <v>316</v>
      </c>
      <c r="H128" s="152">
        <v>399</v>
      </c>
      <c r="I128" s="152">
        <v>3200</v>
      </c>
      <c r="J128" s="152">
        <v>78</v>
      </c>
      <c r="T128" s="116"/>
    </row>
    <row r="129" spans="1:20" x14ac:dyDescent="0.2">
      <c r="A129" s="150" t="s">
        <v>58</v>
      </c>
      <c r="B129" s="152">
        <v>16</v>
      </c>
      <c r="C129" s="152">
        <v>3668</v>
      </c>
      <c r="D129" s="152">
        <v>973</v>
      </c>
      <c r="E129" s="152">
        <v>6300</v>
      </c>
      <c r="F129" s="152">
        <v>3950</v>
      </c>
      <c r="G129" s="152">
        <v>2204</v>
      </c>
      <c r="H129" s="152">
        <v>146</v>
      </c>
      <c r="I129" s="152">
        <v>2100</v>
      </c>
      <c r="J129" s="152">
        <v>101</v>
      </c>
      <c r="T129" s="116"/>
    </row>
    <row r="130" spans="1:20" ht="31.5" customHeight="1" x14ac:dyDescent="0.2">
      <c r="A130" s="156" t="s">
        <v>81</v>
      </c>
      <c r="B130" s="152">
        <v>150</v>
      </c>
      <c r="C130" s="152">
        <v>13166</v>
      </c>
      <c r="D130" s="152">
        <v>1286</v>
      </c>
      <c r="E130" s="152">
        <v>15478</v>
      </c>
      <c r="F130" s="152">
        <v>3319</v>
      </c>
      <c r="G130" s="152">
        <v>3524</v>
      </c>
      <c r="H130" s="152">
        <v>8635</v>
      </c>
      <c r="I130" s="152">
        <v>46550</v>
      </c>
      <c r="J130" s="152">
        <v>518</v>
      </c>
      <c r="T130" s="116"/>
    </row>
    <row r="131" spans="1:20" x14ac:dyDescent="0.2">
      <c r="A131" s="157" t="s">
        <v>48</v>
      </c>
      <c r="B131" s="159">
        <f t="shared" ref="B131:J131" si="8">SUM(B118:B130)</f>
        <v>334</v>
      </c>
      <c r="C131" s="159">
        <f t="shared" si="8"/>
        <v>32560</v>
      </c>
      <c r="D131" s="159">
        <f t="shared" si="8"/>
        <v>7530</v>
      </c>
      <c r="E131" s="159">
        <f t="shared" si="8"/>
        <v>47890</v>
      </c>
      <c r="F131" s="159">
        <f t="shared" si="8"/>
        <v>18419</v>
      </c>
      <c r="G131" s="159">
        <f t="shared" si="8"/>
        <v>15993</v>
      </c>
      <c r="H131" s="159">
        <f t="shared" si="8"/>
        <v>13478</v>
      </c>
      <c r="I131" s="159">
        <f t="shared" si="8"/>
        <v>82350</v>
      </c>
      <c r="J131" s="159">
        <f t="shared" si="8"/>
        <v>2331</v>
      </c>
    </row>
  </sheetData>
  <mergeCells count="59">
    <mergeCell ref="A115:A117"/>
    <mergeCell ref="B115:J115"/>
    <mergeCell ref="B116:B117"/>
    <mergeCell ref="C116:D116"/>
    <mergeCell ref="E116:H116"/>
    <mergeCell ref="I116:I117"/>
    <mergeCell ref="J116:J117"/>
    <mergeCell ref="J85:J86"/>
    <mergeCell ref="K85:K86"/>
    <mergeCell ref="L85:M85"/>
    <mergeCell ref="N85:Q85"/>
    <mergeCell ref="R85:R86"/>
    <mergeCell ref="S85:S86"/>
    <mergeCell ref="N58:Q58"/>
    <mergeCell ref="R58:R59"/>
    <mergeCell ref="S58:S59"/>
    <mergeCell ref="A84:A86"/>
    <mergeCell ref="B84:J84"/>
    <mergeCell ref="K84:S84"/>
    <mergeCell ref="B85:B86"/>
    <mergeCell ref="C85:D85"/>
    <mergeCell ref="E85:H85"/>
    <mergeCell ref="I85:I86"/>
    <mergeCell ref="A57:A59"/>
    <mergeCell ref="B57:J57"/>
    <mergeCell ref="K57:S57"/>
    <mergeCell ref="B58:B59"/>
    <mergeCell ref="C58:D58"/>
    <mergeCell ref="E58:H58"/>
    <mergeCell ref="I58:I59"/>
    <mergeCell ref="J58:J59"/>
    <mergeCell ref="K58:K59"/>
    <mergeCell ref="L58:M58"/>
    <mergeCell ref="J30:J31"/>
    <mergeCell ref="K30:K31"/>
    <mergeCell ref="L30:M30"/>
    <mergeCell ref="N30:Q30"/>
    <mergeCell ref="R30:R31"/>
    <mergeCell ref="S30:S31"/>
    <mergeCell ref="N3:Q3"/>
    <mergeCell ref="R3:R4"/>
    <mergeCell ref="S3:S4"/>
    <mergeCell ref="A29:A31"/>
    <mergeCell ref="B29:J29"/>
    <mergeCell ref="K29:S29"/>
    <mergeCell ref="B30:B31"/>
    <mergeCell ref="C30:D30"/>
    <mergeCell ref="E30:H30"/>
    <mergeCell ref="I30:I31"/>
    <mergeCell ref="A2:A4"/>
    <mergeCell ref="B2:J2"/>
    <mergeCell ref="K2:S2"/>
    <mergeCell ref="B3:B4"/>
    <mergeCell ref="C3:D3"/>
    <mergeCell ref="E3:H3"/>
    <mergeCell ref="I3:I4"/>
    <mergeCell ref="J3:J4"/>
    <mergeCell ref="K3:K4"/>
    <mergeCell ref="L3:M3"/>
  </mergeCells>
  <pageMargins left="0.78740157480314965" right="0.59055118110236227" top="1.1811023622047245" bottom="0.78740157480314965" header="0.31496062992125984" footer="0.31496062992125984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театр 2009-2017</vt:lpstr>
      <vt:lpstr>соёлын төв 2009-2017 on</vt:lpstr>
      <vt:lpstr>Музей 2009-2017</vt:lpstr>
      <vt:lpstr>номын сан 2009-2017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Khad</dc:creator>
  <cp:lastModifiedBy>Khad</cp:lastModifiedBy>
  <cp:lastPrinted>2018-05-30T10:32:41Z</cp:lastPrinted>
  <dcterms:created xsi:type="dcterms:W3CDTF">2018-05-25T14:52:14Z</dcterms:created>
  <dcterms:modified xsi:type="dcterms:W3CDTF">2018-05-30T11:05:17Z</dcterms:modified>
</cp:coreProperties>
</file>