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activeTab="3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Niigmiin halamj" sheetId="6" r:id="rId6"/>
    <sheet name="daatgal2015-nd2015" sheetId="7" r:id="rId7"/>
    <sheet name="daatgal2015-nds2015" sheetId="8" r:id="rId8"/>
    <sheet name="daatgal2015-ndt15" sheetId="9" r:id="rId9"/>
    <sheet name="CPI" sheetId="10" r:id="rId10"/>
    <sheet name="Une-_02" sheetId="11" r:id="rId11"/>
    <sheet name="ХАА une-tanil" sheetId="12" r:id="rId12"/>
    <sheet name="HUMAN-hvnam" sheetId="13" r:id="rId13"/>
    <sheet name="HUMAN-emd" sheetId="14" r:id="rId14"/>
    <sheet name="HUMAN-h-ovchin" sheetId="15" r:id="rId15"/>
    <sheet name="AY12015-09-GOLNER" sheetId="16" r:id="rId16"/>
    <sheet name="AY2015-09-NB" sheetId="17" r:id="rId17"/>
    <sheet name="GEMT2015-9-2015sum" sheetId="19" r:id="rId18"/>
    <sheet name="GEMT2015-9-gemt2015" sheetId="18" r:id="rId19"/>
    <sheet name="ХАА-1" sheetId="20" r:id="rId20"/>
    <sheet name="ХАА-2" sheetId="21" r:id="rId21"/>
    <sheet name="teewer-2015-3-teewer" sheetId="22" r:id="rId22"/>
    <sheet name="3-р улиралын танилцуулгад" sheetId="23" r:id="rId23"/>
    <sheet name="9sard huraasan urgats" sheetId="2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24" l="1"/>
  <c r="K49" i="24"/>
  <c r="J49" i="24"/>
  <c r="I49" i="24"/>
  <c r="H49" i="24"/>
  <c r="G49" i="24"/>
  <c r="F49" i="24"/>
  <c r="E49" i="24"/>
  <c r="D49" i="24"/>
  <c r="C49" i="24"/>
  <c r="B49" i="24"/>
  <c r="F19" i="23"/>
  <c r="E18" i="23"/>
  <c r="F18" i="23" s="1"/>
  <c r="D18" i="23"/>
  <c r="D20" i="23" s="1"/>
  <c r="F17" i="23"/>
  <c r="F13" i="23"/>
  <c r="F12" i="23"/>
  <c r="F11" i="23"/>
  <c r="F9" i="23"/>
  <c r="F8" i="23"/>
  <c r="F7" i="23"/>
  <c r="F6" i="23"/>
  <c r="F5" i="23"/>
  <c r="F4" i="23"/>
  <c r="E20" i="23" l="1"/>
  <c r="F20" i="23" s="1"/>
  <c r="M19" i="22" l="1"/>
  <c r="M18" i="22"/>
  <c r="M17" i="22"/>
  <c r="M16" i="22"/>
  <c r="M10" i="22"/>
  <c r="M9" i="22"/>
  <c r="M8" i="22"/>
  <c r="N20" i="21" l="1"/>
  <c r="M20" i="21"/>
  <c r="L20" i="21"/>
  <c r="K20" i="21"/>
  <c r="J20" i="21"/>
  <c r="H20" i="21"/>
  <c r="G20" i="21"/>
  <c r="F20" i="21"/>
  <c r="E20" i="21"/>
  <c r="D20" i="21"/>
  <c r="I19" i="21"/>
  <c r="C19" i="21"/>
  <c r="I18" i="21"/>
  <c r="C18" i="21"/>
  <c r="I17" i="21"/>
  <c r="C17" i="21"/>
  <c r="I16" i="21"/>
  <c r="C16" i="21"/>
  <c r="I15" i="21"/>
  <c r="C15" i="21"/>
  <c r="I14" i="21"/>
  <c r="C14" i="21"/>
  <c r="I13" i="21"/>
  <c r="C13" i="21"/>
  <c r="I12" i="21"/>
  <c r="C12" i="21"/>
  <c r="I11" i="21"/>
  <c r="C11" i="21"/>
  <c r="I10" i="21"/>
  <c r="C10" i="21"/>
  <c r="I9" i="21"/>
  <c r="C9" i="21"/>
  <c r="I8" i="21"/>
  <c r="C8" i="21"/>
  <c r="I7" i="21"/>
  <c r="C7" i="21"/>
  <c r="I6" i="21"/>
  <c r="C6" i="21"/>
  <c r="C20" i="21" s="1"/>
  <c r="I5" i="21"/>
  <c r="I20" i="21" s="1"/>
  <c r="C5" i="21"/>
  <c r="R53" i="20"/>
  <c r="Q53" i="20"/>
  <c r="P53" i="20"/>
  <c r="O53" i="20"/>
  <c r="N53" i="20"/>
  <c r="M53" i="20"/>
  <c r="L53" i="20"/>
  <c r="K53" i="20"/>
  <c r="J53" i="20"/>
  <c r="I53" i="20"/>
  <c r="G53" i="20" s="1"/>
  <c r="S53" i="20" s="1"/>
  <c r="H53" i="20"/>
  <c r="F53" i="20"/>
  <c r="E53" i="20"/>
  <c r="T53" i="20" s="1"/>
  <c r="D53" i="20"/>
  <c r="C53" i="20"/>
  <c r="B53" i="20"/>
  <c r="T52" i="20"/>
  <c r="M52" i="20"/>
  <c r="G52" i="20"/>
  <c r="S52" i="20" s="1"/>
  <c r="T51" i="20"/>
  <c r="M51" i="20"/>
  <c r="G51" i="20"/>
  <c r="S51" i="20" s="1"/>
  <c r="T50" i="20"/>
  <c r="M50" i="20"/>
  <c r="G50" i="20"/>
  <c r="S50" i="20" s="1"/>
  <c r="T49" i="20"/>
  <c r="M49" i="20"/>
  <c r="G49" i="20"/>
  <c r="S49" i="20" s="1"/>
  <c r="T48" i="20"/>
  <c r="M48" i="20"/>
  <c r="G48" i="20"/>
  <c r="S48" i="20" s="1"/>
  <c r="T47" i="20"/>
  <c r="M47" i="20"/>
  <c r="G47" i="20"/>
  <c r="S47" i="20" s="1"/>
  <c r="T46" i="20"/>
  <c r="M46" i="20"/>
  <c r="G46" i="20"/>
  <c r="S46" i="20" s="1"/>
  <c r="T45" i="20"/>
  <c r="M45" i="20"/>
  <c r="G45" i="20"/>
  <c r="S45" i="20" s="1"/>
  <c r="T44" i="20"/>
  <c r="M44" i="20"/>
  <c r="G44" i="20"/>
  <c r="S44" i="20" s="1"/>
  <c r="T43" i="20"/>
  <c r="M43" i="20"/>
  <c r="G43" i="20"/>
  <c r="S43" i="20" s="1"/>
  <c r="T42" i="20"/>
  <c r="M42" i="20"/>
  <c r="G42" i="20"/>
  <c r="S42" i="20" s="1"/>
  <c r="T41" i="20"/>
  <c r="M41" i="20"/>
  <c r="G41" i="20"/>
  <c r="S41" i="20" s="1"/>
  <c r="T40" i="20"/>
  <c r="M40" i="20"/>
  <c r="G40" i="20"/>
  <c r="S40" i="20" s="1"/>
  <c r="T39" i="20"/>
  <c r="M39" i="20"/>
  <c r="G39" i="20"/>
  <c r="S39" i="20" s="1"/>
  <c r="T38" i="20"/>
  <c r="M38" i="20"/>
  <c r="G38" i="20"/>
  <c r="S38" i="20" s="1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B54" i="19"/>
  <c r="D53" i="19"/>
  <c r="D52" i="19"/>
  <c r="C52" i="19" s="1"/>
  <c r="D51" i="19"/>
  <c r="C51" i="19"/>
  <c r="D50" i="19"/>
  <c r="C50" i="19" s="1"/>
  <c r="D49" i="19"/>
  <c r="C49" i="19"/>
  <c r="D48" i="19"/>
  <c r="C48" i="19" s="1"/>
  <c r="D47" i="19"/>
  <c r="C47" i="19"/>
  <c r="D46" i="19"/>
  <c r="C46" i="19" s="1"/>
  <c r="D45" i="19"/>
  <c r="C45" i="19"/>
  <c r="D44" i="19"/>
  <c r="C44" i="19" s="1"/>
  <c r="D43" i="19"/>
  <c r="C43" i="19"/>
  <c r="D42" i="19"/>
  <c r="C42" i="19" s="1"/>
  <c r="D41" i="19"/>
  <c r="C41" i="19"/>
  <c r="D40" i="19"/>
  <c r="C40" i="19" s="1"/>
  <c r="D39" i="19"/>
  <c r="C39" i="19"/>
  <c r="D38" i="19"/>
  <c r="D54" i="19" s="1"/>
  <c r="C54" i="19" s="1"/>
  <c r="E34" i="18"/>
  <c r="E33" i="18"/>
  <c r="E32" i="18"/>
  <c r="E31" i="18"/>
  <c r="E30" i="18"/>
  <c r="E29" i="18"/>
  <c r="E28" i="18"/>
  <c r="E27" i="18"/>
  <c r="E25" i="18"/>
  <c r="E24" i="18"/>
  <c r="E23" i="18"/>
  <c r="E22" i="18"/>
  <c r="E21" i="18"/>
  <c r="E18" i="18"/>
  <c r="E16" i="18"/>
  <c r="E15" i="18"/>
  <c r="E14" i="18"/>
  <c r="E13" i="18"/>
  <c r="E9" i="18"/>
  <c r="D6" i="18"/>
  <c r="D35" i="18" s="1"/>
  <c r="E35" i="18" s="1"/>
  <c r="C6" i="18"/>
  <c r="C35" i="18" s="1"/>
  <c r="E5" i="18"/>
  <c r="E16" i="17"/>
  <c r="E15" i="17"/>
  <c r="D14" i="17"/>
  <c r="D5" i="17" s="1"/>
  <c r="E5" i="17" s="1"/>
  <c r="C14" i="17"/>
  <c r="E13" i="17"/>
  <c r="E12" i="17"/>
  <c r="E11" i="17"/>
  <c r="D10" i="17"/>
  <c r="E10" i="17" s="1"/>
  <c r="C10" i="17"/>
  <c r="E9" i="17"/>
  <c r="E7" i="17"/>
  <c r="D6" i="17"/>
  <c r="E6" i="17" s="1"/>
  <c r="C6" i="17"/>
  <c r="C5" i="17" s="1"/>
  <c r="M24" i="16"/>
  <c r="M23" i="16"/>
  <c r="M22" i="16"/>
  <c r="M21" i="16"/>
  <c r="M20" i="16"/>
  <c r="M18" i="16"/>
  <c r="M17" i="16"/>
  <c r="M16" i="16"/>
  <c r="M15" i="16"/>
  <c r="M14" i="16"/>
  <c r="M13" i="16"/>
  <c r="M12" i="16"/>
  <c r="M11" i="16"/>
  <c r="M10" i="16"/>
  <c r="M9" i="16"/>
  <c r="M8" i="16"/>
  <c r="M6" i="16"/>
  <c r="M5" i="16"/>
  <c r="J23" i="15"/>
  <c r="D23" i="15"/>
  <c r="D22" i="15"/>
  <c r="I21" i="15"/>
  <c r="D21" i="15"/>
  <c r="I20" i="15"/>
  <c r="D20" i="15"/>
  <c r="H19" i="15"/>
  <c r="J18" i="15"/>
  <c r="I18" i="15"/>
  <c r="D18" i="15"/>
  <c r="J17" i="15"/>
  <c r="I17" i="15"/>
  <c r="D17" i="15"/>
  <c r="J16" i="15"/>
  <c r="I16" i="15"/>
  <c r="H16" i="15"/>
  <c r="J15" i="15"/>
  <c r="I15" i="15"/>
  <c r="H15" i="15"/>
  <c r="I14" i="15"/>
  <c r="H14" i="15"/>
  <c r="J13" i="15"/>
  <c r="H13" i="15"/>
  <c r="J12" i="15"/>
  <c r="H12" i="15"/>
  <c r="J11" i="15"/>
  <c r="H11" i="15"/>
  <c r="J10" i="15"/>
  <c r="I10" i="15"/>
  <c r="D10" i="15"/>
  <c r="J9" i="15"/>
  <c r="I9" i="15"/>
  <c r="D9" i="15"/>
  <c r="I8" i="15"/>
  <c r="D8" i="15"/>
  <c r="J7" i="15"/>
  <c r="I7" i="15"/>
  <c r="H7" i="15"/>
  <c r="J6" i="15"/>
  <c r="I6" i="15"/>
  <c r="H6" i="15"/>
  <c r="J5" i="15"/>
  <c r="G5" i="15"/>
  <c r="H22" i="15" s="1"/>
  <c r="E5" i="15"/>
  <c r="F19" i="15" s="1"/>
  <c r="C5" i="15"/>
  <c r="D16" i="15" s="1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F47" i="9"/>
  <c r="F46" i="9"/>
  <c r="F45" i="9"/>
  <c r="F44" i="9"/>
  <c r="E42" i="9"/>
  <c r="D42" i="9"/>
  <c r="F42" i="9" s="1"/>
  <c r="C42" i="9"/>
  <c r="F41" i="9"/>
  <c r="F40" i="9"/>
  <c r="F39" i="9"/>
  <c r="F37" i="9"/>
  <c r="E37" i="9"/>
  <c r="D37" i="9"/>
  <c r="C37" i="9"/>
  <c r="G19" i="8"/>
  <c r="F19" i="8"/>
  <c r="G18" i="8"/>
  <c r="F18" i="8"/>
  <c r="G17" i="8"/>
  <c r="F17" i="8"/>
  <c r="G16" i="8"/>
  <c r="F16" i="8"/>
  <c r="G15" i="8"/>
  <c r="F15" i="8"/>
  <c r="F13" i="8"/>
  <c r="E13" i="8"/>
  <c r="G13" i="8" s="1"/>
  <c r="D13" i="8"/>
  <c r="C13" i="8"/>
  <c r="G12" i="8"/>
  <c r="F12" i="8"/>
  <c r="G11" i="8"/>
  <c r="F11" i="8"/>
  <c r="G10" i="8"/>
  <c r="F10" i="8"/>
  <c r="G9" i="8"/>
  <c r="F9" i="8"/>
  <c r="G8" i="8"/>
  <c r="F8" i="8"/>
  <c r="E6" i="8"/>
  <c r="G6" i="8" s="1"/>
  <c r="D6" i="8"/>
  <c r="C6" i="8"/>
  <c r="F21" i="7"/>
  <c r="G21" i="7" s="1"/>
  <c r="E21" i="7"/>
  <c r="D21" i="7"/>
  <c r="C21" i="7"/>
  <c r="B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C38" i="19" l="1"/>
  <c r="E6" i="18"/>
  <c r="E14" i="17"/>
  <c r="F16" i="15"/>
  <c r="F23" i="15"/>
  <c r="D6" i="15"/>
  <c r="H8" i="15"/>
  <c r="H5" i="15" s="1"/>
  <c r="H9" i="15"/>
  <c r="F10" i="15"/>
  <c r="D11" i="15"/>
  <c r="D12" i="15"/>
  <c r="D13" i="15"/>
  <c r="D14" i="15"/>
  <c r="D15" i="15"/>
  <c r="H17" i="15"/>
  <c r="F18" i="15"/>
  <c r="D19" i="15"/>
  <c r="F20" i="15"/>
  <c r="F21" i="15"/>
  <c r="F22" i="15"/>
  <c r="H23" i="15"/>
  <c r="I5" i="15"/>
  <c r="F7" i="15"/>
  <c r="F8" i="15"/>
  <c r="F9" i="15"/>
  <c r="F17" i="15"/>
  <c r="F6" i="15"/>
  <c r="D7" i="15"/>
  <c r="H10" i="15"/>
  <c r="F11" i="15"/>
  <c r="F12" i="15"/>
  <c r="F13" i="15"/>
  <c r="F14" i="15"/>
  <c r="F15" i="15"/>
  <c r="H18" i="15"/>
  <c r="H20" i="15"/>
  <c r="H21" i="15"/>
  <c r="F6" i="8"/>
  <c r="F5" i="15" l="1"/>
  <c r="D5" i="15"/>
  <c r="N29" i="6"/>
  <c r="M29" i="6"/>
  <c r="N13" i="6"/>
  <c r="M13" i="6"/>
  <c r="N7" i="6"/>
  <c r="M7" i="6"/>
  <c r="N5" i="6"/>
  <c r="M5" i="6"/>
  <c r="E22" i="5"/>
  <c r="D22" i="5"/>
  <c r="B22" i="5"/>
  <c r="F22" i="5" s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48" i="4"/>
  <c r="P48" i="4" s="1"/>
  <c r="N48" i="4"/>
  <c r="P47" i="4"/>
  <c r="O47" i="4"/>
  <c r="N47" i="4"/>
  <c r="O46" i="4"/>
  <c r="P46" i="4" s="1"/>
  <c r="N46" i="4"/>
  <c r="O45" i="4"/>
  <c r="P45" i="4" s="1"/>
  <c r="N45" i="4"/>
  <c r="O44" i="4"/>
  <c r="P44" i="4" s="1"/>
  <c r="N44" i="4"/>
  <c r="P43" i="4"/>
  <c r="O43" i="4"/>
  <c r="N43" i="4"/>
  <c r="O42" i="4"/>
  <c r="P42" i="4" s="1"/>
  <c r="N42" i="4"/>
  <c r="O41" i="4"/>
  <c r="P41" i="4" s="1"/>
  <c r="N41" i="4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D5" i="3"/>
  <c r="E5" i="3" s="1"/>
  <c r="C5" i="3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2" i="1"/>
  <c r="F32" i="1"/>
  <c r="G31" i="1"/>
  <c r="F31" i="1"/>
  <c r="G30" i="1"/>
  <c r="F30" i="1"/>
  <c r="E29" i="1"/>
  <c r="G29" i="1" s="1"/>
  <c r="D29" i="1"/>
  <c r="D5" i="1" s="1"/>
  <c r="D34" i="1" s="1"/>
  <c r="D36" i="1" s="1"/>
  <c r="G28" i="1"/>
  <c r="G27" i="1"/>
  <c r="F27" i="1"/>
  <c r="G26" i="1"/>
  <c r="F26" i="1"/>
  <c r="E25" i="1"/>
  <c r="G25" i="1" s="1"/>
  <c r="D25" i="1"/>
  <c r="G24" i="1"/>
  <c r="F24" i="1"/>
  <c r="G22" i="1"/>
  <c r="F22" i="1"/>
  <c r="F21" i="1"/>
  <c r="G20" i="1"/>
  <c r="F20" i="1"/>
  <c r="G19" i="1"/>
  <c r="G18" i="1"/>
  <c r="F18" i="1"/>
  <c r="G17" i="1"/>
  <c r="E17" i="1"/>
  <c r="F17" i="1" s="1"/>
  <c r="D17" i="1"/>
  <c r="G16" i="1"/>
  <c r="G15" i="1"/>
  <c r="F15" i="1"/>
  <c r="G13" i="1"/>
  <c r="F13" i="1"/>
  <c r="F12" i="1"/>
  <c r="G10" i="1"/>
  <c r="F10" i="1"/>
  <c r="G9" i="1"/>
  <c r="F9" i="1"/>
  <c r="E8" i="1"/>
  <c r="G8" i="1" s="1"/>
  <c r="D8" i="1"/>
  <c r="E7" i="1"/>
  <c r="G7" i="1" s="1"/>
  <c r="D7" i="1"/>
  <c r="D6" i="1"/>
  <c r="E6" i="1" l="1"/>
  <c r="F7" i="1"/>
  <c r="F8" i="1"/>
  <c r="F25" i="1"/>
  <c r="F29" i="1"/>
  <c r="G6" i="1" l="1"/>
  <c r="F6" i="1"/>
  <c r="E5" i="1"/>
  <c r="E34" i="1" l="1"/>
  <c r="G5" i="1"/>
  <c r="F5" i="1"/>
  <c r="G34" i="1" l="1"/>
  <c r="F34" i="1"/>
  <c r="E36" i="1"/>
  <c r="G36" i="1" l="1"/>
  <c r="F36" i="1"/>
</calcChain>
</file>

<file path=xl/sharedStrings.xml><?xml version="1.0" encoding="utf-8"?>
<sst xmlns="http://schemas.openxmlformats.org/spreadsheetml/2006/main" count="1278" uniqueCount="609">
  <si>
    <t>ÎÐÎÍ ÍÓÒÃÈÉÍ ÒªÑÂÈÉÍ ÎÐËÎÃÛÍ Ã¯ÉÖÝÒÃÝËÈÉÍ ÌÝÄÝÝ</t>
  </si>
  <si>
    <t xml:space="preserve">   2015.10.09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</si>
  <si>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</si>
  <si>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</si>
  <si>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</si>
  <si>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</si>
  <si>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</si>
  <si>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</si>
  <si>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</si>
  <si>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</si>
  <si>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</si>
  <si>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</si>
  <si>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</si>
  <si>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</si>
  <si>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</si>
  <si>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</si>
  <si>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</si>
  <si>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</si>
  <si>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</si>
  <si>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</si>
  <si>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</si>
  <si>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</si>
  <si>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</si>
  <si>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</si>
  <si>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</si>
  <si>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</si>
  <si>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</si>
  <si>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</si>
  <si>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Хог хаягдалын үйлчилгээний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</si>
  <si>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</si>
  <si>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</si>
  <si>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</si>
  <si>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</si>
  <si>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</si>
  <si>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</si>
  <si>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</si>
  <si>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</si>
  <si>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</si>
  <si>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</si>
  <si>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</si>
  <si>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</si>
  <si>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</si>
  <si>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</si>
  <si>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</si>
  <si>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</si>
  <si>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</si>
  <si>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2015.10.08</t>
  </si>
  <si>
    <t xml:space="preserve">                                    /ìÿí.òºã/</t>
  </si>
  <si>
    <t>Ñóìä</t>
  </si>
  <si>
    <t xml:space="preserve"> Æèëèéí ýõíýýñ</t>
  </si>
  <si>
    <t>9-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</si>
  <si>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</si>
  <si>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</si>
  <si>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</si>
  <si>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</si>
  <si>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</si>
  <si>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</si>
  <si>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</si>
  <si>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</si>
  <si>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</si>
  <si>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</si>
  <si>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</si>
  <si>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</si>
  <si>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</si>
  <si>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</si>
  <si>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</si>
  <si>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</si>
  <si>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</si>
  <si>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</si>
  <si>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2015.10.09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</si>
  <si>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</si>
  <si>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</si>
  <si>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</si>
  <si>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</si>
  <si>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</si>
  <si>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</si>
  <si>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</si>
  <si>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</si>
  <si>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</si>
  <si>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</si>
  <si>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</si>
  <si>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</si>
  <si>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</si>
  <si>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</si>
  <si>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</si>
  <si>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</si>
  <si>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</si>
  <si>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Хөрөнгийн зардал</t>
  </si>
  <si>
    <t xml:space="preserve">          Áàíêíû êàññûí îðëîãî, çàðëàãà, çýýë õàäãàëàìæèéí</t>
  </si>
  <si>
    <t xml:space="preserve">  ìýäýý</t>
  </si>
  <si>
    <t xml:space="preserve"> 2015-10-07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</si>
  <si>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</si>
  <si>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</si>
  <si>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</si>
  <si>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</si>
  <si>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</si>
  <si>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</si>
  <si>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</si>
  <si>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</si>
  <si>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</si>
  <si>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</si>
  <si>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</si>
  <si>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</si>
  <si>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</si>
  <si>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</si>
  <si>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</si>
  <si>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</si>
  <si>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</si>
  <si>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</si>
  <si>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</si>
  <si>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</si>
  <si>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2015.10.06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</si>
  <si>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</si>
  <si>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</si>
  <si>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</si>
  <si>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</si>
  <si>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</si>
  <si>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</si>
  <si>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</si>
  <si>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2015.10.08</t>
  </si>
  <si>
    <t>Үзүүлэлт</t>
  </si>
  <si>
    <t>2015 он I-IX сар</t>
  </si>
  <si>
    <t>Хүн тоо</t>
  </si>
  <si>
    <t>зарлага сая.  төг</t>
  </si>
  <si>
    <t xml:space="preserve">                                                                                    Санхүүжилт                                              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</si>
  <si>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</si>
  <si>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</si>
  <si>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</si>
  <si>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</si>
  <si>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</si>
  <si>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</si>
  <si>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</si>
  <si>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</si>
  <si>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</si>
  <si>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</si>
  <si>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</si>
  <si>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</si>
  <si>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</si>
  <si>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</si>
  <si>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</si>
  <si>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</si>
  <si>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</si>
  <si>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16 хүртэлх насны байнгын асаргаа шаардлагатай хүүхдэд олгох мөнгөн тэтгэмж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</si>
  <si>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</si>
  <si>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</si>
  <si>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</si>
  <si>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</si>
  <si>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</si>
  <si>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</si>
  <si>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</si>
  <si>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</si>
  <si>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</si>
  <si>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</si>
  <si>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 xml:space="preserve">   2015.10.06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</si>
  <si>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</si>
  <si>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</si>
  <si>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</si>
  <si>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</si>
  <si>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</si>
  <si>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</si>
  <si>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</si>
  <si>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 оны                   IX сар</t>
  </si>
  <si>
    <t>2015 оны IX сар</t>
  </si>
  <si>
    <r>
      <rPr>
        <u/>
        <sz val="11"/>
        <color theme="1"/>
        <rFont val="Arial Mon"/>
        <family val="2"/>
      </rPr>
      <t xml:space="preserve">2015   IX </t>
    </r>
    <r>
      <rPr>
        <sz val="11"/>
        <color theme="1"/>
        <rFont val="Arial Mon"/>
        <family val="2"/>
      </rPr>
      <t>2014   IX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</si>
  <si>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</si>
  <si>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</si>
  <si>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</si>
  <si>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</si>
  <si>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</si>
  <si>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</si>
  <si>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</si>
  <si>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</si>
  <si>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</si>
  <si>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</si>
  <si>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</si>
  <si>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</si>
  <si>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ÄÀÀÒÃÀËÄ ÇÀÀÂÀË ÄÀÀÒÃÓÓËÀÃ×ÈÉÍ ÒÎÎ, ÎËÃÎÑÎÍ ÒÝÒÃÝÂÝÐÈÉÍ ÕÝÌÆÝÝ</t>
  </si>
  <si>
    <t>Үзүүлэлтүүд</t>
  </si>
  <si>
    <t>2013 оны       IX сар</t>
  </si>
  <si>
    <t>2014 оны       IX сар</t>
  </si>
  <si>
    <t>2015 оны       IX сар</t>
  </si>
  <si>
    <r>
      <rPr>
        <u/>
        <sz val="10"/>
        <color theme="1"/>
        <rFont val="Arial Mon"/>
        <family val="2"/>
      </rPr>
      <t>2015  IX</t>
    </r>
    <r>
      <rPr>
        <sz val="10"/>
        <color theme="1"/>
        <rFont val="Arial Mon"/>
        <family val="2"/>
      </rPr>
      <t xml:space="preserve">     2014 IX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</si>
  <si>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</si>
  <si>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</si>
  <si>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</si>
  <si>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</si>
  <si>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</si>
  <si>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</si>
  <si>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</si>
  <si>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</si>
  <si>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</si>
  <si>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</si>
  <si>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 xml:space="preserve"> ÀÉÌÃÈÉÍ ÕÝÐÝÃËÝÝÍÈÉ ¯ÍÈÉÍ ÈÍÄÅÊÑ</t>
  </si>
  <si>
    <t>Áàðààíû á¿ëãýýð</t>
  </si>
  <si>
    <t>2015-09</t>
  </si>
  <si>
    <t>2014-09</t>
  </si>
  <si>
    <t>2014-12</t>
  </si>
  <si>
    <t>2015-08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</si>
  <si>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</si>
  <si>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</si>
  <si>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</si>
  <si>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</si>
  <si>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</si>
  <si>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</si>
  <si>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</si>
  <si>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</si>
  <si>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</si>
  <si>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</si>
  <si>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</si>
  <si>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</si>
  <si>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</si>
  <si>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</si>
  <si>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</si>
  <si>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</si>
  <si>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</si>
  <si>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</si>
  <si>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</si>
  <si>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</si>
  <si>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</si>
  <si>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</si>
  <si>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</si>
  <si>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</si>
  <si>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</si>
  <si>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</si>
  <si>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</si>
  <si>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</si>
  <si>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</si>
  <si>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</si>
  <si>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</si>
  <si>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</si>
  <si>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</si>
  <si>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</si>
  <si>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</si>
  <si>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</si>
  <si>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</si>
  <si>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</si>
  <si>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</si>
  <si>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</si>
  <si>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</si>
  <si>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</si>
  <si>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</si>
  <si>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</si>
  <si>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</si>
  <si>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</si>
  <si>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</si>
  <si>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</si>
  <si>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</si>
  <si>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</si>
  <si>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</si>
  <si>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</si>
  <si>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</si>
  <si>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</si>
  <si>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9-ð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</si>
  <si>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</si>
  <si>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</si>
  <si>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</si>
  <si>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</si>
  <si>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</si>
  <si>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</si>
  <si>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</si>
  <si>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</si>
  <si>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</si>
  <si>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</si>
  <si>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</si>
  <si>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</si>
  <si>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</si>
  <si>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</si>
  <si>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</si>
  <si>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</si>
  <si>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</si>
  <si>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</si>
  <si>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</si>
  <si>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</si>
  <si>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</si>
  <si>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</si>
  <si>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</si>
  <si>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</si>
  <si>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</si>
  <si>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</si>
  <si>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</si>
  <si>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</si>
  <si>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</si>
  <si>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</si>
  <si>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</si>
  <si>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</si>
  <si>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</si>
  <si>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</si>
  <si>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</si>
  <si>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</si>
  <si>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</si>
  <si>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</si>
  <si>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</si>
  <si>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</si>
  <si>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</si>
  <si>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</si>
  <si>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</si>
  <si>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</si>
  <si>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</si>
  <si>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</si>
  <si>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</si>
  <si>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</si>
  <si>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</si>
  <si>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</si>
  <si>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</si>
  <si>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</si>
  <si>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</si>
  <si>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</si>
  <si>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</si>
  <si>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</si>
  <si>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</si>
  <si>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</si>
  <si>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</si>
  <si>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>3 р сар</t>
  </si>
  <si>
    <t>4 р сар</t>
  </si>
  <si>
    <t>5 р сар</t>
  </si>
  <si>
    <t>6 р сар</t>
  </si>
  <si>
    <t>7 р сар</t>
  </si>
  <si>
    <t>8 р сар</t>
  </si>
  <si>
    <t>9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</si>
  <si>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</si>
  <si>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</si>
  <si>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</si>
  <si>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</si>
  <si>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</si>
  <si>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</si>
  <si>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</si>
  <si>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</si>
  <si>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</si>
  <si>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</si>
  <si>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</si>
  <si>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</si>
  <si>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</si>
  <si>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</si>
  <si>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</si>
  <si>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</si>
  <si>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</si>
  <si>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</si>
  <si>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</si>
  <si>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</si>
  <si>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</si>
  <si>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</si>
  <si>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</si>
  <si>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</si>
  <si>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ÝÐ¯¯Ë ÌÝÍÄÈÉÍ ¯ÉË ÀÆÈËËÀÃÀÀÍÛ ¯Ç¯¯ËÝËÒ¯¯Ä</t>
  </si>
  <si>
    <t>2015.10.04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</si>
  <si>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</si>
  <si>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</si>
  <si>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</si>
  <si>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</si>
  <si>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</si>
  <si>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</si>
  <si>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</si>
  <si>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</si>
  <si>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</si>
  <si>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</si>
  <si>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</si>
  <si>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</si>
  <si>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</si>
  <si>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</si>
  <si>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</si>
  <si>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</si>
  <si>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</si>
  <si>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</si>
  <si>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</si>
  <si>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</si>
  <si>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</si>
  <si>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</si>
  <si>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</si>
  <si>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</si>
  <si>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</si>
  <si>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</si>
  <si>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</si>
  <si>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</si>
  <si>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</si>
  <si>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</si>
  <si>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</si>
  <si>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</si>
  <si>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IX сар</t>
  </si>
  <si>
    <t>2014 оны IX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</si>
  <si>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</si>
  <si>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</si>
  <si>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</si>
  <si>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</si>
  <si>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</si>
  <si>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</si>
  <si>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</si>
  <si>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</si>
  <si>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</si>
  <si>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</si>
  <si>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</si>
  <si>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</si>
  <si>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</si>
  <si>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</si>
  <si>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</si>
  <si>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</si>
  <si>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</si>
  <si>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</si>
  <si>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</si>
  <si>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</si>
  <si>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</si>
  <si>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</si>
  <si>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</si>
  <si>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</si>
  <si>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</si>
  <si>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</si>
  <si>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</si>
  <si>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</si>
  <si>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</si>
  <si>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</si>
  <si>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</si>
  <si>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</si>
  <si>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</si>
  <si>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</si>
  <si>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</si>
  <si>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</si>
  <si>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</si>
  <si>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</si>
  <si>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</si>
  <si>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</si>
  <si>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</si>
  <si>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</si>
  <si>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</si>
  <si>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</si>
  <si>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</si>
  <si>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</si>
  <si>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</si>
  <si>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</si>
  <si>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</si>
  <si>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</si>
  <si>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</si>
  <si>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</si>
  <si>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</si>
  <si>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</si>
  <si>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</si>
  <si>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</si>
  <si>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</si>
  <si>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</si>
  <si>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</si>
  <si>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</si>
  <si>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</si>
  <si>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</si>
  <si>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</si>
  <si>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</si>
  <si>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</si>
  <si>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</si>
  <si>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</si>
  <si>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</si>
  <si>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</si>
  <si>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</si>
  <si>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</si>
  <si>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</si>
  <si>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</si>
  <si>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</si>
  <si>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</si>
  <si>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</si>
  <si>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</si>
  <si>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</si>
  <si>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Çîëã¿é ó÷ðàë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</si>
  <si>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</si>
  <si>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</si>
  <si>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</si>
  <si>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</si>
  <si>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</si>
  <si>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</si>
  <si>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</si>
  <si>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</si>
  <si>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</si>
  <si>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</si>
  <si>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</si>
  <si>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Áóñàä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</si>
  <si>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</si>
  <si>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</si>
  <si>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</si>
  <si>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</si>
  <si>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</si>
  <si>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</si>
  <si>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</si>
  <si>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</si>
  <si>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</si>
  <si>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</si>
  <si>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</si>
  <si>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</si>
  <si>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</si>
  <si>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</si>
  <si>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</si>
  <si>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</si>
  <si>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</si>
  <si>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</si>
  <si>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</si>
  <si>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</si>
  <si>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</si>
  <si>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</si>
  <si>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</si>
  <si>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</si>
  <si>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</si>
  <si>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</si>
  <si>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</si>
  <si>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</si>
  <si>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</si>
  <si>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</si>
  <si>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</si>
  <si>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</si>
  <si>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</si>
  <si>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</si>
  <si>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</si>
  <si>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</si>
  <si>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Á¿ãä</t>
  </si>
  <si>
    <t xml:space="preserve">                Òºë áîéæèëòûí   ìýäýý</t>
  </si>
  <si>
    <t xml:space="preserve">  2015-10-08</t>
  </si>
  <si>
    <t>ñóìä</t>
  </si>
  <si>
    <t>2014 онд</t>
  </si>
  <si>
    <t>2015 оны 9 сарын байдлаар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</si>
  <si>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</si>
  <si>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</si>
  <si>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</si>
  <si>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</si>
  <si>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</si>
  <si>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</si>
  <si>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</si>
  <si>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</si>
  <si>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</si>
  <si>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</si>
  <si>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</si>
  <si>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</si>
  <si>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</si>
  <si>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Ñö</t>
  </si>
  <si>
    <t>Àö</t>
  </si>
  <si>
    <t>ÒÎÌ ÌÀËÛÍ Ç¯É ÁÓÑ ÕÎÐÎÃÄÎË, ñóìààð</t>
  </si>
  <si>
    <t xml:space="preserve">          2015-10-08</t>
  </si>
  <si>
    <t>2014 îíä õîðîãäñîí òîì ìàë</t>
  </si>
  <si>
    <t xml:space="preserve">      2015 îíä õîðîãäñîí òîì ìàë </t>
  </si>
  <si>
    <t>Үүнээс: Өвчнөөр хорогдсон том мал</t>
  </si>
  <si>
    <t>òýìýý</t>
  </si>
  <si>
    <t>àäóó</t>
  </si>
  <si>
    <t>¿õýð</t>
  </si>
  <si>
    <t>õîíü</t>
  </si>
  <si>
    <t>ÿìàà</t>
  </si>
  <si>
    <t>Ãîâü-Уãòààë</t>
  </si>
  <si>
    <t xml:space="preserve">Ëóóñ </t>
  </si>
  <si>
    <t>2015  оны 3-р улирлын Àâòî òýýâðèéí ìýäýý</t>
  </si>
  <si>
    <t>2015.10.07</t>
  </si>
  <si>
    <t xml:space="preserve">¯ç¿¿ëýëò </t>
  </si>
  <si>
    <t>õýìæèõ íýãæ</t>
  </si>
  <si>
    <t xml:space="preserve">2014 îí   </t>
  </si>
  <si>
    <t xml:space="preserve">2015 îí   </t>
  </si>
  <si>
    <t>À÷àà ýðãýëò</t>
  </si>
  <si>
    <t>ìÿí.òí.êì</t>
  </si>
  <si>
    <t>Òýýñýí à÷àà</t>
  </si>
  <si>
    <t>ìÿí.òí</t>
  </si>
  <si>
    <t>Çîð÷èã÷ ýðãýëò</t>
  </si>
  <si>
    <t>ìÿí.õ¿í.êì</t>
  </si>
  <si>
    <t>Çîð÷èã÷èä</t>
  </si>
  <si>
    <t>ìÿí.õ¿í</t>
  </si>
  <si>
    <t>2015  оны 3-р улирлын Õîëáîî  ¿éë÷èëãýýíèé ìýäýý</t>
  </si>
  <si>
    <t>Õýìæèõ  íýãæ</t>
  </si>
  <si>
    <t>2014 îí</t>
  </si>
  <si>
    <t>2015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</si>
  <si>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</si>
  <si>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</si>
  <si>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</si>
  <si>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</si>
  <si>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</si>
  <si>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>Дундговь аймгийн барилга угсралт, их засварын ажлын 2015 оны 3 р улирлын мэдээ</t>
  </si>
  <si>
    <t>мян.төг</t>
  </si>
  <si>
    <t>Код</t>
  </si>
  <si>
    <t>Барилгын төрөл</t>
  </si>
  <si>
    <t xml:space="preserve">2014 оны мөн үед </t>
  </si>
  <si>
    <t>2015 оны 3 р улирал өссөн дүнгээр</t>
  </si>
  <si>
    <t>2015/2014 хувь</t>
  </si>
  <si>
    <t>Орон сууцны барилга</t>
  </si>
  <si>
    <t>Орон сууцны барилга, гарааштай</t>
  </si>
  <si>
    <t>Худалдаа, үйлчилгээний</t>
  </si>
  <si>
    <t>Эмнэлэг</t>
  </si>
  <si>
    <t>Цэцэрлэг</t>
  </si>
  <si>
    <t>Сургууль</t>
  </si>
  <si>
    <t>Соёлын</t>
  </si>
  <si>
    <t>Спорт, биеийн тамир</t>
  </si>
  <si>
    <t>Конторын</t>
  </si>
  <si>
    <t>Орон сууцны бус бусад барилга</t>
  </si>
  <si>
    <t>Эрчим хүчний</t>
  </si>
  <si>
    <t>Хатуу хучилттай авто зам</t>
  </si>
  <si>
    <t>Далан, суваг, шугам</t>
  </si>
  <si>
    <t>Бусад (бусад зам, талбайн ажил)</t>
  </si>
  <si>
    <t>Барилга угсралтын ажлын дүн</t>
  </si>
  <si>
    <t>Орон сууцны бус барилгын их засвар</t>
  </si>
  <si>
    <t>АЙМГИЙН ДҮН</t>
  </si>
  <si>
    <t>Тариалсан талбай, хураасан ургацын мэдээ, жил бүрийн эхний 9 сарын байдлаар</t>
  </si>
  <si>
    <t>Ñóìäûí íýð</t>
  </si>
  <si>
    <t>Өөрийн хүчээр бэлтгэсэн өвс   (тонн)</t>
  </si>
  <si>
    <t>Бэлтгэсэн гар тэжээл (тонн)</t>
  </si>
  <si>
    <t>Төмс</t>
  </si>
  <si>
    <t>Хүнсний ногоо</t>
  </si>
  <si>
    <t xml:space="preserve">нийт тариалсан талбай (га) </t>
  </si>
  <si>
    <t>нийт хураасан ургац (тонн)</t>
  </si>
  <si>
    <t xml:space="preserve">Адаацаг </t>
  </si>
  <si>
    <t xml:space="preserve">Баянжаргалан </t>
  </si>
  <si>
    <t xml:space="preserve">Говь-Угтаал </t>
  </si>
  <si>
    <t>Гурвансайхан</t>
  </si>
  <si>
    <t xml:space="preserve">Дэлгэрхангай </t>
  </si>
  <si>
    <t xml:space="preserve">Дэлгэрцогт </t>
  </si>
  <si>
    <t xml:space="preserve">Дэрэн </t>
  </si>
  <si>
    <t xml:space="preserve">Луус </t>
  </si>
  <si>
    <t xml:space="preserve">Өндөршил </t>
  </si>
  <si>
    <t>Өлзийт</t>
  </si>
  <si>
    <t xml:space="preserve">Сайнцагаан  </t>
  </si>
  <si>
    <t>Сайхан-Овоо</t>
  </si>
  <si>
    <t xml:space="preserve">Хулд </t>
  </si>
  <si>
    <t>Цагаандэлгэр</t>
  </si>
  <si>
    <t xml:space="preserve">Эрдэнэдалай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</si>
</sst>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  <numFmt numFmtId="173" formatCode="#########.0"/>
    <numFmt numFmtId="174" formatCode="[$-10409]###\ ###\ ###.00;\(###\ ###\ ###.00\);&quot;-&quot;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8"/>
      <name val="Arial"/>
      <family val="2"/>
    </font>
    <font>
      <sz val="12"/>
      <name val="Arial Mon"/>
      <family val="2"/>
    </font>
    <font>
      <sz val="10"/>
      <name val="Arial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b/>
      <sz val="9"/>
      <name val="Times New Roman"/>
      <family val="1"/>
    </font>
    <font>
      <b/>
      <sz val="9"/>
      <name val="Arial Mon"/>
      <family val="2"/>
    </font>
    <font>
      <sz val="9"/>
      <name val="Times New Roman"/>
      <family val="1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1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9"/>
      <color theme="1"/>
      <name val="Arial Mon"/>
      <family val="2"/>
    </font>
    <font>
      <sz val="7"/>
      <name val="Arial Mon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"/>
      <color theme="1"/>
      <name val="Arial Mon"/>
      <family val="2"/>
    </font>
    <font>
      <sz val="10"/>
      <name val="Dutch Mon"/>
      <charset val="204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b/>
      <sz val="11"/>
      <name val="Arial Mon"/>
      <family val="2"/>
    </font>
    <font>
      <sz val="8"/>
      <color indexed="63"/>
      <name val="Arial Mon"/>
      <family val="2"/>
    </font>
    <font>
      <sz val="14"/>
      <name val="Arial Mon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0"/>
      <color rgb="FF000000"/>
      <name val="Arial"/>
    </font>
    <font>
      <sz val="11"/>
      <name val="Calibri"/>
    </font>
    <font>
      <sz val="11"/>
      <name val="Calibri"/>
      <family val="2"/>
    </font>
    <font>
      <sz val="10"/>
      <color rgb="FF000000"/>
      <name val="Arial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33" fillId="0" borderId="0"/>
    <xf numFmtId="165" fontId="33" fillId="0" borderId="0"/>
    <xf numFmtId="0" fontId="16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59" fillId="0" borderId="0"/>
  </cellStyleXfs>
  <cellXfs count="65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2" applyNumberFormat="1" applyFont="1" applyBorder="1" applyAlignment="1" applyProtection="1">
      <alignment horizontal="right"/>
      <protection locked="0"/>
    </xf>
    <xf numFmtId="164" fontId="9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horizontal="center"/>
    </xf>
    <xf numFmtId="1" fontId="15" fillId="0" borderId="0" xfId="0" applyNumberFormat="1" applyFont="1"/>
    <xf numFmtId="1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textRotation="90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2" fillId="2" borderId="6" xfId="2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NumberFormat="1" applyBorder="1"/>
    <xf numFmtId="1" fontId="2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2" fillId="2" borderId="0" xfId="2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7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21" fillId="0" borderId="0" xfId="0" applyFont="1" applyAlignment="1">
      <alignment horizontal="center" wrapText="1"/>
    </xf>
    <xf numFmtId="0" fontId="22" fillId="0" borderId="0" xfId="0" applyFont="1"/>
    <xf numFmtId="0" fontId="18" fillId="0" borderId="1" xfId="0" applyFont="1" applyBorder="1" applyAlignment="1">
      <alignment horizontal="center" vertical="center" textRotation="90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textRotation="90" wrapText="1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left" vertical="center" wrapText="1"/>
    </xf>
    <xf numFmtId="0" fontId="22" fillId="0" borderId="0" xfId="0" applyFont="1" applyBorder="1"/>
    <xf numFmtId="0" fontId="18" fillId="0" borderId="5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22" fillId="0" borderId="0" xfId="0" applyFont="1" applyBorder="1"/>
    <xf numFmtId="0" fontId="22" fillId="0" borderId="0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164" fontId="18" fillId="2" borderId="9" xfId="0" applyNumberFormat="1" applyFont="1" applyFill="1" applyBorder="1" applyAlignment="1">
      <alignment horizontal="center" vertical="center"/>
    </xf>
    <xf numFmtId="0" fontId="23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8" fillId="0" borderId="8" xfId="0" applyFont="1" applyBorder="1" applyAlignment="1">
      <alignment horizontal="center" vertical="center" textRotation="90"/>
    </xf>
    <xf numFmtId="164" fontId="23" fillId="0" borderId="9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4" fillId="0" borderId="0" xfId="0" applyFont="1" applyBorder="1"/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/>
    <xf numFmtId="0" fontId="18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22" fillId="5" borderId="0" xfId="0" applyFont="1" applyFill="1" applyBorder="1"/>
    <xf numFmtId="0" fontId="26" fillId="5" borderId="0" xfId="0" applyFont="1" applyFill="1" applyBorder="1" applyAlignment="1">
      <alignment horizontal="right" wrapText="1"/>
    </xf>
    <xf numFmtId="0" fontId="26" fillId="5" borderId="0" xfId="0" applyFont="1" applyFill="1" applyBorder="1" applyAlignment="1">
      <alignment horizontal="right"/>
    </xf>
    <xf numFmtId="0" fontId="21" fillId="0" borderId="0" xfId="0" applyFont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4" fillId="0" borderId="0" xfId="0" applyFont="1" applyBorder="1" applyAlignment="1">
      <alignment horizontal="right"/>
    </xf>
    <xf numFmtId="0" fontId="2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right"/>
    </xf>
    <xf numFmtId="0" fontId="28" fillId="0" borderId="0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164" fontId="30" fillId="0" borderId="0" xfId="0" applyNumberFormat="1" applyFont="1" applyBorder="1" applyAlignment="1">
      <alignment vertical="center"/>
    </xf>
    <xf numFmtId="164" fontId="30" fillId="0" borderId="0" xfId="0" applyNumberFormat="1" applyFont="1" applyAlignment="1">
      <alignment vertical="center"/>
    </xf>
    <xf numFmtId="0" fontId="30" fillId="0" borderId="0" xfId="0" applyFont="1" applyFill="1" applyBorder="1" applyAlignment="1">
      <alignment vertical="center"/>
    </xf>
    <xf numFmtId="164" fontId="30" fillId="0" borderId="0" xfId="0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164" fontId="30" fillId="0" borderId="7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right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0" xfId="0" applyFont="1" applyFill="1" applyBorder="1"/>
    <xf numFmtId="164" fontId="30" fillId="0" borderId="0" xfId="0" applyNumberFormat="1" applyFont="1"/>
    <xf numFmtId="0" fontId="30" fillId="0" borderId="0" xfId="0" applyFont="1" applyFill="1" applyBorder="1" applyAlignment="1"/>
    <xf numFmtId="164" fontId="30" fillId="0" borderId="0" xfId="0" applyNumberFormat="1" applyFont="1" applyFill="1" applyBorder="1"/>
    <xf numFmtId="0" fontId="30" fillId="0" borderId="0" xfId="0" applyFont="1" applyFill="1" applyBorder="1" applyAlignment="1">
      <alignment horizontal="left" vertical="center" wrapText="1"/>
    </xf>
    <xf numFmtId="164" fontId="30" fillId="0" borderId="0" xfId="0" applyNumberFormat="1" applyFont="1" applyFill="1" applyBorder="1" applyAlignment="1">
      <alignment horizontal="right" vertical="center"/>
    </xf>
    <xf numFmtId="0" fontId="30" fillId="0" borderId="7" xfId="0" applyFont="1" applyFill="1" applyBorder="1"/>
    <xf numFmtId="164" fontId="30" fillId="0" borderId="7" xfId="0" applyNumberFormat="1" applyFont="1" applyFill="1" applyBorder="1"/>
    <xf numFmtId="164" fontId="30" fillId="0" borderId="7" xfId="0" applyNumberFormat="1" applyFont="1" applyBorder="1"/>
    <xf numFmtId="165" fontId="34" fillId="0" borderId="0" xfId="3" applyFont="1" applyFill="1" applyBorder="1" applyAlignment="1" applyProtection="1">
      <alignment horizontal="center" vertical="center"/>
      <protection locked="0"/>
    </xf>
    <xf numFmtId="165" fontId="34" fillId="0" borderId="0" xfId="3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2" fontId="25" fillId="6" borderId="6" xfId="4" applyNumberFormat="1" applyFont="1" applyFill="1" applyBorder="1" applyAlignment="1">
      <alignment horizontal="center" vertical="center"/>
    </xf>
    <xf numFmtId="49" fontId="4" fillId="7" borderId="0" xfId="5" applyNumberFormat="1" applyFont="1" applyFill="1" applyBorder="1"/>
    <xf numFmtId="2" fontId="25" fillId="6" borderId="7" xfId="4" applyNumberFormat="1" applyFont="1" applyFill="1" applyBorder="1" applyAlignment="1">
      <alignment horizontal="center" vertical="center"/>
    </xf>
    <xf numFmtId="49" fontId="4" fillId="7" borderId="10" xfId="5" applyNumberFormat="1" applyFont="1" applyFill="1" applyBorder="1"/>
    <xf numFmtId="0" fontId="3" fillId="0" borderId="0" xfId="0" applyFont="1" applyFill="1" applyBorder="1"/>
    <xf numFmtId="166" fontId="35" fillId="0" borderId="0" xfId="0" applyNumberFormat="1" applyFont="1" applyFill="1" applyBorder="1"/>
    <xf numFmtId="167" fontId="3" fillId="0" borderId="0" xfId="0" applyNumberFormat="1" applyFont="1" applyFill="1" applyBorder="1"/>
    <xf numFmtId="168" fontId="36" fillId="0" borderId="0" xfId="5" applyNumberFormat="1" applyFont="1" applyFill="1" applyBorder="1" applyAlignment="1">
      <alignment horizontal="right"/>
    </xf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168" fontId="10" fillId="0" borderId="0" xfId="5" applyNumberFormat="1" applyFont="1" applyFill="1" applyBorder="1" applyAlignment="1">
      <alignment horizontal="right"/>
    </xf>
    <xf numFmtId="168" fontId="37" fillId="0" borderId="0" xfId="5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8" fontId="38" fillId="0" borderId="0" xfId="5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13" fillId="0" borderId="0" xfId="0" applyFont="1" applyFill="1" applyBorder="1"/>
    <xf numFmtId="168" fontId="38" fillId="0" borderId="0" xfId="5" applyNumberFormat="1" applyFont="1" applyFill="1" applyBorder="1" applyAlignment="1">
      <alignment horizontal="right" vertical="top"/>
    </xf>
    <xf numFmtId="0" fontId="3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9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7" fontId="3" fillId="0" borderId="7" xfId="0" applyNumberFormat="1" applyFont="1" applyFill="1" applyBorder="1"/>
    <xf numFmtId="168" fontId="3" fillId="0" borderId="0" xfId="0" applyNumberFormat="1" applyFont="1" applyFill="1" applyBorder="1" applyAlignment="1">
      <alignment horizontal="center"/>
    </xf>
    <xf numFmtId="2" fontId="25" fillId="6" borderId="10" xfId="4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168" fontId="37" fillId="0" borderId="0" xfId="5" applyNumberFormat="1" applyFont="1" applyFill="1" applyBorder="1" applyAlignment="1">
      <alignment horizontal="right" vertical="top"/>
    </xf>
    <xf numFmtId="0" fontId="40" fillId="0" borderId="0" xfId="6" applyFont="1" applyFill="1" applyBorder="1"/>
    <xf numFmtId="0" fontId="3" fillId="0" borderId="0" xfId="6" applyFont="1" applyFill="1" applyBorder="1" applyAlignment="1"/>
    <xf numFmtId="0" fontId="3" fillId="0" borderId="0" xfId="6" applyFont="1" applyFill="1" applyBorder="1"/>
    <xf numFmtId="0" fontId="3" fillId="0" borderId="0" xfId="6" applyFont="1" applyFill="1" applyBorder="1" applyAlignment="1">
      <alignment vertical="top"/>
    </xf>
    <xf numFmtId="0" fontId="3" fillId="0" borderId="0" xfId="6" applyFont="1" applyFill="1" applyBorder="1" applyAlignment="1">
      <alignment wrapText="1"/>
    </xf>
    <xf numFmtId="168" fontId="37" fillId="0" borderId="0" xfId="6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4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168" fontId="37" fillId="0" borderId="7" xfId="5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4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169" fontId="3" fillId="0" borderId="9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 wrapText="1"/>
    </xf>
    <xf numFmtId="164" fontId="41" fillId="0" borderId="9" xfId="0" applyNumberFormat="1" applyFont="1" applyFill="1" applyBorder="1" applyAlignment="1">
      <alignment horizontal="center" vertical="center"/>
    </xf>
    <xf numFmtId="170" fontId="3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1" fontId="41" fillId="0" borderId="9" xfId="0" applyNumberFormat="1" applyFont="1" applyFill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2" fillId="0" borderId="9" xfId="0" applyFont="1" applyBorder="1" applyAlignment="1">
      <alignment wrapText="1"/>
    </xf>
    <xf numFmtId="171" fontId="3" fillId="0" borderId="9" xfId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3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171" fontId="3" fillId="0" borderId="9" xfId="1" applyNumberFormat="1" applyFont="1" applyFill="1" applyBorder="1" applyAlignment="1">
      <alignment vertical="center"/>
    </xf>
    <xf numFmtId="171" fontId="44" fillId="0" borderId="9" xfId="1" applyNumberFormat="1" applyFont="1" applyFill="1" applyBorder="1" applyAlignment="1">
      <alignment vertical="center"/>
    </xf>
    <xf numFmtId="171" fontId="45" fillId="0" borderId="9" xfId="1" applyNumberFormat="1" applyFont="1" applyFill="1" applyBorder="1" applyAlignment="1">
      <alignment horizontal="right" vertical="center" wrapText="1" readingOrder="1"/>
    </xf>
    <xf numFmtId="171" fontId="46" fillId="0" borderId="9" xfId="1" applyNumberFormat="1" applyFont="1" applyFill="1" applyBorder="1" applyAlignment="1">
      <alignment horizontal="right" vertical="center" wrapText="1" readingOrder="1"/>
    </xf>
    <xf numFmtId="171" fontId="3" fillId="0" borderId="9" xfId="1" applyNumberFormat="1" applyFont="1" applyBorder="1" applyAlignment="1">
      <alignment vertical="center"/>
    </xf>
    <xf numFmtId="171" fontId="18" fillId="0" borderId="9" xfId="1" applyNumberFormat="1" applyFont="1" applyBorder="1" applyAlignment="1">
      <alignment vertical="center"/>
    </xf>
    <xf numFmtId="171" fontId="47" fillId="0" borderId="9" xfId="1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171" fontId="3" fillId="0" borderId="9" xfId="1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right"/>
    </xf>
    <xf numFmtId="1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NumberFormat="1" applyFont="1"/>
    <xf numFmtId="0" fontId="29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14" fontId="30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172" fontId="30" fillId="0" borderId="6" xfId="0" applyNumberFormat="1" applyFont="1" applyFill="1" applyBorder="1"/>
    <xf numFmtId="164" fontId="30" fillId="0" borderId="6" xfId="0" applyNumberFormat="1" applyFont="1" applyBorder="1"/>
    <xf numFmtId="172" fontId="30" fillId="0" borderId="6" xfId="0" applyNumberFormat="1" applyFont="1" applyBorder="1"/>
    <xf numFmtId="164" fontId="30" fillId="0" borderId="3" xfId="0" applyNumberFormat="1" applyFont="1" applyBorder="1"/>
    <xf numFmtId="164" fontId="30" fillId="0" borderId="4" xfId="0" applyNumberFormat="1" applyFont="1" applyBorder="1"/>
    <xf numFmtId="0" fontId="30" fillId="0" borderId="12" xfId="0" applyFont="1" applyBorder="1" applyAlignment="1">
      <alignment horizontal="center" vertical="center" textRotation="255" wrapText="1"/>
    </xf>
    <xf numFmtId="0" fontId="30" fillId="0" borderId="11" xfId="0" applyFont="1" applyBorder="1" applyAlignment="1">
      <alignment horizontal="left" wrapText="1"/>
    </xf>
    <xf numFmtId="0" fontId="4" fillId="0" borderId="6" xfId="0" applyNumberFormat="1" applyFont="1" applyFill="1" applyBorder="1"/>
    <xf numFmtId="0" fontId="30" fillId="0" borderId="6" xfId="0" applyNumberFormat="1" applyFont="1" applyFill="1" applyBorder="1"/>
    <xf numFmtId="164" fontId="30" fillId="0" borderId="0" xfId="0" applyNumberFormat="1" applyFont="1" applyBorder="1"/>
    <xf numFmtId="0" fontId="30" fillId="0" borderId="16" xfId="0" applyFont="1" applyBorder="1" applyAlignment="1">
      <alignment horizontal="center" vertical="center" textRotation="255" wrapText="1"/>
    </xf>
    <xf numFmtId="0" fontId="30" fillId="0" borderId="15" xfId="0" applyFont="1" applyBorder="1" applyAlignment="1">
      <alignment horizontal="left" wrapText="1"/>
    </xf>
    <xf numFmtId="0" fontId="4" fillId="0" borderId="0" xfId="0" applyNumberFormat="1" applyFont="1" applyFill="1" applyBorder="1"/>
    <xf numFmtId="0" fontId="30" fillId="0" borderId="0" xfId="0" applyNumberFormat="1" applyFont="1" applyFill="1" applyBorder="1"/>
    <xf numFmtId="172" fontId="30" fillId="0" borderId="0" xfId="0" applyNumberFormat="1" applyFont="1" applyFill="1" applyBorder="1"/>
    <xf numFmtId="0" fontId="30" fillId="0" borderId="15" xfId="0" applyFont="1" applyBorder="1" applyAlignment="1">
      <alignment horizontal="left"/>
    </xf>
    <xf numFmtId="0" fontId="30" fillId="0" borderId="0" xfId="0" applyNumberFormat="1" applyFont="1" applyBorder="1"/>
    <xf numFmtId="172" fontId="30" fillId="0" borderId="0" xfId="0" applyNumberFormat="1" applyFont="1" applyBorder="1"/>
    <xf numFmtId="0" fontId="30" fillId="0" borderId="14" xfId="0" applyFont="1" applyBorder="1" applyAlignment="1">
      <alignment horizontal="center" vertical="center" textRotation="255" wrapText="1"/>
    </xf>
    <xf numFmtId="0" fontId="30" fillId="0" borderId="13" xfId="0" applyFont="1" applyBorder="1" applyAlignment="1">
      <alignment horizontal="left" wrapText="1"/>
    </xf>
    <xf numFmtId="0" fontId="30" fillId="0" borderId="7" xfId="0" applyNumberFormat="1" applyFont="1" applyBorder="1"/>
    <xf numFmtId="172" fontId="30" fillId="0" borderId="7" xfId="0" applyNumberFormat="1" applyFont="1" applyBorder="1"/>
    <xf numFmtId="172" fontId="30" fillId="0" borderId="7" xfId="0" applyNumberFormat="1" applyFont="1" applyFill="1" applyBorder="1"/>
    <xf numFmtId="0" fontId="2" fillId="0" borderId="0" xfId="0" applyNumberFormat="1" applyFont="1" applyFill="1"/>
    <xf numFmtId="0" fontId="29" fillId="0" borderId="0" xfId="0" applyNumberFormat="1" applyFont="1" applyFill="1"/>
    <xf numFmtId="172" fontId="29" fillId="0" borderId="0" xfId="0" applyNumberFormat="1" applyFont="1" applyFill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8" borderId="0" xfId="0" applyFill="1" applyBorder="1"/>
    <xf numFmtId="0" fontId="3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" fillId="0" borderId="0" xfId="7"/>
    <xf numFmtId="164" fontId="0" fillId="2" borderId="0" xfId="0" applyNumberFormat="1" applyFill="1" applyBorder="1"/>
    <xf numFmtId="0" fontId="9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53" fillId="0" borderId="0" xfId="0" applyFont="1" applyBorder="1" applyAlignment="1">
      <alignment horizontal="left" vertical="center" wrapText="1"/>
    </xf>
    <xf numFmtId="0" fontId="54" fillId="0" borderId="0" xfId="0" applyFont="1"/>
    <xf numFmtId="0" fontId="55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53" fillId="0" borderId="0" xfId="0" applyFont="1" applyBorder="1" applyAlignment="1">
      <alignment vertical="center" wrapText="1"/>
    </xf>
    <xf numFmtId="0" fontId="53" fillId="0" borderId="7" xfId="0" applyFont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textRotation="1"/>
    </xf>
    <xf numFmtId="0" fontId="4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8" fillId="4" borderId="0" xfId="0" applyFont="1" applyFill="1"/>
    <xf numFmtId="0" fontId="48" fillId="4" borderId="0" xfId="0" applyFont="1" applyFill="1" applyAlignment="1">
      <alignment horizontal="center"/>
    </xf>
    <xf numFmtId="164" fontId="48" fillId="4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48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164" fontId="4" fillId="4" borderId="8" xfId="0" applyNumberFormat="1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3" fillId="0" borderId="8" xfId="0" applyFont="1" applyFill="1" applyBorder="1" applyAlignment="1">
      <alignment horizontal="center" vertical="center" textRotation="90" wrapText="1"/>
    </xf>
    <xf numFmtId="0" fontId="16" fillId="0" borderId="6" xfId="0" applyFont="1" applyBorder="1"/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8" fillId="4" borderId="0" xfId="0" applyFont="1" applyFill="1" applyAlignment="1">
      <alignment vertical="center"/>
    </xf>
    <xf numFmtId="0" fontId="16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57" fillId="0" borderId="9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57" fillId="0" borderId="1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0" xfId="8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0" xfId="0" applyBorder="1"/>
    <xf numFmtId="0" fontId="5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0" fillId="0" borderId="0" xfId="9" applyFont="1" applyFill="1" applyBorder="1" applyAlignment="1">
      <alignment horizontal="right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right" vertical="center" wrapText="1"/>
    </xf>
    <xf numFmtId="0" fontId="29" fillId="0" borderId="9" xfId="0" applyFont="1" applyBorder="1" applyAlignment="1">
      <alignment horizontal="left" vertical="center" wrapText="1"/>
    </xf>
    <xf numFmtId="164" fontId="29" fillId="0" borderId="9" xfId="0" applyNumberFormat="1" applyFont="1" applyBorder="1" applyAlignment="1">
      <alignment horizontal="center" vertical="center" wrapText="1"/>
    </xf>
    <xf numFmtId="173" fontId="2" fillId="0" borderId="9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61" fillId="0" borderId="0" xfId="0" applyNumberFormat="1" applyFont="1" applyFill="1" applyBorder="1" applyAlignment="1">
      <alignment horizontal="center" vertical="center" wrapText="1" readingOrder="1"/>
    </xf>
    <xf numFmtId="0" fontId="62" fillId="0" borderId="0" xfId="0" applyFont="1" applyFill="1" applyBorder="1" applyAlignment="1">
      <alignment horizontal="center" vertical="center" wrapText="1" readingOrder="1"/>
    </xf>
    <xf numFmtId="0" fontId="62" fillId="0" borderId="0" xfId="0" applyFont="1" applyFill="1" applyBorder="1"/>
    <xf numFmtId="0" fontId="61" fillId="0" borderId="13" xfId="0" applyNumberFormat="1" applyFont="1" applyFill="1" applyBorder="1" applyAlignment="1">
      <alignment horizontal="center" vertical="center" wrapText="1" readingOrder="1"/>
    </xf>
    <xf numFmtId="0" fontId="63" fillId="0" borderId="7" xfId="0" applyFont="1" applyFill="1" applyBorder="1" applyAlignment="1">
      <alignment horizontal="center" vertical="center" wrapText="1" readingOrder="1"/>
    </xf>
    <xf numFmtId="0" fontId="62" fillId="0" borderId="7" xfId="0" applyFont="1" applyFill="1" applyBorder="1" applyAlignment="1">
      <alignment horizontal="center" vertical="center" wrapText="1" readingOrder="1"/>
    </xf>
    <xf numFmtId="0" fontId="63" fillId="0" borderId="7" xfId="0" applyFont="1" applyFill="1" applyBorder="1" applyAlignment="1">
      <alignment horizontal="center" vertical="center" wrapText="1" readingOrder="1"/>
    </xf>
    <xf numFmtId="0" fontId="62" fillId="0" borderId="9" xfId="0" applyFont="1" applyFill="1" applyBorder="1"/>
    <xf numFmtId="0" fontId="61" fillId="0" borderId="8" xfId="0" applyNumberFormat="1" applyFont="1" applyFill="1" applyBorder="1" applyAlignment="1">
      <alignment horizontal="center" vertical="center" wrapText="1" readingOrder="1"/>
    </xf>
    <xf numFmtId="0" fontId="64" fillId="0" borderId="9" xfId="0" applyNumberFormat="1" applyFont="1" applyFill="1" applyBorder="1" applyAlignment="1">
      <alignment horizontal="center" vertical="center" wrapText="1" readingOrder="1"/>
    </xf>
    <xf numFmtId="0" fontId="64" fillId="0" borderId="9" xfId="0" applyNumberFormat="1" applyFont="1" applyFill="1" applyBorder="1" applyAlignment="1">
      <alignment vertical="center" wrapText="1" readingOrder="1"/>
    </xf>
    <xf numFmtId="164" fontId="64" fillId="0" borderId="9" xfId="0" applyNumberFormat="1" applyFont="1" applyFill="1" applyBorder="1" applyAlignment="1">
      <alignment vertical="center" wrapText="1" readingOrder="1"/>
    </xf>
    <xf numFmtId="164" fontId="0" fillId="0" borderId="9" xfId="0" applyNumberFormat="1" applyBorder="1" applyAlignment="1">
      <alignment vertical="center" wrapText="1" readingOrder="1"/>
    </xf>
    <xf numFmtId="164" fontId="64" fillId="0" borderId="9" xfId="0" applyNumberFormat="1" applyFont="1" applyFill="1" applyBorder="1" applyAlignment="1">
      <alignment horizontal="right" vertical="center" wrapText="1" readingOrder="1"/>
    </xf>
    <xf numFmtId="0" fontId="62" fillId="0" borderId="9" xfId="0" applyNumberFormat="1" applyFont="1" applyFill="1" applyBorder="1" applyAlignment="1">
      <alignment horizontal="center" vertical="top" wrapText="1"/>
    </xf>
    <xf numFmtId="164" fontId="61" fillId="0" borderId="9" xfId="0" applyNumberFormat="1" applyFont="1" applyFill="1" applyBorder="1" applyAlignment="1">
      <alignment vertical="center" wrapText="1" readingOrder="1"/>
    </xf>
    <xf numFmtId="174" fontId="62" fillId="0" borderId="0" xfId="0" applyNumberFormat="1" applyFont="1" applyFill="1" applyBorder="1"/>
    <xf numFmtId="0" fontId="65" fillId="0" borderId="0" xfId="0" applyFont="1" applyAlignment="1">
      <alignment horizontal="center" vertical="center"/>
    </xf>
    <xf numFmtId="14" fontId="29" fillId="0" borderId="7" xfId="0" applyNumberFormat="1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textRotation="90" wrapText="1"/>
    </xf>
    <xf numFmtId="0" fontId="54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54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49" fontId="29" fillId="0" borderId="9" xfId="0" applyNumberFormat="1" applyFont="1" applyBorder="1"/>
    <xf numFmtId="2" fontId="29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64" fontId="29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2" fontId="29" fillId="2" borderId="9" xfId="0" applyNumberFormat="1" applyFont="1" applyFill="1" applyBorder="1" applyAlignment="1">
      <alignment horizontal="center"/>
    </xf>
    <xf numFmtId="0" fontId="54" fillId="0" borderId="9" xfId="0" applyFont="1" applyBorder="1" applyAlignment="1">
      <alignment vertical="center"/>
    </xf>
    <xf numFmtId="2" fontId="54" fillId="0" borderId="9" xfId="0" applyNumberFormat="1" applyFont="1" applyBorder="1" applyAlignment="1">
      <alignment horizontal="center"/>
    </xf>
    <xf numFmtId="164" fontId="54" fillId="0" borderId="9" xfId="0" applyNumberFormat="1" applyFont="1" applyBorder="1" applyAlignment="1">
      <alignment horizontal="center"/>
    </xf>
    <xf numFmtId="0" fontId="54" fillId="0" borderId="9" xfId="0" applyFont="1" applyBorder="1" applyAlignment="1">
      <alignment horizontal="center"/>
    </xf>
  </cellXfs>
  <cellStyles count="10">
    <cellStyle name="Comma" xfId="1" builtinId="3"/>
    <cellStyle name="Normal" xfId="0" builtinId="0"/>
    <cellStyle name="Normal 2" xfId="2"/>
    <cellStyle name="Normal 2 2" xfId="5"/>
    <cellStyle name="Normal 5" xfId="7"/>
    <cellStyle name="Normal 6" xfId="8"/>
    <cellStyle name="Normal_AR-00-01" xfId="3"/>
    <cellStyle name="Normal_Sheet1" xfId="9"/>
    <cellStyle name="Normal_UB2000-12" xfId="4"/>
    <cellStyle name="RowLevel_3" xfId="6" builtinId="1" iLevel="2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7" sqref="G7"/>
    </sheetView>
  </sheetViews>
  <sheetFormatPr defaultRowHeight="11.25"/>
  <cols>
    <col min="1" max="1" width="26" style="40" customWidth="1"/>
    <col min="2" max="2" width="2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6.5703125" style="5" customWidth="1"/>
    <col min="7" max="7" width="5.7109375" style="5" customWidth="1"/>
    <col min="8" max="8" width="8.85546875" style="2" customWidth="1"/>
    <col min="9" max="256" width="9.140625" style="2"/>
    <col min="257" max="257" width="26" style="2" customWidth="1"/>
    <col min="258" max="258" width="2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6.5703125" style="2" customWidth="1"/>
    <col min="263" max="263" width="5.7109375" style="2" customWidth="1"/>
    <col min="264" max="264" width="8.85546875" style="2" customWidth="1"/>
    <col min="265" max="512" width="9.140625" style="2"/>
    <col min="513" max="513" width="26" style="2" customWidth="1"/>
    <col min="514" max="514" width="2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6.5703125" style="2" customWidth="1"/>
    <col min="519" max="519" width="5.7109375" style="2" customWidth="1"/>
    <col min="520" max="520" width="8.85546875" style="2" customWidth="1"/>
    <col min="521" max="768" width="9.140625" style="2"/>
    <col min="769" max="769" width="26" style="2" customWidth="1"/>
    <col min="770" max="770" width="2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6.5703125" style="2" customWidth="1"/>
    <col min="775" max="775" width="5.7109375" style="2" customWidth="1"/>
    <col min="776" max="776" width="8.85546875" style="2" customWidth="1"/>
    <col min="777" max="1024" width="9.140625" style="2"/>
    <col min="1025" max="1025" width="26" style="2" customWidth="1"/>
    <col min="1026" max="1026" width="2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6.5703125" style="2" customWidth="1"/>
    <col min="1031" max="1031" width="5.7109375" style="2" customWidth="1"/>
    <col min="1032" max="1032" width="8.85546875" style="2" customWidth="1"/>
    <col min="1033" max="1280" width="9.140625" style="2"/>
    <col min="1281" max="1281" width="26" style="2" customWidth="1"/>
    <col min="1282" max="1282" width="2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6.5703125" style="2" customWidth="1"/>
    <col min="1287" max="1287" width="5.7109375" style="2" customWidth="1"/>
    <col min="1288" max="1288" width="8.85546875" style="2" customWidth="1"/>
    <col min="1289" max="1536" width="9.140625" style="2"/>
    <col min="1537" max="1537" width="26" style="2" customWidth="1"/>
    <col min="1538" max="1538" width="2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6.5703125" style="2" customWidth="1"/>
    <col min="1543" max="1543" width="5.7109375" style="2" customWidth="1"/>
    <col min="1544" max="1544" width="8.85546875" style="2" customWidth="1"/>
    <col min="1545" max="1792" width="9.140625" style="2"/>
    <col min="1793" max="1793" width="26" style="2" customWidth="1"/>
    <col min="1794" max="1794" width="2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6.5703125" style="2" customWidth="1"/>
    <col min="1799" max="1799" width="5.7109375" style="2" customWidth="1"/>
    <col min="1800" max="1800" width="8.85546875" style="2" customWidth="1"/>
    <col min="1801" max="2048" width="9.140625" style="2"/>
    <col min="2049" max="2049" width="26" style="2" customWidth="1"/>
    <col min="2050" max="2050" width="2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6.5703125" style="2" customWidth="1"/>
    <col min="2055" max="2055" width="5.7109375" style="2" customWidth="1"/>
    <col min="2056" max="2056" width="8.85546875" style="2" customWidth="1"/>
    <col min="2057" max="2304" width="9.140625" style="2"/>
    <col min="2305" max="2305" width="26" style="2" customWidth="1"/>
    <col min="2306" max="2306" width="2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6.5703125" style="2" customWidth="1"/>
    <col min="2311" max="2311" width="5.7109375" style="2" customWidth="1"/>
    <col min="2312" max="2312" width="8.85546875" style="2" customWidth="1"/>
    <col min="2313" max="2560" width="9.140625" style="2"/>
    <col min="2561" max="2561" width="26" style="2" customWidth="1"/>
    <col min="2562" max="2562" width="2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6.5703125" style="2" customWidth="1"/>
    <col min="2567" max="2567" width="5.7109375" style="2" customWidth="1"/>
    <col min="2568" max="2568" width="8.85546875" style="2" customWidth="1"/>
    <col min="2569" max="2816" width="9.140625" style="2"/>
    <col min="2817" max="2817" width="26" style="2" customWidth="1"/>
    <col min="2818" max="2818" width="2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6.5703125" style="2" customWidth="1"/>
    <col min="2823" max="2823" width="5.7109375" style="2" customWidth="1"/>
    <col min="2824" max="2824" width="8.85546875" style="2" customWidth="1"/>
    <col min="2825" max="3072" width="9.140625" style="2"/>
    <col min="3073" max="3073" width="26" style="2" customWidth="1"/>
    <col min="3074" max="3074" width="2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6.5703125" style="2" customWidth="1"/>
    <col min="3079" max="3079" width="5.7109375" style="2" customWidth="1"/>
    <col min="3080" max="3080" width="8.85546875" style="2" customWidth="1"/>
    <col min="3081" max="3328" width="9.140625" style="2"/>
    <col min="3329" max="3329" width="26" style="2" customWidth="1"/>
    <col min="3330" max="3330" width="2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6.5703125" style="2" customWidth="1"/>
    <col min="3335" max="3335" width="5.7109375" style="2" customWidth="1"/>
    <col min="3336" max="3336" width="8.85546875" style="2" customWidth="1"/>
    <col min="3337" max="3584" width="9.140625" style="2"/>
    <col min="3585" max="3585" width="26" style="2" customWidth="1"/>
    <col min="3586" max="3586" width="2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6.5703125" style="2" customWidth="1"/>
    <col min="3591" max="3591" width="5.7109375" style="2" customWidth="1"/>
    <col min="3592" max="3592" width="8.85546875" style="2" customWidth="1"/>
    <col min="3593" max="3840" width="9.140625" style="2"/>
    <col min="3841" max="3841" width="26" style="2" customWidth="1"/>
    <col min="3842" max="3842" width="2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6.5703125" style="2" customWidth="1"/>
    <col min="3847" max="3847" width="5.7109375" style="2" customWidth="1"/>
    <col min="3848" max="3848" width="8.85546875" style="2" customWidth="1"/>
    <col min="3849" max="4096" width="9.140625" style="2"/>
    <col min="4097" max="4097" width="26" style="2" customWidth="1"/>
    <col min="4098" max="4098" width="2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6.5703125" style="2" customWidth="1"/>
    <col min="4103" max="4103" width="5.7109375" style="2" customWidth="1"/>
    <col min="4104" max="4104" width="8.85546875" style="2" customWidth="1"/>
    <col min="4105" max="4352" width="9.140625" style="2"/>
    <col min="4353" max="4353" width="26" style="2" customWidth="1"/>
    <col min="4354" max="4354" width="2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6.5703125" style="2" customWidth="1"/>
    <col min="4359" max="4359" width="5.7109375" style="2" customWidth="1"/>
    <col min="4360" max="4360" width="8.85546875" style="2" customWidth="1"/>
    <col min="4361" max="4608" width="9.140625" style="2"/>
    <col min="4609" max="4609" width="26" style="2" customWidth="1"/>
    <col min="4610" max="4610" width="2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6.5703125" style="2" customWidth="1"/>
    <col min="4615" max="4615" width="5.7109375" style="2" customWidth="1"/>
    <col min="4616" max="4616" width="8.85546875" style="2" customWidth="1"/>
    <col min="4617" max="4864" width="9.140625" style="2"/>
    <col min="4865" max="4865" width="26" style="2" customWidth="1"/>
    <col min="4866" max="4866" width="2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6.5703125" style="2" customWidth="1"/>
    <col min="4871" max="4871" width="5.7109375" style="2" customWidth="1"/>
    <col min="4872" max="4872" width="8.85546875" style="2" customWidth="1"/>
    <col min="4873" max="5120" width="9.140625" style="2"/>
    <col min="5121" max="5121" width="26" style="2" customWidth="1"/>
    <col min="5122" max="5122" width="2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6.5703125" style="2" customWidth="1"/>
    <col min="5127" max="5127" width="5.7109375" style="2" customWidth="1"/>
    <col min="5128" max="5128" width="8.85546875" style="2" customWidth="1"/>
    <col min="5129" max="5376" width="9.140625" style="2"/>
    <col min="5377" max="5377" width="26" style="2" customWidth="1"/>
    <col min="5378" max="5378" width="2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6.5703125" style="2" customWidth="1"/>
    <col min="5383" max="5383" width="5.7109375" style="2" customWidth="1"/>
    <col min="5384" max="5384" width="8.85546875" style="2" customWidth="1"/>
    <col min="5385" max="5632" width="9.140625" style="2"/>
    <col min="5633" max="5633" width="26" style="2" customWidth="1"/>
    <col min="5634" max="5634" width="2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6.5703125" style="2" customWidth="1"/>
    <col min="5639" max="5639" width="5.7109375" style="2" customWidth="1"/>
    <col min="5640" max="5640" width="8.85546875" style="2" customWidth="1"/>
    <col min="5641" max="5888" width="9.140625" style="2"/>
    <col min="5889" max="5889" width="26" style="2" customWidth="1"/>
    <col min="5890" max="5890" width="2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6.5703125" style="2" customWidth="1"/>
    <col min="5895" max="5895" width="5.7109375" style="2" customWidth="1"/>
    <col min="5896" max="5896" width="8.85546875" style="2" customWidth="1"/>
    <col min="5897" max="6144" width="9.140625" style="2"/>
    <col min="6145" max="6145" width="26" style="2" customWidth="1"/>
    <col min="6146" max="6146" width="2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6.5703125" style="2" customWidth="1"/>
    <col min="6151" max="6151" width="5.7109375" style="2" customWidth="1"/>
    <col min="6152" max="6152" width="8.85546875" style="2" customWidth="1"/>
    <col min="6153" max="6400" width="9.140625" style="2"/>
    <col min="6401" max="6401" width="26" style="2" customWidth="1"/>
    <col min="6402" max="6402" width="2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6.5703125" style="2" customWidth="1"/>
    <col min="6407" max="6407" width="5.7109375" style="2" customWidth="1"/>
    <col min="6408" max="6408" width="8.85546875" style="2" customWidth="1"/>
    <col min="6409" max="6656" width="9.140625" style="2"/>
    <col min="6657" max="6657" width="26" style="2" customWidth="1"/>
    <col min="6658" max="6658" width="2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6.5703125" style="2" customWidth="1"/>
    <col min="6663" max="6663" width="5.7109375" style="2" customWidth="1"/>
    <col min="6664" max="6664" width="8.85546875" style="2" customWidth="1"/>
    <col min="6665" max="6912" width="9.140625" style="2"/>
    <col min="6913" max="6913" width="26" style="2" customWidth="1"/>
    <col min="6914" max="6914" width="2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6.5703125" style="2" customWidth="1"/>
    <col min="6919" max="6919" width="5.7109375" style="2" customWidth="1"/>
    <col min="6920" max="6920" width="8.85546875" style="2" customWidth="1"/>
    <col min="6921" max="7168" width="9.140625" style="2"/>
    <col min="7169" max="7169" width="26" style="2" customWidth="1"/>
    <col min="7170" max="7170" width="2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6.5703125" style="2" customWidth="1"/>
    <col min="7175" max="7175" width="5.7109375" style="2" customWidth="1"/>
    <col min="7176" max="7176" width="8.85546875" style="2" customWidth="1"/>
    <col min="7177" max="7424" width="9.140625" style="2"/>
    <col min="7425" max="7425" width="26" style="2" customWidth="1"/>
    <col min="7426" max="7426" width="2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6.5703125" style="2" customWidth="1"/>
    <col min="7431" max="7431" width="5.7109375" style="2" customWidth="1"/>
    <col min="7432" max="7432" width="8.85546875" style="2" customWidth="1"/>
    <col min="7433" max="7680" width="9.140625" style="2"/>
    <col min="7681" max="7681" width="26" style="2" customWidth="1"/>
    <col min="7682" max="7682" width="2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6.5703125" style="2" customWidth="1"/>
    <col min="7687" max="7687" width="5.7109375" style="2" customWidth="1"/>
    <col min="7688" max="7688" width="8.85546875" style="2" customWidth="1"/>
    <col min="7689" max="7936" width="9.140625" style="2"/>
    <col min="7937" max="7937" width="26" style="2" customWidth="1"/>
    <col min="7938" max="7938" width="2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6.5703125" style="2" customWidth="1"/>
    <col min="7943" max="7943" width="5.7109375" style="2" customWidth="1"/>
    <col min="7944" max="7944" width="8.85546875" style="2" customWidth="1"/>
    <col min="7945" max="8192" width="9.140625" style="2"/>
    <col min="8193" max="8193" width="26" style="2" customWidth="1"/>
    <col min="8194" max="8194" width="2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6.5703125" style="2" customWidth="1"/>
    <col min="8199" max="8199" width="5.7109375" style="2" customWidth="1"/>
    <col min="8200" max="8200" width="8.85546875" style="2" customWidth="1"/>
    <col min="8201" max="8448" width="9.140625" style="2"/>
    <col min="8449" max="8449" width="26" style="2" customWidth="1"/>
    <col min="8450" max="8450" width="2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6.5703125" style="2" customWidth="1"/>
    <col min="8455" max="8455" width="5.7109375" style="2" customWidth="1"/>
    <col min="8456" max="8456" width="8.85546875" style="2" customWidth="1"/>
    <col min="8457" max="8704" width="9.140625" style="2"/>
    <col min="8705" max="8705" width="26" style="2" customWidth="1"/>
    <col min="8706" max="8706" width="2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6.5703125" style="2" customWidth="1"/>
    <col min="8711" max="8711" width="5.7109375" style="2" customWidth="1"/>
    <col min="8712" max="8712" width="8.85546875" style="2" customWidth="1"/>
    <col min="8713" max="8960" width="9.140625" style="2"/>
    <col min="8961" max="8961" width="26" style="2" customWidth="1"/>
    <col min="8962" max="8962" width="2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6.5703125" style="2" customWidth="1"/>
    <col min="8967" max="8967" width="5.7109375" style="2" customWidth="1"/>
    <col min="8968" max="8968" width="8.85546875" style="2" customWidth="1"/>
    <col min="8969" max="9216" width="9.140625" style="2"/>
    <col min="9217" max="9217" width="26" style="2" customWidth="1"/>
    <col min="9218" max="9218" width="2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6.5703125" style="2" customWidth="1"/>
    <col min="9223" max="9223" width="5.7109375" style="2" customWidth="1"/>
    <col min="9224" max="9224" width="8.85546875" style="2" customWidth="1"/>
    <col min="9225" max="9472" width="9.140625" style="2"/>
    <col min="9473" max="9473" width="26" style="2" customWidth="1"/>
    <col min="9474" max="9474" width="2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6.5703125" style="2" customWidth="1"/>
    <col min="9479" max="9479" width="5.7109375" style="2" customWidth="1"/>
    <col min="9480" max="9480" width="8.85546875" style="2" customWidth="1"/>
    <col min="9481" max="9728" width="9.140625" style="2"/>
    <col min="9729" max="9729" width="26" style="2" customWidth="1"/>
    <col min="9730" max="9730" width="2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6.5703125" style="2" customWidth="1"/>
    <col min="9735" max="9735" width="5.7109375" style="2" customWidth="1"/>
    <col min="9736" max="9736" width="8.85546875" style="2" customWidth="1"/>
    <col min="9737" max="9984" width="9.140625" style="2"/>
    <col min="9985" max="9985" width="26" style="2" customWidth="1"/>
    <col min="9986" max="9986" width="2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6.5703125" style="2" customWidth="1"/>
    <col min="9991" max="9991" width="5.7109375" style="2" customWidth="1"/>
    <col min="9992" max="9992" width="8.85546875" style="2" customWidth="1"/>
    <col min="9993" max="10240" width="9.140625" style="2"/>
    <col min="10241" max="10241" width="26" style="2" customWidth="1"/>
    <col min="10242" max="10242" width="2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6.5703125" style="2" customWidth="1"/>
    <col min="10247" max="10247" width="5.7109375" style="2" customWidth="1"/>
    <col min="10248" max="10248" width="8.85546875" style="2" customWidth="1"/>
    <col min="10249" max="10496" width="9.140625" style="2"/>
    <col min="10497" max="10497" width="26" style="2" customWidth="1"/>
    <col min="10498" max="10498" width="2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6.5703125" style="2" customWidth="1"/>
    <col min="10503" max="10503" width="5.7109375" style="2" customWidth="1"/>
    <col min="10504" max="10504" width="8.85546875" style="2" customWidth="1"/>
    <col min="10505" max="10752" width="9.140625" style="2"/>
    <col min="10753" max="10753" width="26" style="2" customWidth="1"/>
    <col min="10754" max="10754" width="2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6.5703125" style="2" customWidth="1"/>
    <col min="10759" max="10759" width="5.7109375" style="2" customWidth="1"/>
    <col min="10760" max="10760" width="8.85546875" style="2" customWidth="1"/>
    <col min="10761" max="11008" width="9.140625" style="2"/>
    <col min="11009" max="11009" width="26" style="2" customWidth="1"/>
    <col min="11010" max="11010" width="2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6.5703125" style="2" customWidth="1"/>
    <col min="11015" max="11015" width="5.7109375" style="2" customWidth="1"/>
    <col min="11016" max="11016" width="8.85546875" style="2" customWidth="1"/>
    <col min="11017" max="11264" width="9.140625" style="2"/>
    <col min="11265" max="11265" width="26" style="2" customWidth="1"/>
    <col min="11266" max="11266" width="2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6.5703125" style="2" customWidth="1"/>
    <col min="11271" max="11271" width="5.7109375" style="2" customWidth="1"/>
    <col min="11272" max="11272" width="8.85546875" style="2" customWidth="1"/>
    <col min="11273" max="11520" width="9.140625" style="2"/>
    <col min="11521" max="11521" width="26" style="2" customWidth="1"/>
    <col min="11522" max="11522" width="2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6.5703125" style="2" customWidth="1"/>
    <col min="11527" max="11527" width="5.7109375" style="2" customWidth="1"/>
    <col min="11528" max="11528" width="8.85546875" style="2" customWidth="1"/>
    <col min="11529" max="11776" width="9.140625" style="2"/>
    <col min="11777" max="11777" width="26" style="2" customWidth="1"/>
    <col min="11778" max="11778" width="2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6.5703125" style="2" customWidth="1"/>
    <col min="11783" max="11783" width="5.7109375" style="2" customWidth="1"/>
    <col min="11784" max="11784" width="8.85546875" style="2" customWidth="1"/>
    <col min="11785" max="12032" width="9.140625" style="2"/>
    <col min="12033" max="12033" width="26" style="2" customWidth="1"/>
    <col min="12034" max="12034" width="2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6.5703125" style="2" customWidth="1"/>
    <col min="12039" max="12039" width="5.7109375" style="2" customWidth="1"/>
    <col min="12040" max="12040" width="8.85546875" style="2" customWidth="1"/>
    <col min="12041" max="12288" width="9.140625" style="2"/>
    <col min="12289" max="12289" width="26" style="2" customWidth="1"/>
    <col min="12290" max="12290" width="2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6.5703125" style="2" customWidth="1"/>
    <col min="12295" max="12295" width="5.7109375" style="2" customWidth="1"/>
    <col min="12296" max="12296" width="8.85546875" style="2" customWidth="1"/>
    <col min="12297" max="12544" width="9.140625" style="2"/>
    <col min="12545" max="12545" width="26" style="2" customWidth="1"/>
    <col min="12546" max="12546" width="2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6.5703125" style="2" customWidth="1"/>
    <col min="12551" max="12551" width="5.7109375" style="2" customWidth="1"/>
    <col min="12552" max="12552" width="8.85546875" style="2" customWidth="1"/>
    <col min="12553" max="12800" width="9.140625" style="2"/>
    <col min="12801" max="12801" width="26" style="2" customWidth="1"/>
    <col min="12802" max="12802" width="2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6.5703125" style="2" customWidth="1"/>
    <col min="12807" max="12807" width="5.7109375" style="2" customWidth="1"/>
    <col min="12808" max="12808" width="8.85546875" style="2" customWidth="1"/>
    <col min="12809" max="13056" width="9.140625" style="2"/>
    <col min="13057" max="13057" width="26" style="2" customWidth="1"/>
    <col min="13058" max="13058" width="2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6.5703125" style="2" customWidth="1"/>
    <col min="13063" max="13063" width="5.7109375" style="2" customWidth="1"/>
    <col min="13064" max="13064" width="8.85546875" style="2" customWidth="1"/>
    <col min="13065" max="13312" width="9.140625" style="2"/>
    <col min="13313" max="13313" width="26" style="2" customWidth="1"/>
    <col min="13314" max="13314" width="2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6.5703125" style="2" customWidth="1"/>
    <col min="13319" max="13319" width="5.7109375" style="2" customWidth="1"/>
    <col min="13320" max="13320" width="8.85546875" style="2" customWidth="1"/>
    <col min="13321" max="13568" width="9.140625" style="2"/>
    <col min="13569" max="13569" width="26" style="2" customWidth="1"/>
    <col min="13570" max="13570" width="2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6.5703125" style="2" customWidth="1"/>
    <col min="13575" max="13575" width="5.7109375" style="2" customWidth="1"/>
    <col min="13576" max="13576" width="8.85546875" style="2" customWidth="1"/>
    <col min="13577" max="13824" width="9.140625" style="2"/>
    <col min="13825" max="13825" width="26" style="2" customWidth="1"/>
    <col min="13826" max="13826" width="2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6.5703125" style="2" customWidth="1"/>
    <col min="13831" max="13831" width="5.7109375" style="2" customWidth="1"/>
    <col min="13832" max="13832" width="8.85546875" style="2" customWidth="1"/>
    <col min="13833" max="14080" width="9.140625" style="2"/>
    <col min="14081" max="14081" width="26" style="2" customWidth="1"/>
    <col min="14082" max="14082" width="2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6.5703125" style="2" customWidth="1"/>
    <col min="14087" max="14087" width="5.7109375" style="2" customWidth="1"/>
    <col min="14088" max="14088" width="8.85546875" style="2" customWidth="1"/>
    <col min="14089" max="14336" width="9.140625" style="2"/>
    <col min="14337" max="14337" width="26" style="2" customWidth="1"/>
    <col min="14338" max="14338" width="2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6.5703125" style="2" customWidth="1"/>
    <col min="14343" max="14343" width="5.7109375" style="2" customWidth="1"/>
    <col min="14344" max="14344" width="8.85546875" style="2" customWidth="1"/>
    <col min="14345" max="14592" width="9.140625" style="2"/>
    <col min="14593" max="14593" width="26" style="2" customWidth="1"/>
    <col min="14594" max="14594" width="2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6.5703125" style="2" customWidth="1"/>
    <col min="14599" max="14599" width="5.7109375" style="2" customWidth="1"/>
    <col min="14600" max="14600" width="8.85546875" style="2" customWidth="1"/>
    <col min="14601" max="14848" width="9.140625" style="2"/>
    <col min="14849" max="14849" width="26" style="2" customWidth="1"/>
    <col min="14850" max="14850" width="2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6.5703125" style="2" customWidth="1"/>
    <col min="14855" max="14855" width="5.7109375" style="2" customWidth="1"/>
    <col min="14856" max="14856" width="8.85546875" style="2" customWidth="1"/>
    <col min="14857" max="15104" width="9.140625" style="2"/>
    <col min="15105" max="15105" width="26" style="2" customWidth="1"/>
    <col min="15106" max="15106" width="2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6.5703125" style="2" customWidth="1"/>
    <col min="15111" max="15111" width="5.7109375" style="2" customWidth="1"/>
    <col min="15112" max="15112" width="8.85546875" style="2" customWidth="1"/>
    <col min="15113" max="15360" width="9.140625" style="2"/>
    <col min="15361" max="15361" width="26" style="2" customWidth="1"/>
    <col min="15362" max="15362" width="2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6.5703125" style="2" customWidth="1"/>
    <col min="15367" max="15367" width="5.7109375" style="2" customWidth="1"/>
    <col min="15368" max="15368" width="8.85546875" style="2" customWidth="1"/>
    <col min="15369" max="15616" width="9.140625" style="2"/>
    <col min="15617" max="15617" width="26" style="2" customWidth="1"/>
    <col min="15618" max="15618" width="2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6.5703125" style="2" customWidth="1"/>
    <col min="15623" max="15623" width="5.7109375" style="2" customWidth="1"/>
    <col min="15624" max="15624" width="8.85546875" style="2" customWidth="1"/>
    <col min="15625" max="15872" width="9.140625" style="2"/>
    <col min="15873" max="15873" width="26" style="2" customWidth="1"/>
    <col min="15874" max="15874" width="2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6.5703125" style="2" customWidth="1"/>
    <col min="15879" max="15879" width="5.7109375" style="2" customWidth="1"/>
    <col min="15880" max="15880" width="8.85546875" style="2" customWidth="1"/>
    <col min="15881" max="16128" width="9.140625" style="2"/>
    <col min="16129" max="16129" width="26" style="2" customWidth="1"/>
    <col min="16130" max="16130" width="2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6.5703125" style="2" customWidth="1"/>
    <col min="16135" max="16135" width="5.710937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1</v>
      </c>
      <c r="B2" s="4"/>
      <c r="E2" s="6" t="s">
        <v>2</v>
      </c>
      <c r="F2" s="4"/>
    </row>
    <row r="3" spans="1:7" ht="15.7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7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7" s="19" customFormat="1" ht="21" customHeight="1">
      <c r="A5" s="16" t="s">
        <v>12</v>
      </c>
      <c r="B5" s="17">
        <v>1</v>
      </c>
      <c r="C5" s="18">
        <v>30092760</v>
      </c>
      <c r="D5" s="18">
        <f>SUM(D6+D28+D29)</f>
        <v>27393279.5</v>
      </c>
      <c r="E5" s="18">
        <f>SUM(E6+E28+E29)</f>
        <v>27041938.289999999</v>
      </c>
      <c r="F5" s="18">
        <f t="shared" ref="F5:F10" si="0">(E5/D5)*100</f>
        <v>98.717418226612835</v>
      </c>
      <c r="G5" s="18">
        <f t="shared" ref="G5:G20" si="1">(E5/C5)*100</f>
        <v>89.861941177878009</v>
      </c>
    </row>
    <row r="6" spans="1:7" ht="13.5" customHeight="1">
      <c r="A6" s="20" t="s">
        <v>13</v>
      </c>
      <c r="B6" s="21">
        <v>2</v>
      </c>
      <c r="C6" s="22">
        <v>2740019.1</v>
      </c>
      <c r="D6" s="22">
        <f>D7+D25</f>
        <v>2715522.4999999995</v>
      </c>
      <c r="E6" s="22">
        <f>E7+E25</f>
        <v>2956956.99</v>
      </c>
      <c r="F6" s="22">
        <f t="shared" si="0"/>
        <v>108.89090368428178</v>
      </c>
      <c r="G6" s="22">
        <f t="shared" si="1"/>
        <v>107.91738605033811</v>
      </c>
    </row>
    <row r="7" spans="1:7" ht="15" customHeight="1">
      <c r="A7" s="20" t="s">
        <v>14</v>
      </c>
      <c r="B7" s="21">
        <v>3</v>
      </c>
      <c r="C7" s="22">
        <v>2291500.9</v>
      </c>
      <c r="D7" s="22">
        <f>SUM(D8+D15+D16+D17)</f>
        <v>2428126.6999999997</v>
      </c>
      <c r="E7" s="22">
        <f>SUM(E8+E15+E16+E17)</f>
        <v>2631799.9900000002</v>
      </c>
      <c r="F7" s="22">
        <f t="shared" si="0"/>
        <v>108.38808329071132</v>
      </c>
      <c r="G7" s="22">
        <f t="shared" si="1"/>
        <v>114.85048903973811</v>
      </c>
    </row>
    <row r="8" spans="1:7" ht="21" customHeight="1">
      <c r="A8" s="20" t="s">
        <v>15</v>
      </c>
      <c r="B8" s="21">
        <v>4</v>
      </c>
      <c r="C8" s="22">
        <v>1818318.4</v>
      </c>
      <c r="D8" s="22">
        <f>SUM(D9:D14)</f>
        <v>1882368.3</v>
      </c>
      <c r="E8" s="22">
        <f>SUM(E9:E14)</f>
        <v>2162665.4900000002</v>
      </c>
      <c r="F8" s="22">
        <f t="shared" si="0"/>
        <v>114.89066672021625</v>
      </c>
      <c r="G8" s="22">
        <f t="shared" si="1"/>
        <v>118.93766735242851</v>
      </c>
    </row>
    <row r="9" spans="1:7" ht="21.75" customHeight="1">
      <c r="A9" s="23" t="s">
        <v>16</v>
      </c>
      <c r="B9" s="24"/>
      <c r="C9" s="25">
        <v>1943424.8</v>
      </c>
      <c r="D9" s="25">
        <v>2021556.8</v>
      </c>
      <c r="E9" s="25">
        <v>2202614.9900000002</v>
      </c>
      <c r="F9" s="25">
        <f t="shared" si="0"/>
        <v>108.95637411721502</v>
      </c>
      <c r="G9" s="25">
        <f t="shared" si="1"/>
        <v>113.33677485231229</v>
      </c>
    </row>
    <row r="10" spans="1:7" ht="21.75" customHeight="1">
      <c r="A10" s="23" t="s">
        <v>17</v>
      </c>
      <c r="B10" s="24"/>
      <c r="C10" s="25">
        <v>-328874</v>
      </c>
      <c r="D10" s="25">
        <v>-380000</v>
      </c>
      <c r="E10" s="25">
        <v>-348233.7</v>
      </c>
      <c r="F10" s="25">
        <f t="shared" si="0"/>
        <v>91.64044736842105</v>
      </c>
      <c r="G10" s="25">
        <f>(E10/C10)*100</f>
        <v>105.88666176103918</v>
      </c>
    </row>
    <row r="11" spans="1:7" ht="21" customHeight="1">
      <c r="A11" s="26" t="s">
        <v>18</v>
      </c>
      <c r="B11" s="24">
        <v>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15" customHeight="1">
      <c r="A12" s="26" t="s">
        <v>19</v>
      </c>
      <c r="B12" s="24">
        <v>6</v>
      </c>
      <c r="C12" s="25">
        <v>0</v>
      </c>
      <c r="D12" s="25">
        <v>90500</v>
      </c>
      <c r="E12" s="25">
        <v>79249.7</v>
      </c>
      <c r="F12" s="25">
        <f>(E12/D12)*100</f>
        <v>87.568729281767958</v>
      </c>
      <c r="G12" s="25">
        <v>0</v>
      </c>
    </row>
    <row r="13" spans="1:7" ht="21.75" customHeight="1">
      <c r="A13" s="26" t="s">
        <v>20</v>
      </c>
      <c r="B13" s="24">
        <v>7</v>
      </c>
      <c r="C13" s="25">
        <v>203767.6</v>
      </c>
      <c r="D13" s="25">
        <v>150311.5</v>
      </c>
      <c r="E13" s="25">
        <v>229034.5</v>
      </c>
      <c r="F13" s="25">
        <f>(E13/D13)*100</f>
        <v>152.37323824191762</v>
      </c>
      <c r="G13" s="25">
        <f t="shared" si="1"/>
        <v>112.39986141074438</v>
      </c>
    </row>
    <row r="14" spans="1:7" ht="13.5" customHeight="1">
      <c r="A14" s="26" t="s">
        <v>21</v>
      </c>
      <c r="B14" s="24">
        <v>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s="19" customFormat="1" ht="15.75" customHeight="1">
      <c r="A15" s="27" t="s">
        <v>22</v>
      </c>
      <c r="B15" s="21">
        <v>9</v>
      </c>
      <c r="C15" s="22">
        <v>47666.3</v>
      </c>
      <c r="D15" s="22">
        <v>52430</v>
      </c>
      <c r="E15" s="22">
        <v>46823.5</v>
      </c>
      <c r="F15" s="22">
        <f>(E15/D15)*100</f>
        <v>89.306694640473012</v>
      </c>
      <c r="G15" s="22">
        <f>(E15/C15)*100</f>
        <v>98.231874510922808</v>
      </c>
    </row>
    <row r="16" spans="1:7" ht="15" customHeight="1">
      <c r="A16" s="27" t="s">
        <v>23</v>
      </c>
      <c r="B16" s="21">
        <v>12</v>
      </c>
      <c r="C16" s="22">
        <v>229921.6</v>
      </c>
      <c r="D16" s="22">
        <v>178350</v>
      </c>
      <c r="E16" s="22">
        <v>180077.6</v>
      </c>
      <c r="F16" s="22">
        <v>0</v>
      </c>
      <c r="G16" s="22">
        <f t="shared" si="1"/>
        <v>78.321306045191051</v>
      </c>
    </row>
    <row r="17" spans="1:7" ht="11.25" customHeight="1">
      <c r="A17" s="27" t="s">
        <v>24</v>
      </c>
      <c r="B17" s="21">
        <v>13</v>
      </c>
      <c r="C17" s="28">
        <v>195594.6</v>
      </c>
      <c r="D17" s="28">
        <f>SUM(D18:D24)</f>
        <v>314978.40000000002</v>
      </c>
      <c r="E17" s="28">
        <f>SUM(E18:E24)</f>
        <v>242233.39999999997</v>
      </c>
      <c r="F17" s="22">
        <f>(E17/D17)*100</f>
        <v>76.904765533128611</v>
      </c>
      <c r="G17" s="22">
        <f t="shared" si="1"/>
        <v>123.8446255673725</v>
      </c>
    </row>
    <row r="18" spans="1:7" ht="12.75" customHeight="1">
      <c r="A18" s="29" t="s">
        <v>25</v>
      </c>
      <c r="B18" s="30">
        <v>14</v>
      </c>
      <c r="C18" s="31">
        <v>54316.2</v>
      </c>
      <c r="D18" s="31">
        <v>49113</v>
      </c>
      <c r="E18" s="31">
        <v>67572.899999999994</v>
      </c>
      <c r="F18" s="31">
        <f>(E18/D18)*100</f>
        <v>137.58658603628368</v>
      </c>
      <c r="G18" s="31">
        <f t="shared" si="1"/>
        <v>124.40653064831486</v>
      </c>
    </row>
    <row r="19" spans="1:7" ht="12.75" customHeight="1">
      <c r="A19" s="29" t="s">
        <v>26</v>
      </c>
      <c r="B19" s="30">
        <v>15</v>
      </c>
      <c r="C19" s="31">
        <v>17213.599999999999</v>
      </c>
      <c r="D19" s="5">
        <v>32470</v>
      </c>
      <c r="E19" s="5">
        <v>21793.3</v>
      </c>
      <c r="F19" s="31">
        <v>17893.5</v>
      </c>
      <c r="G19" s="31">
        <f>(E22/C19)*100</f>
        <v>121.71422596086816</v>
      </c>
    </row>
    <row r="20" spans="1:7" ht="12.75" customHeight="1">
      <c r="A20" s="29" t="s">
        <v>27</v>
      </c>
      <c r="B20" s="30">
        <v>16</v>
      </c>
      <c r="C20" s="31">
        <v>103206.7</v>
      </c>
      <c r="D20" s="31">
        <v>136150.39999999999</v>
      </c>
      <c r="E20" s="31">
        <v>85755.9</v>
      </c>
      <c r="F20" s="31">
        <f>(E20/D20)*100</f>
        <v>62.986153547841205</v>
      </c>
      <c r="G20" s="31">
        <f t="shared" si="1"/>
        <v>83.091407825267154</v>
      </c>
    </row>
    <row r="21" spans="1:7" ht="12.75" customHeight="1">
      <c r="A21" s="29" t="s">
        <v>28</v>
      </c>
      <c r="B21" s="30">
        <v>17</v>
      </c>
      <c r="C21" s="31">
        <v>0</v>
      </c>
      <c r="D21" s="31">
        <v>37455</v>
      </c>
      <c r="E21" s="31">
        <v>5113.1000000000004</v>
      </c>
      <c r="F21" s="31">
        <f>(E21/D21)*100</f>
        <v>13.651314911226805</v>
      </c>
      <c r="G21" s="31">
        <v>0</v>
      </c>
    </row>
    <row r="22" spans="1:7" ht="12.75" customHeight="1">
      <c r="A22" s="29" t="s">
        <v>29</v>
      </c>
      <c r="B22" s="30">
        <v>18</v>
      </c>
      <c r="C22" s="31">
        <v>10846.2</v>
      </c>
      <c r="D22" s="31">
        <v>29040</v>
      </c>
      <c r="E22" s="31">
        <v>20951.400000000001</v>
      </c>
      <c r="F22" s="31">
        <f>(E22/D22)*100</f>
        <v>72.146694214876035</v>
      </c>
      <c r="G22" s="31">
        <f>(E22/C22)*100</f>
        <v>193.16811417823754</v>
      </c>
    </row>
    <row r="23" spans="1:7" ht="12.75" customHeight="1">
      <c r="A23" s="29" t="s">
        <v>30</v>
      </c>
      <c r="B23" s="30">
        <v>19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2.75" customHeight="1">
      <c r="A24" s="26" t="s">
        <v>31</v>
      </c>
      <c r="B24" s="24">
        <v>20</v>
      </c>
      <c r="C24" s="25">
        <v>10011.9</v>
      </c>
      <c r="D24" s="25">
        <v>30750</v>
      </c>
      <c r="E24" s="25">
        <v>41046.800000000003</v>
      </c>
      <c r="F24" s="31">
        <f>(E24/D24)*100</f>
        <v>133.48552845528457</v>
      </c>
      <c r="G24" s="31">
        <f>(E24/C24)*100</f>
        <v>409.98012365285314</v>
      </c>
    </row>
    <row r="25" spans="1:7" ht="15" customHeight="1">
      <c r="A25" s="27" t="s">
        <v>32</v>
      </c>
      <c r="B25" s="21">
        <v>19</v>
      </c>
      <c r="C25" s="22">
        <v>448518.2</v>
      </c>
      <c r="D25" s="22">
        <f>SUM(D26:D27)</f>
        <v>287395.8</v>
      </c>
      <c r="E25" s="22">
        <f>SUM(E26:E27)</f>
        <v>325157</v>
      </c>
      <c r="F25" s="22">
        <f>(E25/D25)*100</f>
        <v>113.13909249891614</v>
      </c>
      <c r="G25" s="22">
        <f>(E25/C25)*100</f>
        <v>72.495831830235645</v>
      </c>
    </row>
    <row r="26" spans="1:7" ht="21.75" customHeight="1">
      <c r="A26" s="29" t="s">
        <v>33</v>
      </c>
      <c r="B26" s="30">
        <v>22</v>
      </c>
      <c r="C26" s="31">
        <v>301673.59999999998</v>
      </c>
      <c r="D26" s="31">
        <v>153852.79999999999</v>
      </c>
      <c r="E26" s="31">
        <v>174251.3</v>
      </c>
      <c r="F26" s="31">
        <f>(E26/D26)*100</f>
        <v>113.25845223486346</v>
      </c>
      <c r="G26" s="31">
        <f>(E26/C26)*100</f>
        <v>57.761534320537166</v>
      </c>
    </row>
    <row r="27" spans="1:7" ht="15" customHeight="1">
      <c r="A27" s="26" t="s">
        <v>34</v>
      </c>
      <c r="B27" s="24">
        <v>23</v>
      </c>
      <c r="C27" s="31">
        <v>146844.6</v>
      </c>
      <c r="D27" s="25">
        <v>133543</v>
      </c>
      <c r="E27" s="31">
        <v>150905.70000000001</v>
      </c>
      <c r="F27" s="31">
        <f>(E27/D27)*100</f>
        <v>113.00158001542574</v>
      </c>
      <c r="G27" s="31">
        <f>(E27/C27)*100</f>
        <v>102.76557667084796</v>
      </c>
    </row>
    <row r="28" spans="1:7" s="19" customFormat="1" ht="15" customHeight="1">
      <c r="A28" s="26" t="s">
        <v>35</v>
      </c>
      <c r="B28" s="24">
        <v>24</v>
      </c>
      <c r="C28" s="25">
        <v>292882.7</v>
      </c>
      <c r="D28" s="25">
        <v>0</v>
      </c>
      <c r="E28" s="25">
        <v>0</v>
      </c>
      <c r="F28" s="31">
        <v>0</v>
      </c>
      <c r="G28" s="31">
        <f>(E28/C28)*100</f>
        <v>0</v>
      </c>
    </row>
    <row r="29" spans="1:7" ht="12" customHeight="1">
      <c r="A29" s="27" t="s">
        <v>36</v>
      </c>
      <c r="B29" s="21">
        <v>26</v>
      </c>
      <c r="C29" s="22">
        <v>27059858.199999999</v>
      </c>
      <c r="D29" s="22">
        <f>SUM(D30:D32)</f>
        <v>24677757</v>
      </c>
      <c r="E29" s="22">
        <f>SUM(E30:E32)</f>
        <v>24084981.300000001</v>
      </c>
      <c r="F29" s="22">
        <f t="shared" ref="F29:F36" si="2">(E29/D29)*100</f>
        <v>97.597935258054463</v>
      </c>
      <c r="G29" s="22">
        <f t="shared" ref="G29:G36" si="3">(E29/C29)*100</f>
        <v>89.00631009219407</v>
      </c>
    </row>
    <row r="30" spans="1:7" ht="22.5" customHeight="1">
      <c r="A30" s="29" t="s">
        <v>37</v>
      </c>
      <c r="B30" s="30">
        <v>28</v>
      </c>
      <c r="C30" s="31">
        <v>6505240.0999999996</v>
      </c>
      <c r="D30" s="31">
        <v>5985038.5</v>
      </c>
      <c r="E30" s="31">
        <v>5750792.0999999996</v>
      </c>
      <c r="F30" s="31">
        <f t="shared" si="2"/>
        <v>96.086133781762641</v>
      </c>
      <c r="G30" s="31">
        <f t="shared" si="3"/>
        <v>88.402457274405606</v>
      </c>
    </row>
    <row r="31" spans="1:7" ht="22.5" customHeight="1">
      <c r="A31" s="29" t="s">
        <v>38</v>
      </c>
      <c r="B31" s="30"/>
      <c r="C31" s="31">
        <v>14966082.5</v>
      </c>
      <c r="D31" s="31">
        <v>15372951</v>
      </c>
      <c r="E31" s="31">
        <v>15372951</v>
      </c>
      <c r="F31" s="31">
        <f>(E31/D31)*100</f>
        <v>100</v>
      </c>
      <c r="G31" s="31">
        <f>(E31/C31)*100</f>
        <v>102.71860388314711</v>
      </c>
    </row>
    <row r="32" spans="1:7" ht="28.5" customHeight="1">
      <c r="A32" s="29" t="s">
        <v>39</v>
      </c>
      <c r="B32" s="30"/>
      <c r="C32" s="31">
        <v>5588535.5999999996</v>
      </c>
      <c r="D32" s="31">
        <v>3319767.5</v>
      </c>
      <c r="E32" s="32">
        <v>2961238.2</v>
      </c>
      <c r="F32" s="31">
        <f>(E32/D32)*100</f>
        <v>89.200168385286034</v>
      </c>
      <c r="G32" s="31">
        <f>(E32/C32)*100</f>
        <v>52.987730810912261</v>
      </c>
    </row>
    <row r="33" spans="1:8" ht="21.75" customHeight="1">
      <c r="A33" s="29" t="s">
        <v>40</v>
      </c>
      <c r="B33" s="30"/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8" ht="24.75" customHeight="1">
      <c r="A34" s="27" t="s">
        <v>41</v>
      </c>
      <c r="B34" s="21">
        <v>29</v>
      </c>
      <c r="C34" s="22">
        <v>3032901.8</v>
      </c>
      <c r="D34" s="22">
        <f>D5-D29</f>
        <v>2715522.5</v>
      </c>
      <c r="E34" s="22">
        <f>E5-E29</f>
        <v>2956956.9899999984</v>
      </c>
      <c r="F34" s="22">
        <f t="shared" si="2"/>
        <v>108.8909036842817</v>
      </c>
      <c r="G34" s="22">
        <f t="shared" si="3"/>
        <v>97.495968712208168</v>
      </c>
    </row>
    <row r="35" spans="1:8" ht="20.25" customHeight="1">
      <c r="A35" s="29" t="s">
        <v>42</v>
      </c>
      <c r="B35" s="30">
        <v>30</v>
      </c>
      <c r="C35" s="25">
        <v>1212739.8</v>
      </c>
      <c r="D35" s="33">
        <v>1300897</v>
      </c>
      <c r="E35" s="33">
        <v>1511314.9</v>
      </c>
      <c r="F35" s="31">
        <f t="shared" si="2"/>
        <v>116.17483167383736</v>
      </c>
      <c r="G35" s="31">
        <f t="shared" si="3"/>
        <v>124.61988136284468</v>
      </c>
      <c r="H35" s="34"/>
    </row>
    <row r="36" spans="1:8" ht="18.75" customHeight="1">
      <c r="A36" s="35" t="s">
        <v>43</v>
      </c>
      <c r="B36" s="36">
        <v>31</v>
      </c>
      <c r="C36" s="37">
        <v>4245641.5999999996</v>
      </c>
      <c r="D36" s="37">
        <f>D34+D35</f>
        <v>4016419.5</v>
      </c>
      <c r="E36" s="37">
        <f>E34+E35</f>
        <v>4468271.8899999987</v>
      </c>
      <c r="F36" s="37">
        <f t="shared" si="2"/>
        <v>111.25012937518102</v>
      </c>
      <c r="G36" s="37">
        <f t="shared" si="3"/>
        <v>105.24373724809931</v>
      </c>
    </row>
    <row r="37" spans="1:8" ht="30.75" customHeight="1">
      <c r="A37" s="38" t="s">
        <v>44</v>
      </c>
      <c r="B37" s="38"/>
      <c r="C37" s="38"/>
      <c r="D37" s="38"/>
      <c r="E37" s="38"/>
      <c r="F37" s="38"/>
      <c r="G37" s="38"/>
    </row>
    <row r="38" spans="1:8">
      <c r="A38" s="39"/>
      <c r="B38" s="39"/>
      <c r="C38" s="39"/>
      <c r="E38" s="39"/>
      <c r="F38" s="39"/>
      <c r="G38" s="39"/>
    </row>
    <row r="39" spans="1:8" ht="23.25" customHeight="1">
      <c r="D39" s="41"/>
      <c r="E39" s="41"/>
    </row>
    <row r="40" spans="1:8" ht="10.5" customHeight="1">
      <c r="D40" s="41"/>
      <c r="E40" s="41"/>
    </row>
    <row r="41" spans="1:8" ht="38.25" customHeight="1">
      <c r="C41" s="41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1"/>
  <sheetViews>
    <sheetView workbookViewId="0">
      <selection sqref="A1:XFD1048576"/>
    </sheetView>
  </sheetViews>
  <sheetFormatPr defaultRowHeight="11.25"/>
  <cols>
    <col min="1" max="1" width="1.7109375" style="270" customWidth="1"/>
    <col min="2" max="2" width="1.140625" style="270" customWidth="1"/>
    <col min="3" max="3" width="1" style="270" customWidth="1"/>
    <col min="4" max="4" width="4" style="270" customWidth="1"/>
    <col min="5" max="5" width="26.140625" style="270" customWidth="1"/>
    <col min="6" max="6" width="4.42578125" style="270" customWidth="1"/>
    <col min="7" max="7" width="23" style="270" customWidth="1"/>
    <col min="8" max="10" width="12.7109375" style="271" customWidth="1"/>
    <col min="11" max="16" width="9.140625" style="270"/>
    <col min="17" max="17" width="16.140625" style="270" customWidth="1"/>
    <col min="18" max="19" width="9.85546875" style="271" customWidth="1"/>
    <col min="20" max="256" width="9.140625" style="270"/>
    <col min="257" max="257" width="1.7109375" style="270" customWidth="1"/>
    <col min="258" max="258" width="1.140625" style="270" customWidth="1"/>
    <col min="259" max="259" width="1" style="270" customWidth="1"/>
    <col min="260" max="260" width="4" style="270" customWidth="1"/>
    <col min="261" max="261" width="26.140625" style="270" customWidth="1"/>
    <col min="262" max="262" width="4.42578125" style="270" customWidth="1"/>
    <col min="263" max="263" width="23" style="270" customWidth="1"/>
    <col min="264" max="266" width="12.7109375" style="270" customWidth="1"/>
    <col min="267" max="272" width="9.140625" style="270"/>
    <col min="273" max="273" width="16.140625" style="270" customWidth="1"/>
    <col min="274" max="275" width="9.85546875" style="270" customWidth="1"/>
    <col min="276" max="512" width="9.140625" style="270"/>
    <col min="513" max="513" width="1.7109375" style="270" customWidth="1"/>
    <col min="514" max="514" width="1.140625" style="270" customWidth="1"/>
    <col min="515" max="515" width="1" style="270" customWidth="1"/>
    <col min="516" max="516" width="4" style="270" customWidth="1"/>
    <col min="517" max="517" width="26.140625" style="270" customWidth="1"/>
    <col min="518" max="518" width="4.42578125" style="270" customWidth="1"/>
    <col min="519" max="519" width="23" style="270" customWidth="1"/>
    <col min="520" max="522" width="12.7109375" style="270" customWidth="1"/>
    <col min="523" max="528" width="9.140625" style="270"/>
    <col min="529" max="529" width="16.140625" style="270" customWidth="1"/>
    <col min="530" max="531" width="9.85546875" style="270" customWidth="1"/>
    <col min="532" max="768" width="9.140625" style="270"/>
    <col min="769" max="769" width="1.7109375" style="270" customWidth="1"/>
    <col min="770" max="770" width="1.140625" style="270" customWidth="1"/>
    <col min="771" max="771" width="1" style="270" customWidth="1"/>
    <col min="772" max="772" width="4" style="270" customWidth="1"/>
    <col min="773" max="773" width="26.140625" style="270" customWidth="1"/>
    <col min="774" max="774" width="4.42578125" style="270" customWidth="1"/>
    <col min="775" max="775" width="23" style="270" customWidth="1"/>
    <col min="776" max="778" width="12.7109375" style="270" customWidth="1"/>
    <col min="779" max="784" width="9.140625" style="270"/>
    <col min="785" max="785" width="16.140625" style="270" customWidth="1"/>
    <col min="786" max="787" width="9.85546875" style="270" customWidth="1"/>
    <col min="788" max="1024" width="9.140625" style="270"/>
    <col min="1025" max="1025" width="1.7109375" style="270" customWidth="1"/>
    <col min="1026" max="1026" width="1.140625" style="270" customWidth="1"/>
    <col min="1027" max="1027" width="1" style="270" customWidth="1"/>
    <col min="1028" max="1028" width="4" style="270" customWidth="1"/>
    <col min="1029" max="1029" width="26.140625" style="270" customWidth="1"/>
    <col min="1030" max="1030" width="4.42578125" style="270" customWidth="1"/>
    <col min="1031" max="1031" width="23" style="270" customWidth="1"/>
    <col min="1032" max="1034" width="12.7109375" style="270" customWidth="1"/>
    <col min="1035" max="1040" width="9.140625" style="270"/>
    <col min="1041" max="1041" width="16.140625" style="270" customWidth="1"/>
    <col min="1042" max="1043" width="9.85546875" style="270" customWidth="1"/>
    <col min="1044" max="1280" width="9.140625" style="270"/>
    <col min="1281" max="1281" width="1.7109375" style="270" customWidth="1"/>
    <col min="1282" max="1282" width="1.140625" style="270" customWidth="1"/>
    <col min="1283" max="1283" width="1" style="270" customWidth="1"/>
    <col min="1284" max="1284" width="4" style="270" customWidth="1"/>
    <col min="1285" max="1285" width="26.140625" style="270" customWidth="1"/>
    <col min="1286" max="1286" width="4.42578125" style="270" customWidth="1"/>
    <col min="1287" max="1287" width="23" style="270" customWidth="1"/>
    <col min="1288" max="1290" width="12.7109375" style="270" customWidth="1"/>
    <col min="1291" max="1296" width="9.140625" style="270"/>
    <col min="1297" max="1297" width="16.140625" style="270" customWidth="1"/>
    <col min="1298" max="1299" width="9.85546875" style="270" customWidth="1"/>
    <col min="1300" max="1536" width="9.140625" style="270"/>
    <col min="1537" max="1537" width="1.7109375" style="270" customWidth="1"/>
    <col min="1538" max="1538" width="1.140625" style="270" customWidth="1"/>
    <col min="1539" max="1539" width="1" style="270" customWidth="1"/>
    <col min="1540" max="1540" width="4" style="270" customWidth="1"/>
    <col min="1541" max="1541" width="26.140625" style="270" customWidth="1"/>
    <col min="1542" max="1542" width="4.42578125" style="270" customWidth="1"/>
    <col min="1543" max="1543" width="23" style="270" customWidth="1"/>
    <col min="1544" max="1546" width="12.7109375" style="270" customWidth="1"/>
    <col min="1547" max="1552" width="9.140625" style="270"/>
    <col min="1553" max="1553" width="16.140625" style="270" customWidth="1"/>
    <col min="1554" max="1555" width="9.85546875" style="270" customWidth="1"/>
    <col min="1556" max="1792" width="9.140625" style="270"/>
    <col min="1793" max="1793" width="1.7109375" style="270" customWidth="1"/>
    <col min="1794" max="1794" width="1.140625" style="270" customWidth="1"/>
    <col min="1795" max="1795" width="1" style="270" customWidth="1"/>
    <col min="1796" max="1796" width="4" style="270" customWidth="1"/>
    <col min="1797" max="1797" width="26.140625" style="270" customWidth="1"/>
    <col min="1798" max="1798" width="4.42578125" style="270" customWidth="1"/>
    <col min="1799" max="1799" width="23" style="270" customWidth="1"/>
    <col min="1800" max="1802" width="12.7109375" style="270" customWidth="1"/>
    <col min="1803" max="1808" width="9.140625" style="270"/>
    <col min="1809" max="1809" width="16.140625" style="270" customWidth="1"/>
    <col min="1810" max="1811" width="9.85546875" style="270" customWidth="1"/>
    <col min="1812" max="2048" width="9.140625" style="270"/>
    <col min="2049" max="2049" width="1.7109375" style="270" customWidth="1"/>
    <col min="2050" max="2050" width="1.140625" style="270" customWidth="1"/>
    <col min="2051" max="2051" width="1" style="270" customWidth="1"/>
    <col min="2052" max="2052" width="4" style="270" customWidth="1"/>
    <col min="2053" max="2053" width="26.140625" style="270" customWidth="1"/>
    <col min="2054" max="2054" width="4.42578125" style="270" customWidth="1"/>
    <col min="2055" max="2055" width="23" style="270" customWidth="1"/>
    <col min="2056" max="2058" width="12.7109375" style="270" customWidth="1"/>
    <col min="2059" max="2064" width="9.140625" style="270"/>
    <col min="2065" max="2065" width="16.140625" style="270" customWidth="1"/>
    <col min="2066" max="2067" width="9.85546875" style="270" customWidth="1"/>
    <col min="2068" max="2304" width="9.140625" style="270"/>
    <col min="2305" max="2305" width="1.7109375" style="270" customWidth="1"/>
    <col min="2306" max="2306" width="1.140625" style="270" customWidth="1"/>
    <col min="2307" max="2307" width="1" style="270" customWidth="1"/>
    <col min="2308" max="2308" width="4" style="270" customWidth="1"/>
    <col min="2309" max="2309" width="26.140625" style="270" customWidth="1"/>
    <col min="2310" max="2310" width="4.42578125" style="270" customWidth="1"/>
    <col min="2311" max="2311" width="23" style="270" customWidth="1"/>
    <col min="2312" max="2314" width="12.7109375" style="270" customWidth="1"/>
    <col min="2315" max="2320" width="9.140625" style="270"/>
    <col min="2321" max="2321" width="16.140625" style="270" customWidth="1"/>
    <col min="2322" max="2323" width="9.85546875" style="270" customWidth="1"/>
    <col min="2324" max="2560" width="9.140625" style="270"/>
    <col min="2561" max="2561" width="1.7109375" style="270" customWidth="1"/>
    <col min="2562" max="2562" width="1.140625" style="270" customWidth="1"/>
    <col min="2563" max="2563" width="1" style="270" customWidth="1"/>
    <col min="2564" max="2564" width="4" style="270" customWidth="1"/>
    <col min="2565" max="2565" width="26.140625" style="270" customWidth="1"/>
    <col min="2566" max="2566" width="4.42578125" style="270" customWidth="1"/>
    <col min="2567" max="2567" width="23" style="270" customWidth="1"/>
    <col min="2568" max="2570" width="12.7109375" style="270" customWidth="1"/>
    <col min="2571" max="2576" width="9.140625" style="270"/>
    <col min="2577" max="2577" width="16.140625" style="270" customWidth="1"/>
    <col min="2578" max="2579" width="9.85546875" style="270" customWidth="1"/>
    <col min="2580" max="2816" width="9.140625" style="270"/>
    <col min="2817" max="2817" width="1.7109375" style="270" customWidth="1"/>
    <col min="2818" max="2818" width="1.140625" style="270" customWidth="1"/>
    <col min="2819" max="2819" width="1" style="270" customWidth="1"/>
    <col min="2820" max="2820" width="4" style="270" customWidth="1"/>
    <col min="2821" max="2821" width="26.140625" style="270" customWidth="1"/>
    <col min="2822" max="2822" width="4.42578125" style="270" customWidth="1"/>
    <col min="2823" max="2823" width="23" style="270" customWidth="1"/>
    <col min="2824" max="2826" width="12.7109375" style="270" customWidth="1"/>
    <col min="2827" max="2832" width="9.140625" style="270"/>
    <col min="2833" max="2833" width="16.140625" style="270" customWidth="1"/>
    <col min="2834" max="2835" width="9.85546875" style="270" customWidth="1"/>
    <col min="2836" max="3072" width="9.140625" style="270"/>
    <col min="3073" max="3073" width="1.7109375" style="270" customWidth="1"/>
    <col min="3074" max="3074" width="1.140625" style="270" customWidth="1"/>
    <col min="3075" max="3075" width="1" style="270" customWidth="1"/>
    <col min="3076" max="3076" width="4" style="270" customWidth="1"/>
    <col min="3077" max="3077" width="26.140625" style="270" customWidth="1"/>
    <col min="3078" max="3078" width="4.42578125" style="270" customWidth="1"/>
    <col min="3079" max="3079" width="23" style="270" customWidth="1"/>
    <col min="3080" max="3082" width="12.7109375" style="270" customWidth="1"/>
    <col min="3083" max="3088" width="9.140625" style="270"/>
    <col min="3089" max="3089" width="16.140625" style="270" customWidth="1"/>
    <col min="3090" max="3091" width="9.85546875" style="270" customWidth="1"/>
    <col min="3092" max="3328" width="9.140625" style="270"/>
    <col min="3329" max="3329" width="1.7109375" style="270" customWidth="1"/>
    <col min="3330" max="3330" width="1.140625" style="270" customWidth="1"/>
    <col min="3331" max="3331" width="1" style="270" customWidth="1"/>
    <col min="3332" max="3332" width="4" style="270" customWidth="1"/>
    <col min="3333" max="3333" width="26.140625" style="270" customWidth="1"/>
    <col min="3334" max="3334" width="4.42578125" style="270" customWidth="1"/>
    <col min="3335" max="3335" width="23" style="270" customWidth="1"/>
    <col min="3336" max="3338" width="12.7109375" style="270" customWidth="1"/>
    <col min="3339" max="3344" width="9.140625" style="270"/>
    <col min="3345" max="3345" width="16.140625" style="270" customWidth="1"/>
    <col min="3346" max="3347" width="9.85546875" style="270" customWidth="1"/>
    <col min="3348" max="3584" width="9.140625" style="270"/>
    <col min="3585" max="3585" width="1.7109375" style="270" customWidth="1"/>
    <col min="3586" max="3586" width="1.140625" style="270" customWidth="1"/>
    <col min="3587" max="3587" width="1" style="270" customWidth="1"/>
    <col min="3588" max="3588" width="4" style="270" customWidth="1"/>
    <col min="3589" max="3589" width="26.140625" style="270" customWidth="1"/>
    <col min="3590" max="3590" width="4.42578125" style="270" customWidth="1"/>
    <col min="3591" max="3591" width="23" style="270" customWidth="1"/>
    <col min="3592" max="3594" width="12.7109375" style="270" customWidth="1"/>
    <col min="3595" max="3600" width="9.140625" style="270"/>
    <col min="3601" max="3601" width="16.140625" style="270" customWidth="1"/>
    <col min="3602" max="3603" width="9.85546875" style="270" customWidth="1"/>
    <col min="3604" max="3840" width="9.140625" style="270"/>
    <col min="3841" max="3841" width="1.7109375" style="270" customWidth="1"/>
    <col min="3842" max="3842" width="1.140625" style="270" customWidth="1"/>
    <col min="3843" max="3843" width="1" style="270" customWidth="1"/>
    <col min="3844" max="3844" width="4" style="270" customWidth="1"/>
    <col min="3845" max="3845" width="26.140625" style="270" customWidth="1"/>
    <col min="3846" max="3846" width="4.42578125" style="270" customWidth="1"/>
    <col min="3847" max="3847" width="23" style="270" customWidth="1"/>
    <col min="3848" max="3850" width="12.7109375" style="270" customWidth="1"/>
    <col min="3851" max="3856" width="9.140625" style="270"/>
    <col min="3857" max="3857" width="16.140625" style="270" customWidth="1"/>
    <col min="3858" max="3859" width="9.85546875" style="270" customWidth="1"/>
    <col min="3860" max="4096" width="9.140625" style="270"/>
    <col min="4097" max="4097" width="1.7109375" style="270" customWidth="1"/>
    <col min="4098" max="4098" width="1.140625" style="270" customWidth="1"/>
    <col min="4099" max="4099" width="1" style="270" customWidth="1"/>
    <col min="4100" max="4100" width="4" style="270" customWidth="1"/>
    <col min="4101" max="4101" width="26.140625" style="270" customWidth="1"/>
    <col min="4102" max="4102" width="4.42578125" style="270" customWidth="1"/>
    <col min="4103" max="4103" width="23" style="270" customWidth="1"/>
    <col min="4104" max="4106" width="12.7109375" style="270" customWidth="1"/>
    <col min="4107" max="4112" width="9.140625" style="270"/>
    <col min="4113" max="4113" width="16.140625" style="270" customWidth="1"/>
    <col min="4114" max="4115" width="9.85546875" style="270" customWidth="1"/>
    <col min="4116" max="4352" width="9.140625" style="270"/>
    <col min="4353" max="4353" width="1.7109375" style="270" customWidth="1"/>
    <col min="4354" max="4354" width="1.140625" style="270" customWidth="1"/>
    <col min="4355" max="4355" width="1" style="270" customWidth="1"/>
    <col min="4356" max="4356" width="4" style="270" customWidth="1"/>
    <col min="4357" max="4357" width="26.140625" style="270" customWidth="1"/>
    <col min="4358" max="4358" width="4.42578125" style="270" customWidth="1"/>
    <col min="4359" max="4359" width="23" style="270" customWidth="1"/>
    <col min="4360" max="4362" width="12.7109375" style="270" customWidth="1"/>
    <col min="4363" max="4368" width="9.140625" style="270"/>
    <col min="4369" max="4369" width="16.140625" style="270" customWidth="1"/>
    <col min="4370" max="4371" width="9.85546875" style="270" customWidth="1"/>
    <col min="4372" max="4608" width="9.140625" style="270"/>
    <col min="4609" max="4609" width="1.7109375" style="270" customWidth="1"/>
    <col min="4610" max="4610" width="1.140625" style="270" customWidth="1"/>
    <col min="4611" max="4611" width="1" style="270" customWidth="1"/>
    <col min="4612" max="4612" width="4" style="270" customWidth="1"/>
    <col min="4613" max="4613" width="26.140625" style="270" customWidth="1"/>
    <col min="4614" max="4614" width="4.42578125" style="270" customWidth="1"/>
    <col min="4615" max="4615" width="23" style="270" customWidth="1"/>
    <col min="4616" max="4618" width="12.7109375" style="270" customWidth="1"/>
    <col min="4619" max="4624" width="9.140625" style="270"/>
    <col min="4625" max="4625" width="16.140625" style="270" customWidth="1"/>
    <col min="4626" max="4627" width="9.85546875" style="270" customWidth="1"/>
    <col min="4628" max="4864" width="9.140625" style="270"/>
    <col min="4865" max="4865" width="1.7109375" style="270" customWidth="1"/>
    <col min="4866" max="4866" width="1.140625" style="270" customWidth="1"/>
    <col min="4867" max="4867" width="1" style="270" customWidth="1"/>
    <col min="4868" max="4868" width="4" style="270" customWidth="1"/>
    <col min="4869" max="4869" width="26.140625" style="270" customWidth="1"/>
    <col min="4870" max="4870" width="4.42578125" style="270" customWidth="1"/>
    <col min="4871" max="4871" width="23" style="270" customWidth="1"/>
    <col min="4872" max="4874" width="12.7109375" style="270" customWidth="1"/>
    <col min="4875" max="4880" width="9.140625" style="270"/>
    <col min="4881" max="4881" width="16.140625" style="270" customWidth="1"/>
    <col min="4882" max="4883" width="9.85546875" style="270" customWidth="1"/>
    <col min="4884" max="5120" width="9.140625" style="270"/>
    <col min="5121" max="5121" width="1.7109375" style="270" customWidth="1"/>
    <col min="5122" max="5122" width="1.140625" style="270" customWidth="1"/>
    <col min="5123" max="5123" width="1" style="270" customWidth="1"/>
    <col min="5124" max="5124" width="4" style="270" customWidth="1"/>
    <col min="5125" max="5125" width="26.140625" style="270" customWidth="1"/>
    <col min="5126" max="5126" width="4.42578125" style="270" customWidth="1"/>
    <col min="5127" max="5127" width="23" style="270" customWidth="1"/>
    <col min="5128" max="5130" width="12.7109375" style="270" customWidth="1"/>
    <col min="5131" max="5136" width="9.140625" style="270"/>
    <col min="5137" max="5137" width="16.140625" style="270" customWidth="1"/>
    <col min="5138" max="5139" width="9.85546875" style="270" customWidth="1"/>
    <col min="5140" max="5376" width="9.140625" style="270"/>
    <col min="5377" max="5377" width="1.7109375" style="270" customWidth="1"/>
    <col min="5378" max="5378" width="1.140625" style="270" customWidth="1"/>
    <col min="5379" max="5379" width="1" style="270" customWidth="1"/>
    <col min="5380" max="5380" width="4" style="270" customWidth="1"/>
    <col min="5381" max="5381" width="26.140625" style="270" customWidth="1"/>
    <col min="5382" max="5382" width="4.42578125" style="270" customWidth="1"/>
    <col min="5383" max="5383" width="23" style="270" customWidth="1"/>
    <col min="5384" max="5386" width="12.7109375" style="270" customWidth="1"/>
    <col min="5387" max="5392" width="9.140625" style="270"/>
    <col min="5393" max="5393" width="16.140625" style="270" customWidth="1"/>
    <col min="5394" max="5395" width="9.85546875" style="270" customWidth="1"/>
    <col min="5396" max="5632" width="9.140625" style="270"/>
    <col min="5633" max="5633" width="1.7109375" style="270" customWidth="1"/>
    <col min="5634" max="5634" width="1.140625" style="270" customWidth="1"/>
    <col min="5635" max="5635" width="1" style="270" customWidth="1"/>
    <col min="5636" max="5636" width="4" style="270" customWidth="1"/>
    <col min="5637" max="5637" width="26.140625" style="270" customWidth="1"/>
    <col min="5638" max="5638" width="4.42578125" style="270" customWidth="1"/>
    <col min="5639" max="5639" width="23" style="270" customWidth="1"/>
    <col min="5640" max="5642" width="12.7109375" style="270" customWidth="1"/>
    <col min="5643" max="5648" width="9.140625" style="270"/>
    <col min="5649" max="5649" width="16.140625" style="270" customWidth="1"/>
    <col min="5650" max="5651" width="9.85546875" style="270" customWidth="1"/>
    <col min="5652" max="5888" width="9.140625" style="270"/>
    <col min="5889" max="5889" width="1.7109375" style="270" customWidth="1"/>
    <col min="5890" max="5890" width="1.140625" style="270" customWidth="1"/>
    <col min="5891" max="5891" width="1" style="270" customWidth="1"/>
    <col min="5892" max="5892" width="4" style="270" customWidth="1"/>
    <col min="5893" max="5893" width="26.140625" style="270" customWidth="1"/>
    <col min="5894" max="5894" width="4.42578125" style="270" customWidth="1"/>
    <col min="5895" max="5895" width="23" style="270" customWidth="1"/>
    <col min="5896" max="5898" width="12.7109375" style="270" customWidth="1"/>
    <col min="5899" max="5904" width="9.140625" style="270"/>
    <col min="5905" max="5905" width="16.140625" style="270" customWidth="1"/>
    <col min="5906" max="5907" width="9.85546875" style="270" customWidth="1"/>
    <col min="5908" max="6144" width="9.140625" style="270"/>
    <col min="6145" max="6145" width="1.7109375" style="270" customWidth="1"/>
    <col min="6146" max="6146" width="1.140625" style="270" customWidth="1"/>
    <col min="6147" max="6147" width="1" style="270" customWidth="1"/>
    <col min="6148" max="6148" width="4" style="270" customWidth="1"/>
    <col min="6149" max="6149" width="26.140625" style="270" customWidth="1"/>
    <col min="6150" max="6150" width="4.42578125" style="270" customWidth="1"/>
    <col min="6151" max="6151" width="23" style="270" customWidth="1"/>
    <col min="6152" max="6154" width="12.7109375" style="270" customWidth="1"/>
    <col min="6155" max="6160" width="9.140625" style="270"/>
    <col min="6161" max="6161" width="16.140625" style="270" customWidth="1"/>
    <col min="6162" max="6163" width="9.85546875" style="270" customWidth="1"/>
    <col min="6164" max="6400" width="9.140625" style="270"/>
    <col min="6401" max="6401" width="1.7109375" style="270" customWidth="1"/>
    <col min="6402" max="6402" width="1.140625" style="270" customWidth="1"/>
    <col min="6403" max="6403" width="1" style="270" customWidth="1"/>
    <col min="6404" max="6404" width="4" style="270" customWidth="1"/>
    <col min="6405" max="6405" width="26.140625" style="270" customWidth="1"/>
    <col min="6406" max="6406" width="4.42578125" style="270" customWidth="1"/>
    <col min="6407" max="6407" width="23" style="270" customWidth="1"/>
    <col min="6408" max="6410" width="12.7109375" style="270" customWidth="1"/>
    <col min="6411" max="6416" width="9.140625" style="270"/>
    <col min="6417" max="6417" width="16.140625" style="270" customWidth="1"/>
    <col min="6418" max="6419" width="9.85546875" style="270" customWidth="1"/>
    <col min="6420" max="6656" width="9.140625" style="270"/>
    <col min="6657" max="6657" width="1.7109375" style="270" customWidth="1"/>
    <col min="6658" max="6658" width="1.140625" style="270" customWidth="1"/>
    <col min="6659" max="6659" width="1" style="270" customWidth="1"/>
    <col min="6660" max="6660" width="4" style="270" customWidth="1"/>
    <col min="6661" max="6661" width="26.140625" style="270" customWidth="1"/>
    <col min="6662" max="6662" width="4.42578125" style="270" customWidth="1"/>
    <col min="6663" max="6663" width="23" style="270" customWidth="1"/>
    <col min="6664" max="6666" width="12.7109375" style="270" customWidth="1"/>
    <col min="6667" max="6672" width="9.140625" style="270"/>
    <col min="6673" max="6673" width="16.140625" style="270" customWidth="1"/>
    <col min="6674" max="6675" width="9.85546875" style="270" customWidth="1"/>
    <col min="6676" max="6912" width="9.140625" style="270"/>
    <col min="6913" max="6913" width="1.7109375" style="270" customWidth="1"/>
    <col min="6914" max="6914" width="1.140625" style="270" customWidth="1"/>
    <col min="6915" max="6915" width="1" style="270" customWidth="1"/>
    <col min="6916" max="6916" width="4" style="270" customWidth="1"/>
    <col min="6917" max="6917" width="26.140625" style="270" customWidth="1"/>
    <col min="6918" max="6918" width="4.42578125" style="270" customWidth="1"/>
    <col min="6919" max="6919" width="23" style="270" customWidth="1"/>
    <col min="6920" max="6922" width="12.7109375" style="270" customWidth="1"/>
    <col min="6923" max="6928" width="9.140625" style="270"/>
    <col min="6929" max="6929" width="16.140625" style="270" customWidth="1"/>
    <col min="6930" max="6931" width="9.85546875" style="270" customWidth="1"/>
    <col min="6932" max="7168" width="9.140625" style="270"/>
    <col min="7169" max="7169" width="1.7109375" style="270" customWidth="1"/>
    <col min="7170" max="7170" width="1.140625" style="270" customWidth="1"/>
    <col min="7171" max="7171" width="1" style="270" customWidth="1"/>
    <col min="7172" max="7172" width="4" style="270" customWidth="1"/>
    <col min="7173" max="7173" width="26.140625" style="270" customWidth="1"/>
    <col min="7174" max="7174" width="4.42578125" style="270" customWidth="1"/>
    <col min="7175" max="7175" width="23" style="270" customWidth="1"/>
    <col min="7176" max="7178" width="12.7109375" style="270" customWidth="1"/>
    <col min="7179" max="7184" width="9.140625" style="270"/>
    <col min="7185" max="7185" width="16.140625" style="270" customWidth="1"/>
    <col min="7186" max="7187" width="9.85546875" style="270" customWidth="1"/>
    <col min="7188" max="7424" width="9.140625" style="270"/>
    <col min="7425" max="7425" width="1.7109375" style="270" customWidth="1"/>
    <col min="7426" max="7426" width="1.140625" style="270" customWidth="1"/>
    <col min="7427" max="7427" width="1" style="270" customWidth="1"/>
    <col min="7428" max="7428" width="4" style="270" customWidth="1"/>
    <col min="7429" max="7429" width="26.140625" style="270" customWidth="1"/>
    <col min="7430" max="7430" width="4.42578125" style="270" customWidth="1"/>
    <col min="7431" max="7431" width="23" style="270" customWidth="1"/>
    <col min="7432" max="7434" width="12.7109375" style="270" customWidth="1"/>
    <col min="7435" max="7440" width="9.140625" style="270"/>
    <col min="7441" max="7441" width="16.140625" style="270" customWidth="1"/>
    <col min="7442" max="7443" width="9.85546875" style="270" customWidth="1"/>
    <col min="7444" max="7680" width="9.140625" style="270"/>
    <col min="7681" max="7681" width="1.7109375" style="270" customWidth="1"/>
    <col min="7682" max="7682" width="1.140625" style="270" customWidth="1"/>
    <col min="7683" max="7683" width="1" style="270" customWidth="1"/>
    <col min="7684" max="7684" width="4" style="270" customWidth="1"/>
    <col min="7685" max="7685" width="26.140625" style="270" customWidth="1"/>
    <col min="7686" max="7686" width="4.42578125" style="270" customWidth="1"/>
    <col min="7687" max="7687" width="23" style="270" customWidth="1"/>
    <col min="7688" max="7690" width="12.7109375" style="270" customWidth="1"/>
    <col min="7691" max="7696" width="9.140625" style="270"/>
    <col min="7697" max="7697" width="16.140625" style="270" customWidth="1"/>
    <col min="7698" max="7699" width="9.85546875" style="270" customWidth="1"/>
    <col min="7700" max="7936" width="9.140625" style="270"/>
    <col min="7937" max="7937" width="1.7109375" style="270" customWidth="1"/>
    <col min="7938" max="7938" width="1.140625" style="270" customWidth="1"/>
    <col min="7939" max="7939" width="1" style="270" customWidth="1"/>
    <col min="7940" max="7940" width="4" style="270" customWidth="1"/>
    <col min="7941" max="7941" width="26.140625" style="270" customWidth="1"/>
    <col min="7942" max="7942" width="4.42578125" style="270" customWidth="1"/>
    <col min="7943" max="7943" width="23" style="270" customWidth="1"/>
    <col min="7944" max="7946" width="12.7109375" style="270" customWidth="1"/>
    <col min="7947" max="7952" width="9.140625" style="270"/>
    <col min="7953" max="7953" width="16.140625" style="270" customWidth="1"/>
    <col min="7954" max="7955" width="9.85546875" style="270" customWidth="1"/>
    <col min="7956" max="8192" width="9.140625" style="270"/>
    <col min="8193" max="8193" width="1.7109375" style="270" customWidth="1"/>
    <col min="8194" max="8194" width="1.140625" style="270" customWidth="1"/>
    <col min="8195" max="8195" width="1" style="270" customWidth="1"/>
    <col min="8196" max="8196" width="4" style="270" customWidth="1"/>
    <col min="8197" max="8197" width="26.140625" style="270" customWidth="1"/>
    <col min="8198" max="8198" width="4.42578125" style="270" customWidth="1"/>
    <col min="8199" max="8199" width="23" style="270" customWidth="1"/>
    <col min="8200" max="8202" width="12.7109375" style="270" customWidth="1"/>
    <col min="8203" max="8208" width="9.140625" style="270"/>
    <col min="8209" max="8209" width="16.140625" style="270" customWidth="1"/>
    <col min="8210" max="8211" width="9.85546875" style="270" customWidth="1"/>
    <col min="8212" max="8448" width="9.140625" style="270"/>
    <col min="8449" max="8449" width="1.7109375" style="270" customWidth="1"/>
    <col min="8450" max="8450" width="1.140625" style="270" customWidth="1"/>
    <col min="8451" max="8451" width="1" style="270" customWidth="1"/>
    <col min="8452" max="8452" width="4" style="270" customWidth="1"/>
    <col min="8453" max="8453" width="26.140625" style="270" customWidth="1"/>
    <col min="8454" max="8454" width="4.42578125" style="270" customWidth="1"/>
    <col min="8455" max="8455" width="23" style="270" customWidth="1"/>
    <col min="8456" max="8458" width="12.7109375" style="270" customWidth="1"/>
    <col min="8459" max="8464" width="9.140625" style="270"/>
    <col min="8465" max="8465" width="16.140625" style="270" customWidth="1"/>
    <col min="8466" max="8467" width="9.85546875" style="270" customWidth="1"/>
    <col min="8468" max="8704" width="9.140625" style="270"/>
    <col min="8705" max="8705" width="1.7109375" style="270" customWidth="1"/>
    <col min="8706" max="8706" width="1.140625" style="270" customWidth="1"/>
    <col min="8707" max="8707" width="1" style="270" customWidth="1"/>
    <col min="8708" max="8708" width="4" style="270" customWidth="1"/>
    <col min="8709" max="8709" width="26.140625" style="270" customWidth="1"/>
    <col min="8710" max="8710" width="4.42578125" style="270" customWidth="1"/>
    <col min="8711" max="8711" width="23" style="270" customWidth="1"/>
    <col min="8712" max="8714" width="12.7109375" style="270" customWidth="1"/>
    <col min="8715" max="8720" width="9.140625" style="270"/>
    <col min="8721" max="8721" width="16.140625" style="270" customWidth="1"/>
    <col min="8722" max="8723" width="9.85546875" style="270" customWidth="1"/>
    <col min="8724" max="8960" width="9.140625" style="270"/>
    <col min="8961" max="8961" width="1.7109375" style="270" customWidth="1"/>
    <col min="8962" max="8962" width="1.140625" style="270" customWidth="1"/>
    <col min="8963" max="8963" width="1" style="270" customWidth="1"/>
    <col min="8964" max="8964" width="4" style="270" customWidth="1"/>
    <col min="8965" max="8965" width="26.140625" style="270" customWidth="1"/>
    <col min="8966" max="8966" width="4.42578125" style="270" customWidth="1"/>
    <col min="8967" max="8967" width="23" style="270" customWidth="1"/>
    <col min="8968" max="8970" width="12.7109375" style="270" customWidth="1"/>
    <col min="8971" max="8976" width="9.140625" style="270"/>
    <col min="8977" max="8977" width="16.140625" style="270" customWidth="1"/>
    <col min="8978" max="8979" width="9.85546875" style="270" customWidth="1"/>
    <col min="8980" max="9216" width="9.140625" style="270"/>
    <col min="9217" max="9217" width="1.7109375" style="270" customWidth="1"/>
    <col min="9218" max="9218" width="1.140625" style="270" customWidth="1"/>
    <col min="9219" max="9219" width="1" style="270" customWidth="1"/>
    <col min="9220" max="9220" width="4" style="270" customWidth="1"/>
    <col min="9221" max="9221" width="26.140625" style="270" customWidth="1"/>
    <col min="9222" max="9222" width="4.42578125" style="270" customWidth="1"/>
    <col min="9223" max="9223" width="23" style="270" customWidth="1"/>
    <col min="9224" max="9226" width="12.7109375" style="270" customWidth="1"/>
    <col min="9227" max="9232" width="9.140625" style="270"/>
    <col min="9233" max="9233" width="16.140625" style="270" customWidth="1"/>
    <col min="9234" max="9235" width="9.85546875" style="270" customWidth="1"/>
    <col min="9236" max="9472" width="9.140625" style="270"/>
    <col min="9473" max="9473" width="1.7109375" style="270" customWidth="1"/>
    <col min="9474" max="9474" width="1.140625" style="270" customWidth="1"/>
    <col min="9475" max="9475" width="1" style="270" customWidth="1"/>
    <col min="9476" max="9476" width="4" style="270" customWidth="1"/>
    <col min="9477" max="9477" width="26.140625" style="270" customWidth="1"/>
    <col min="9478" max="9478" width="4.42578125" style="270" customWidth="1"/>
    <col min="9479" max="9479" width="23" style="270" customWidth="1"/>
    <col min="9480" max="9482" width="12.7109375" style="270" customWidth="1"/>
    <col min="9483" max="9488" width="9.140625" style="270"/>
    <col min="9489" max="9489" width="16.140625" style="270" customWidth="1"/>
    <col min="9490" max="9491" width="9.85546875" style="270" customWidth="1"/>
    <col min="9492" max="9728" width="9.140625" style="270"/>
    <col min="9729" max="9729" width="1.7109375" style="270" customWidth="1"/>
    <col min="9730" max="9730" width="1.140625" style="270" customWidth="1"/>
    <col min="9731" max="9731" width="1" style="270" customWidth="1"/>
    <col min="9732" max="9732" width="4" style="270" customWidth="1"/>
    <col min="9733" max="9733" width="26.140625" style="270" customWidth="1"/>
    <col min="9734" max="9734" width="4.42578125" style="270" customWidth="1"/>
    <col min="9735" max="9735" width="23" style="270" customWidth="1"/>
    <col min="9736" max="9738" width="12.7109375" style="270" customWidth="1"/>
    <col min="9739" max="9744" width="9.140625" style="270"/>
    <col min="9745" max="9745" width="16.140625" style="270" customWidth="1"/>
    <col min="9746" max="9747" width="9.85546875" style="270" customWidth="1"/>
    <col min="9748" max="9984" width="9.140625" style="270"/>
    <col min="9985" max="9985" width="1.7109375" style="270" customWidth="1"/>
    <col min="9986" max="9986" width="1.140625" style="270" customWidth="1"/>
    <col min="9987" max="9987" width="1" style="270" customWidth="1"/>
    <col min="9988" max="9988" width="4" style="270" customWidth="1"/>
    <col min="9989" max="9989" width="26.140625" style="270" customWidth="1"/>
    <col min="9990" max="9990" width="4.42578125" style="270" customWidth="1"/>
    <col min="9991" max="9991" width="23" style="270" customWidth="1"/>
    <col min="9992" max="9994" width="12.7109375" style="270" customWidth="1"/>
    <col min="9995" max="10000" width="9.140625" style="270"/>
    <col min="10001" max="10001" width="16.140625" style="270" customWidth="1"/>
    <col min="10002" max="10003" width="9.85546875" style="270" customWidth="1"/>
    <col min="10004" max="10240" width="9.140625" style="270"/>
    <col min="10241" max="10241" width="1.7109375" style="270" customWidth="1"/>
    <col min="10242" max="10242" width="1.140625" style="270" customWidth="1"/>
    <col min="10243" max="10243" width="1" style="270" customWidth="1"/>
    <col min="10244" max="10244" width="4" style="270" customWidth="1"/>
    <col min="10245" max="10245" width="26.140625" style="270" customWidth="1"/>
    <col min="10246" max="10246" width="4.42578125" style="270" customWidth="1"/>
    <col min="10247" max="10247" width="23" style="270" customWidth="1"/>
    <col min="10248" max="10250" width="12.7109375" style="270" customWidth="1"/>
    <col min="10251" max="10256" width="9.140625" style="270"/>
    <col min="10257" max="10257" width="16.140625" style="270" customWidth="1"/>
    <col min="10258" max="10259" width="9.85546875" style="270" customWidth="1"/>
    <col min="10260" max="10496" width="9.140625" style="270"/>
    <col min="10497" max="10497" width="1.7109375" style="270" customWidth="1"/>
    <col min="10498" max="10498" width="1.140625" style="270" customWidth="1"/>
    <col min="10499" max="10499" width="1" style="270" customWidth="1"/>
    <col min="10500" max="10500" width="4" style="270" customWidth="1"/>
    <col min="10501" max="10501" width="26.140625" style="270" customWidth="1"/>
    <col min="10502" max="10502" width="4.42578125" style="270" customWidth="1"/>
    <col min="10503" max="10503" width="23" style="270" customWidth="1"/>
    <col min="10504" max="10506" width="12.7109375" style="270" customWidth="1"/>
    <col min="10507" max="10512" width="9.140625" style="270"/>
    <col min="10513" max="10513" width="16.140625" style="270" customWidth="1"/>
    <col min="10514" max="10515" width="9.85546875" style="270" customWidth="1"/>
    <col min="10516" max="10752" width="9.140625" style="270"/>
    <col min="10753" max="10753" width="1.7109375" style="270" customWidth="1"/>
    <col min="10754" max="10754" width="1.140625" style="270" customWidth="1"/>
    <col min="10755" max="10755" width="1" style="270" customWidth="1"/>
    <col min="10756" max="10756" width="4" style="270" customWidth="1"/>
    <col min="10757" max="10757" width="26.140625" style="270" customWidth="1"/>
    <col min="10758" max="10758" width="4.42578125" style="270" customWidth="1"/>
    <col min="10759" max="10759" width="23" style="270" customWidth="1"/>
    <col min="10760" max="10762" width="12.7109375" style="270" customWidth="1"/>
    <col min="10763" max="10768" width="9.140625" style="270"/>
    <col min="10769" max="10769" width="16.140625" style="270" customWidth="1"/>
    <col min="10770" max="10771" width="9.85546875" style="270" customWidth="1"/>
    <col min="10772" max="11008" width="9.140625" style="270"/>
    <col min="11009" max="11009" width="1.7109375" style="270" customWidth="1"/>
    <col min="11010" max="11010" width="1.140625" style="270" customWidth="1"/>
    <col min="11011" max="11011" width="1" style="270" customWidth="1"/>
    <col min="11012" max="11012" width="4" style="270" customWidth="1"/>
    <col min="11013" max="11013" width="26.140625" style="270" customWidth="1"/>
    <col min="11014" max="11014" width="4.42578125" style="270" customWidth="1"/>
    <col min="11015" max="11015" width="23" style="270" customWidth="1"/>
    <col min="11016" max="11018" width="12.7109375" style="270" customWidth="1"/>
    <col min="11019" max="11024" width="9.140625" style="270"/>
    <col min="11025" max="11025" width="16.140625" style="270" customWidth="1"/>
    <col min="11026" max="11027" width="9.85546875" style="270" customWidth="1"/>
    <col min="11028" max="11264" width="9.140625" style="270"/>
    <col min="11265" max="11265" width="1.7109375" style="270" customWidth="1"/>
    <col min="11266" max="11266" width="1.140625" style="270" customWidth="1"/>
    <col min="11267" max="11267" width="1" style="270" customWidth="1"/>
    <col min="11268" max="11268" width="4" style="270" customWidth="1"/>
    <col min="11269" max="11269" width="26.140625" style="270" customWidth="1"/>
    <col min="11270" max="11270" width="4.42578125" style="270" customWidth="1"/>
    <col min="11271" max="11271" width="23" style="270" customWidth="1"/>
    <col min="11272" max="11274" width="12.7109375" style="270" customWidth="1"/>
    <col min="11275" max="11280" width="9.140625" style="270"/>
    <col min="11281" max="11281" width="16.140625" style="270" customWidth="1"/>
    <col min="11282" max="11283" width="9.85546875" style="270" customWidth="1"/>
    <col min="11284" max="11520" width="9.140625" style="270"/>
    <col min="11521" max="11521" width="1.7109375" style="270" customWidth="1"/>
    <col min="11522" max="11522" width="1.140625" style="270" customWidth="1"/>
    <col min="11523" max="11523" width="1" style="270" customWidth="1"/>
    <col min="11524" max="11524" width="4" style="270" customWidth="1"/>
    <col min="11525" max="11525" width="26.140625" style="270" customWidth="1"/>
    <col min="11526" max="11526" width="4.42578125" style="270" customWidth="1"/>
    <col min="11527" max="11527" width="23" style="270" customWidth="1"/>
    <col min="11528" max="11530" width="12.7109375" style="270" customWidth="1"/>
    <col min="11531" max="11536" width="9.140625" style="270"/>
    <col min="11537" max="11537" width="16.140625" style="270" customWidth="1"/>
    <col min="11538" max="11539" width="9.85546875" style="270" customWidth="1"/>
    <col min="11540" max="11776" width="9.140625" style="270"/>
    <col min="11777" max="11777" width="1.7109375" style="270" customWidth="1"/>
    <col min="11778" max="11778" width="1.140625" style="270" customWidth="1"/>
    <col min="11779" max="11779" width="1" style="270" customWidth="1"/>
    <col min="11780" max="11780" width="4" style="270" customWidth="1"/>
    <col min="11781" max="11781" width="26.140625" style="270" customWidth="1"/>
    <col min="11782" max="11782" width="4.42578125" style="270" customWidth="1"/>
    <col min="11783" max="11783" width="23" style="270" customWidth="1"/>
    <col min="11784" max="11786" width="12.7109375" style="270" customWidth="1"/>
    <col min="11787" max="11792" width="9.140625" style="270"/>
    <col min="11793" max="11793" width="16.140625" style="270" customWidth="1"/>
    <col min="11794" max="11795" width="9.85546875" style="270" customWidth="1"/>
    <col min="11796" max="12032" width="9.140625" style="270"/>
    <col min="12033" max="12033" width="1.7109375" style="270" customWidth="1"/>
    <col min="12034" max="12034" width="1.140625" style="270" customWidth="1"/>
    <col min="12035" max="12035" width="1" style="270" customWidth="1"/>
    <col min="12036" max="12036" width="4" style="270" customWidth="1"/>
    <col min="12037" max="12037" width="26.140625" style="270" customWidth="1"/>
    <col min="12038" max="12038" width="4.42578125" style="270" customWidth="1"/>
    <col min="12039" max="12039" width="23" style="270" customWidth="1"/>
    <col min="12040" max="12042" width="12.7109375" style="270" customWidth="1"/>
    <col min="12043" max="12048" width="9.140625" style="270"/>
    <col min="12049" max="12049" width="16.140625" style="270" customWidth="1"/>
    <col min="12050" max="12051" width="9.85546875" style="270" customWidth="1"/>
    <col min="12052" max="12288" width="9.140625" style="270"/>
    <col min="12289" max="12289" width="1.7109375" style="270" customWidth="1"/>
    <col min="12290" max="12290" width="1.140625" style="270" customWidth="1"/>
    <col min="12291" max="12291" width="1" style="270" customWidth="1"/>
    <col min="12292" max="12292" width="4" style="270" customWidth="1"/>
    <col min="12293" max="12293" width="26.140625" style="270" customWidth="1"/>
    <col min="12294" max="12294" width="4.42578125" style="270" customWidth="1"/>
    <col min="12295" max="12295" width="23" style="270" customWidth="1"/>
    <col min="12296" max="12298" width="12.7109375" style="270" customWidth="1"/>
    <col min="12299" max="12304" width="9.140625" style="270"/>
    <col min="12305" max="12305" width="16.140625" style="270" customWidth="1"/>
    <col min="12306" max="12307" width="9.85546875" style="270" customWidth="1"/>
    <col min="12308" max="12544" width="9.140625" style="270"/>
    <col min="12545" max="12545" width="1.7109375" style="270" customWidth="1"/>
    <col min="12546" max="12546" width="1.140625" style="270" customWidth="1"/>
    <col min="12547" max="12547" width="1" style="270" customWidth="1"/>
    <col min="12548" max="12548" width="4" style="270" customWidth="1"/>
    <col min="12549" max="12549" width="26.140625" style="270" customWidth="1"/>
    <col min="12550" max="12550" width="4.42578125" style="270" customWidth="1"/>
    <col min="12551" max="12551" width="23" style="270" customWidth="1"/>
    <col min="12552" max="12554" width="12.7109375" style="270" customWidth="1"/>
    <col min="12555" max="12560" width="9.140625" style="270"/>
    <col min="12561" max="12561" width="16.140625" style="270" customWidth="1"/>
    <col min="12562" max="12563" width="9.85546875" style="270" customWidth="1"/>
    <col min="12564" max="12800" width="9.140625" style="270"/>
    <col min="12801" max="12801" width="1.7109375" style="270" customWidth="1"/>
    <col min="12802" max="12802" width="1.140625" style="270" customWidth="1"/>
    <col min="12803" max="12803" width="1" style="270" customWidth="1"/>
    <col min="12804" max="12804" width="4" style="270" customWidth="1"/>
    <col min="12805" max="12805" width="26.140625" style="270" customWidth="1"/>
    <col min="12806" max="12806" width="4.42578125" style="270" customWidth="1"/>
    <col min="12807" max="12807" width="23" style="270" customWidth="1"/>
    <col min="12808" max="12810" width="12.7109375" style="270" customWidth="1"/>
    <col min="12811" max="12816" width="9.140625" style="270"/>
    <col min="12817" max="12817" width="16.140625" style="270" customWidth="1"/>
    <col min="12818" max="12819" width="9.85546875" style="270" customWidth="1"/>
    <col min="12820" max="13056" width="9.140625" style="270"/>
    <col min="13057" max="13057" width="1.7109375" style="270" customWidth="1"/>
    <col min="13058" max="13058" width="1.140625" style="270" customWidth="1"/>
    <col min="13059" max="13059" width="1" style="270" customWidth="1"/>
    <col min="13060" max="13060" width="4" style="270" customWidth="1"/>
    <col min="13061" max="13061" width="26.140625" style="270" customWidth="1"/>
    <col min="13062" max="13062" width="4.42578125" style="270" customWidth="1"/>
    <col min="13063" max="13063" width="23" style="270" customWidth="1"/>
    <col min="13064" max="13066" width="12.7109375" style="270" customWidth="1"/>
    <col min="13067" max="13072" width="9.140625" style="270"/>
    <col min="13073" max="13073" width="16.140625" style="270" customWidth="1"/>
    <col min="13074" max="13075" width="9.85546875" style="270" customWidth="1"/>
    <col min="13076" max="13312" width="9.140625" style="270"/>
    <col min="13313" max="13313" width="1.7109375" style="270" customWidth="1"/>
    <col min="13314" max="13314" width="1.140625" style="270" customWidth="1"/>
    <col min="13315" max="13315" width="1" style="270" customWidth="1"/>
    <col min="13316" max="13316" width="4" style="270" customWidth="1"/>
    <col min="13317" max="13317" width="26.140625" style="270" customWidth="1"/>
    <col min="13318" max="13318" width="4.42578125" style="270" customWidth="1"/>
    <col min="13319" max="13319" width="23" style="270" customWidth="1"/>
    <col min="13320" max="13322" width="12.7109375" style="270" customWidth="1"/>
    <col min="13323" max="13328" width="9.140625" style="270"/>
    <col min="13329" max="13329" width="16.140625" style="270" customWidth="1"/>
    <col min="13330" max="13331" width="9.85546875" style="270" customWidth="1"/>
    <col min="13332" max="13568" width="9.140625" style="270"/>
    <col min="13569" max="13569" width="1.7109375" style="270" customWidth="1"/>
    <col min="13570" max="13570" width="1.140625" style="270" customWidth="1"/>
    <col min="13571" max="13571" width="1" style="270" customWidth="1"/>
    <col min="13572" max="13572" width="4" style="270" customWidth="1"/>
    <col min="13573" max="13573" width="26.140625" style="270" customWidth="1"/>
    <col min="13574" max="13574" width="4.42578125" style="270" customWidth="1"/>
    <col min="13575" max="13575" width="23" style="270" customWidth="1"/>
    <col min="13576" max="13578" width="12.7109375" style="270" customWidth="1"/>
    <col min="13579" max="13584" width="9.140625" style="270"/>
    <col min="13585" max="13585" width="16.140625" style="270" customWidth="1"/>
    <col min="13586" max="13587" width="9.85546875" style="270" customWidth="1"/>
    <col min="13588" max="13824" width="9.140625" style="270"/>
    <col min="13825" max="13825" width="1.7109375" style="270" customWidth="1"/>
    <col min="13826" max="13826" width="1.140625" style="270" customWidth="1"/>
    <col min="13827" max="13827" width="1" style="270" customWidth="1"/>
    <col min="13828" max="13828" width="4" style="270" customWidth="1"/>
    <col min="13829" max="13829" width="26.140625" style="270" customWidth="1"/>
    <col min="13830" max="13830" width="4.42578125" style="270" customWidth="1"/>
    <col min="13831" max="13831" width="23" style="270" customWidth="1"/>
    <col min="13832" max="13834" width="12.7109375" style="270" customWidth="1"/>
    <col min="13835" max="13840" width="9.140625" style="270"/>
    <col min="13841" max="13841" width="16.140625" style="270" customWidth="1"/>
    <col min="13842" max="13843" width="9.85546875" style="270" customWidth="1"/>
    <col min="13844" max="14080" width="9.140625" style="270"/>
    <col min="14081" max="14081" width="1.7109375" style="270" customWidth="1"/>
    <col min="14082" max="14082" width="1.140625" style="270" customWidth="1"/>
    <col min="14083" max="14083" width="1" style="270" customWidth="1"/>
    <col min="14084" max="14084" width="4" style="270" customWidth="1"/>
    <col min="14085" max="14085" width="26.140625" style="270" customWidth="1"/>
    <col min="14086" max="14086" width="4.42578125" style="270" customWidth="1"/>
    <col min="14087" max="14087" width="23" style="270" customWidth="1"/>
    <col min="14088" max="14090" width="12.7109375" style="270" customWidth="1"/>
    <col min="14091" max="14096" width="9.140625" style="270"/>
    <col min="14097" max="14097" width="16.140625" style="270" customWidth="1"/>
    <col min="14098" max="14099" width="9.85546875" style="270" customWidth="1"/>
    <col min="14100" max="14336" width="9.140625" style="270"/>
    <col min="14337" max="14337" width="1.7109375" style="270" customWidth="1"/>
    <col min="14338" max="14338" width="1.140625" style="270" customWidth="1"/>
    <col min="14339" max="14339" width="1" style="270" customWidth="1"/>
    <col min="14340" max="14340" width="4" style="270" customWidth="1"/>
    <col min="14341" max="14341" width="26.140625" style="270" customWidth="1"/>
    <col min="14342" max="14342" width="4.42578125" style="270" customWidth="1"/>
    <col min="14343" max="14343" width="23" style="270" customWidth="1"/>
    <col min="14344" max="14346" width="12.7109375" style="270" customWidth="1"/>
    <col min="14347" max="14352" width="9.140625" style="270"/>
    <col min="14353" max="14353" width="16.140625" style="270" customWidth="1"/>
    <col min="14354" max="14355" width="9.85546875" style="270" customWidth="1"/>
    <col min="14356" max="14592" width="9.140625" style="270"/>
    <col min="14593" max="14593" width="1.7109375" style="270" customWidth="1"/>
    <col min="14594" max="14594" width="1.140625" style="270" customWidth="1"/>
    <col min="14595" max="14595" width="1" style="270" customWidth="1"/>
    <col min="14596" max="14596" width="4" style="270" customWidth="1"/>
    <col min="14597" max="14597" width="26.140625" style="270" customWidth="1"/>
    <col min="14598" max="14598" width="4.42578125" style="270" customWidth="1"/>
    <col min="14599" max="14599" width="23" style="270" customWidth="1"/>
    <col min="14600" max="14602" width="12.7109375" style="270" customWidth="1"/>
    <col min="14603" max="14608" width="9.140625" style="270"/>
    <col min="14609" max="14609" width="16.140625" style="270" customWidth="1"/>
    <col min="14610" max="14611" width="9.85546875" style="270" customWidth="1"/>
    <col min="14612" max="14848" width="9.140625" style="270"/>
    <col min="14849" max="14849" width="1.7109375" style="270" customWidth="1"/>
    <col min="14850" max="14850" width="1.140625" style="270" customWidth="1"/>
    <col min="14851" max="14851" width="1" style="270" customWidth="1"/>
    <col min="14852" max="14852" width="4" style="270" customWidth="1"/>
    <col min="14853" max="14853" width="26.140625" style="270" customWidth="1"/>
    <col min="14854" max="14854" width="4.42578125" style="270" customWidth="1"/>
    <col min="14855" max="14855" width="23" style="270" customWidth="1"/>
    <col min="14856" max="14858" width="12.7109375" style="270" customWidth="1"/>
    <col min="14859" max="14864" width="9.140625" style="270"/>
    <col min="14865" max="14865" width="16.140625" style="270" customWidth="1"/>
    <col min="14866" max="14867" width="9.85546875" style="270" customWidth="1"/>
    <col min="14868" max="15104" width="9.140625" style="270"/>
    <col min="15105" max="15105" width="1.7109375" style="270" customWidth="1"/>
    <col min="15106" max="15106" width="1.140625" style="270" customWidth="1"/>
    <col min="15107" max="15107" width="1" style="270" customWidth="1"/>
    <col min="15108" max="15108" width="4" style="270" customWidth="1"/>
    <col min="15109" max="15109" width="26.140625" style="270" customWidth="1"/>
    <col min="15110" max="15110" width="4.42578125" style="270" customWidth="1"/>
    <col min="15111" max="15111" width="23" style="270" customWidth="1"/>
    <col min="15112" max="15114" width="12.7109375" style="270" customWidth="1"/>
    <col min="15115" max="15120" width="9.140625" style="270"/>
    <col min="15121" max="15121" width="16.140625" style="270" customWidth="1"/>
    <col min="15122" max="15123" width="9.85546875" style="270" customWidth="1"/>
    <col min="15124" max="15360" width="9.140625" style="270"/>
    <col min="15361" max="15361" width="1.7109375" style="270" customWidth="1"/>
    <col min="15362" max="15362" width="1.140625" style="270" customWidth="1"/>
    <col min="15363" max="15363" width="1" style="270" customWidth="1"/>
    <col min="15364" max="15364" width="4" style="270" customWidth="1"/>
    <col min="15365" max="15365" width="26.140625" style="270" customWidth="1"/>
    <col min="15366" max="15366" width="4.42578125" style="270" customWidth="1"/>
    <col min="15367" max="15367" width="23" style="270" customWidth="1"/>
    <col min="15368" max="15370" width="12.7109375" style="270" customWidth="1"/>
    <col min="15371" max="15376" width="9.140625" style="270"/>
    <col min="15377" max="15377" width="16.140625" style="270" customWidth="1"/>
    <col min="15378" max="15379" width="9.85546875" style="270" customWidth="1"/>
    <col min="15380" max="15616" width="9.140625" style="270"/>
    <col min="15617" max="15617" width="1.7109375" style="270" customWidth="1"/>
    <col min="15618" max="15618" width="1.140625" style="270" customWidth="1"/>
    <col min="15619" max="15619" width="1" style="270" customWidth="1"/>
    <col min="15620" max="15620" width="4" style="270" customWidth="1"/>
    <col min="15621" max="15621" width="26.140625" style="270" customWidth="1"/>
    <col min="15622" max="15622" width="4.42578125" style="270" customWidth="1"/>
    <col min="15623" max="15623" width="23" style="270" customWidth="1"/>
    <col min="15624" max="15626" width="12.7109375" style="270" customWidth="1"/>
    <col min="15627" max="15632" width="9.140625" style="270"/>
    <col min="15633" max="15633" width="16.140625" style="270" customWidth="1"/>
    <col min="15634" max="15635" width="9.85546875" style="270" customWidth="1"/>
    <col min="15636" max="15872" width="9.140625" style="270"/>
    <col min="15873" max="15873" width="1.7109375" style="270" customWidth="1"/>
    <col min="15874" max="15874" width="1.140625" style="270" customWidth="1"/>
    <col min="15875" max="15875" width="1" style="270" customWidth="1"/>
    <col min="15876" max="15876" width="4" style="270" customWidth="1"/>
    <col min="15877" max="15877" width="26.140625" style="270" customWidth="1"/>
    <col min="15878" max="15878" width="4.42578125" style="270" customWidth="1"/>
    <col min="15879" max="15879" width="23" style="270" customWidth="1"/>
    <col min="15880" max="15882" width="12.7109375" style="270" customWidth="1"/>
    <col min="15883" max="15888" width="9.140625" style="270"/>
    <col min="15889" max="15889" width="16.140625" style="270" customWidth="1"/>
    <col min="15890" max="15891" width="9.85546875" style="270" customWidth="1"/>
    <col min="15892" max="16128" width="9.140625" style="270"/>
    <col min="16129" max="16129" width="1.7109375" style="270" customWidth="1"/>
    <col min="16130" max="16130" width="1.140625" style="270" customWidth="1"/>
    <col min="16131" max="16131" width="1" style="270" customWidth="1"/>
    <col min="16132" max="16132" width="4" style="270" customWidth="1"/>
    <col min="16133" max="16133" width="26.140625" style="270" customWidth="1"/>
    <col min="16134" max="16134" width="4.42578125" style="270" customWidth="1"/>
    <col min="16135" max="16135" width="23" style="270" customWidth="1"/>
    <col min="16136" max="16138" width="12.7109375" style="270" customWidth="1"/>
    <col min="16139" max="16144" width="9.140625" style="270"/>
    <col min="16145" max="16145" width="16.140625" style="270" customWidth="1"/>
    <col min="16146" max="16147" width="9.85546875" style="270" customWidth="1"/>
    <col min="16148" max="16384" width="9.140625" style="270"/>
  </cols>
  <sheetData>
    <row r="1" spans="1:118" ht="12.75" customHeight="1">
      <c r="A1" s="268" t="s">
        <v>192</v>
      </c>
      <c r="B1" s="268"/>
      <c r="C1" s="268"/>
      <c r="D1" s="268"/>
      <c r="E1" s="268"/>
      <c r="F1" s="268"/>
      <c r="G1" s="268"/>
      <c r="H1" s="268"/>
      <c r="I1" s="268"/>
      <c r="J1" s="269"/>
    </row>
    <row r="2" spans="1:118">
      <c r="A2" s="268"/>
      <c r="B2" s="268"/>
      <c r="C2" s="268"/>
      <c r="D2" s="268"/>
      <c r="E2" s="268"/>
      <c r="F2" s="268"/>
      <c r="G2" s="268"/>
      <c r="H2" s="268"/>
      <c r="I2" s="268"/>
      <c r="J2" s="269"/>
    </row>
    <row r="3" spans="1:118" ht="12.75" customHeight="1">
      <c r="A3" s="272" t="s">
        <v>193</v>
      </c>
      <c r="B3" s="272"/>
      <c r="C3" s="272"/>
      <c r="D3" s="272"/>
      <c r="E3" s="272"/>
      <c r="F3" s="272"/>
      <c r="G3" s="272"/>
      <c r="H3" s="273" t="s">
        <v>194</v>
      </c>
      <c r="I3" s="273" t="s">
        <v>194</v>
      </c>
      <c r="J3" s="273" t="s">
        <v>194</v>
      </c>
    </row>
    <row r="4" spans="1:118" ht="13.5" thickBot="1">
      <c r="A4" s="274"/>
      <c r="B4" s="274"/>
      <c r="C4" s="274"/>
      <c r="D4" s="274"/>
      <c r="E4" s="274"/>
      <c r="F4" s="274"/>
      <c r="G4" s="274"/>
      <c r="H4" s="275" t="s">
        <v>195</v>
      </c>
      <c r="I4" s="275" t="s">
        <v>196</v>
      </c>
      <c r="J4" s="275" t="s">
        <v>197</v>
      </c>
    </row>
    <row r="5" spans="1:118" ht="12" customHeight="1">
      <c r="A5" s="276"/>
      <c r="B5" s="277" t="s">
        <v>198</v>
      </c>
      <c r="C5" s="276"/>
      <c r="D5" s="276"/>
      <c r="E5" s="276"/>
      <c r="F5" s="276"/>
      <c r="G5" s="278"/>
      <c r="H5" s="279">
        <v>105.64308326824391</v>
      </c>
      <c r="I5" s="279">
        <v>103.1664197119954</v>
      </c>
      <c r="J5" s="279">
        <v>99.042397645152434</v>
      </c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</row>
    <row r="6" spans="1:118" ht="12" customHeight="1">
      <c r="A6" s="280" t="s">
        <v>199</v>
      </c>
      <c r="B6" s="280"/>
      <c r="C6" s="276"/>
      <c r="D6" s="276"/>
      <c r="E6" s="276"/>
      <c r="F6" s="281"/>
      <c r="G6" s="278"/>
      <c r="H6" s="282">
        <v>100.95982254966725</v>
      </c>
      <c r="I6" s="282">
        <v>98.011618261374863</v>
      </c>
      <c r="J6" s="282">
        <v>96.383854699781807</v>
      </c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</row>
    <row r="7" spans="1:118" ht="12" customHeight="1">
      <c r="A7" s="280"/>
      <c r="B7" s="276" t="s">
        <v>200</v>
      </c>
      <c r="C7" s="280"/>
      <c r="D7" s="276"/>
      <c r="E7" s="276"/>
      <c r="F7" s="281"/>
      <c r="G7" s="278"/>
      <c r="H7" s="283">
        <v>100.83770155140466</v>
      </c>
      <c r="I7" s="283">
        <v>97.807657681958602</v>
      </c>
      <c r="J7" s="283">
        <v>96.18062682665574</v>
      </c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</row>
    <row r="8" spans="1:118" ht="12" customHeight="1">
      <c r="A8" s="280"/>
      <c r="B8" s="280"/>
      <c r="C8" s="276" t="s">
        <v>201</v>
      </c>
      <c r="D8" s="276"/>
      <c r="E8" s="284"/>
      <c r="F8" s="281"/>
      <c r="G8" s="278"/>
      <c r="H8" s="285">
        <v>107.56737463020856</v>
      </c>
      <c r="I8" s="285">
        <v>107.78133450866409</v>
      </c>
      <c r="J8" s="285">
        <v>99.070109539450229</v>
      </c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  <c r="BQ8" s="285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5"/>
      <c r="CU8" s="285"/>
      <c r="CV8" s="285"/>
      <c r="CW8" s="285"/>
      <c r="CX8" s="285"/>
      <c r="CY8" s="285"/>
      <c r="CZ8" s="285"/>
      <c r="DA8" s="285"/>
      <c r="DB8" s="285"/>
      <c r="DC8" s="285"/>
      <c r="DD8" s="285"/>
      <c r="DE8" s="285"/>
      <c r="DF8" s="285"/>
      <c r="DG8" s="285"/>
      <c r="DH8" s="285"/>
      <c r="DI8" s="285"/>
      <c r="DJ8" s="285"/>
      <c r="DK8" s="285"/>
      <c r="DL8" s="285"/>
      <c r="DM8" s="285"/>
      <c r="DN8" s="285"/>
    </row>
    <row r="9" spans="1:118" ht="12" customHeight="1">
      <c r="A9" s="280"/>
      <c r="B9" s="280"/>
      <c r="C9" s="276" t="s">
        <v>202</v>
      </c>
      <c r="D9" s="286"/>
      <c r="E9" s="284"/>
      <c r="F9" s="281"/>
      <c r="G9" s="278"/>
      <c r="H9" s="285">
        <v>81.482870536128715</v>
      </c>
      <c r="I9" s="285">
        <v>80.826205942232534</v>
      </c>
      <c r="J9" s="285">
        <v>96.059841819998297</v>
      </c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5"/>
      <c r="BO9" s="285"/>
      <c r="BP9" s="285"/>
      <c r="BQ9" s="285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285"/>
      <c r="DD9" s="285"/>
      <c r="DE9" s="285"/>
      <c r="DF9" s="285"/>
      <c r="DG9" s="285"/>
      <c r="DH9" s="285"/>
      <c r="DI9" s="285"/>
      <c r="DJ9" s="285"/>
      <c r="DK9" s="285"/>
      <c r="DL9" s="285"/>
      <c r="DM9" s="285"/>
      <c r="DN9" s="285"/>
    </row>
    <row r="10" spans="1:118" ht="12" customHeight="1">
      <c r="A10" s="280"/>
      <c r="B10" s="280"/>
      <c r="C10" s="287" t="s">
        <v>203</v>
      </c>
      <c r="D10" s="286"/>
      <c r="E10" s="276"/>
      <c r="F10" s="276"/>
      <c r="G10" s="278"/>
      <c r="H10" s="285">
        <v>94.230709683472597</v>
      </c>
      <c r="I10" s="285">
        <v>84.180378286928757</v>
      </c>
      <c r="J10" s="285">
        <v>104.76295498680832</v>
      </c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  <c r="CY10" s="285"/>
      <c r="CZ10" s="285"/>
      <c r="DA10" s="285"/>
      <c r="DB10" s="285"/>
      <c r="DC10" s="285"/>
      <c r="DD10" s="285"/>
      <c r="DE10" s="285"/>
      <c r="DF10" s="285"/>
      <c r="DG10" s="285"/>
      <c r="DH10" s="285"/>
      <c r="DI10" s="285"/>
      <c r="DJ10" s="285"/>
      <c r="DK10" s="285"/>
      <c r="DL10" s="285"/>
      <c r="DM10" s="285"/>
      <c r="DN10" s="285"/>
    </row>
    <row r="11" spans="1:118" ht="12" customHeight="1">
      <c r="A11" s="280"/>
      <c r="B11" s="280"/>
      <c r="C11" s="287" t="s">
        <v>204</v>
      </c>
      <c r="D11" s="286"/>
      <c r="E11" s="276"/>
      <c r="F11" s="276"/>
      <c r="G11" s="278"/>
      <c r="H11" s="285">
        <v>93.685505327407753</v>
      </c>
      <c r="I11" s="285">
        <v>97.141573452478852</v>
      </c>
      <c r="J11" s="285">
        <v>97.382035553560542</v>
      </c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5"/>
      <c r="CQ11" s="285"/>
      <c r="CR11" s="285"/>
      <c r="CS11" s="285"/>
      <c r="CT11" s="285"/>
      <c r="CU11" s="285"/>
      <c r="CV11" s="285"/>
      <c r="CW11" s="285"/>
      <c r="CX11" s="285"/>
      <c r="CY11" s="285"/>
      <c r="CZ11" s="285"/>
      <c r="DA11" s="285"/>
      <c r="DB11" s="285"/>
      <c r="DC11" s="285"/>
      <c r="DD11" s="285"/>
      <c r="DE11" s="285"/>
      <c r="DF11" s="285"/>
      <c r="DG11" s="285"/>
      <c r="DH11" s="285"/>
      <c r="DI11" s="285"/>
      <c r="DJ11" s="285"/>
      <c r="DK11" s="285"/>
      <c r="DL11" s="285"/>
      <c r="DM11" s="285"/>
      <c r="DN11" s="285"/>
    </row>
    <row r="12" spans="1:118" ht="12" customHeight="1">
      <c r="A12" s="288"/>
      <c r="B12" s="288"/>
      <c r="C12" s="287" t="s">
        <v>205</v>
      </c>
      <c r="D12" s="286"/>
      <c r="E12" s="289"/>
      <c r="F12" s="289"/>
      <c r="G12" s="278"/>
      <c r="H12" s="285">
        <v>106.31041260758991</v>
      </c>
      <c r="I12" s="285">
        <v>89.76355993085663</v>
      </c>
      <c r="J12" s="285">
        <v>99.663683092498388</v>
      </c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  <c r="CY12" s="285"/>
      <c r="CZ12" s="285"/>
      <c r="DA12" s="285"/>
      <c r="DB12" s="285"/>
      <c r="DC12" s="285"/>
      <c r="DD12" s="285"/>
      <c r="DE12" s="285"/>
      <c r="DF12" s="285"/>
      <c r="DG12" s="285"/>
      <c r="DH12" s="285"/>
      <c r="DI12" s="285"/>
      <c r="DJ12" s="285"/>
      <c r="DK12" s="285"/>
      <c r="DL12" s="285"/>
      <c r="DM12" s="285"/>
      <c r="DN12" s="285"/>
    </row>
    <row r="13" spans="1:118" ht="12" customHeight="1">
      <c r="A13" s="288"/>
      <c r="B13" s="288"/>
      <c r="C13" s="287" t="s">
        <v>206</v>
      </c>
      <c r="D13" s="286"/>
      <c r="E13" s="289"/>
      <c r="F13" s="289"/>
      <c r="G13" s="278"/>
      <c r="H13" s="285">
        <v>134.93578541460653</v>
      </c>
      <c r="I13" s="285">
        <v>112.12992483722952</v>
      </c>
      <c r="J13" s="285">
        <v>77.248564755526772</v>
      </c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5"/>
      <c r="CN13" s="285"/>
      <c r="CO13" s="285"/>
      <c r="CP13" s="285"/>
      <c r="CQ13" s="285"/>
      <c r="CR13" s="285"/>
      <c r="CS13" s="285"/>
      <c r="CT13" s="285"/>
      <c r="CU13" s="285"/>
      <c r="CV13" s="285"/>
      <c r="CW13" s="285"/>
      <c r="CX13" s="285"/>
      <c r="CY13" s="285"/>
      <c r="CZ13" s="285"/>
      <c r="DA13" s="285"/>
      <c r="DB13" s="285"/>
      <c r="DC13" s="285"/>
      <c r="DD13" s="285"/>
      <c r="DE13" s="285"/>
      <c r="DF13" s="285"/>
      <c r="DG13" s="285"/>
      <c r="DH13" s="285"/>
      <c r="DI13" s="285"/>
      <c r="DJ13" s="285"/>
      <c r="DK13" s="285"/>
      <c r="DL13" s="285"/>
      <c r="DM13" s="285"/>
      <c r="DN13" s="285"/>
    </row>
    <row r="14" spans="1:118" ht="12" customHeight="1">
      <c r="A14" s="280"/>
      <c r="B14" s="280"/>
      <c r="C14" s="286" t="s">
        <v>207</v>
      </c>
      <c r="D14" s="286"/>
      <c r="E14" s="286"/>
      <c r="F14" s="286"/>
      <c r="G14" s="278"/>
      <c r="H14" s="290">
        <v>97.170822545006544</v>
      </c>
      <c r="I14" s="290">
        <v>96.232625846467045</v>
      </c>
      <c r="J14" s="290">
        <v>95.61050944486459</v>
      </c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</row>
    <row r="15" spans="1:118" ht="12" customHeight="1">
      <c r="A15" s="280"/>
      <c r="B15" s="280"/>
      <c r="C15" s="276" t="s">
        <v>208</v>
      </c>
      <c r="D15" s="286"/>
      <c r="E15" s="276"/>
      <c r="F15" s="276"/>
      <c r="G15" s="278"/>
      <c r="H15" s="285">
        <v>105.44742285261273</v>
      </c>
      <c r="I15" s="285">
        <v>109.63853059123983</v>
      </c>
      <c r="J15" s="285">
        <v>101.09041125292586</v>
      </c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K15" s="285"/>
      <c r="CL15" s="285"/>
      <c r="CM15" s="285"/>
      <c r="CN15" s="285"/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</row>
    <row r="16" spans="1:118" ht="12" customHeight="1">
      <c r="A16" s="280"/>
      <c r="B16" s="276" t="s">
        <v>209</v>
      </c>
      <c r="C16" s="280"/>
      <c r="D16" s="286"/>
      <c r="E16" s="276"/>
      <c r="F16" s="276"/>
      <c r="G16" s="278"/>
      <c r="H16" s="283">
        <v>104.50964207595339</v>
      </c>
      <c r="I16" s="283">
        <v>104.10007056822208</v>
      </c>
      <c r="J16" s="283">
        <v>102.45560491171727</v>
      </c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</row>
    <row r="17" spans="1:118" ht="12" customHeight="1">
      <c r="A17" s="291" t="s">
        <v>210</v>
      </c>
      <c r="B17" s="280"/>
      <c r="C17" s="276"/>
      <c r="D17" s="286"/>
      <c r="E17" s="276"/>
      <c r="F17" s="276"/>
      <c r="G17" s="278"/>
      <c r="H17" s="282">
        <v>100.98183138840366</v>
      </c>
      <c r="I17" s="282">
        <v>99.382566441326873</v>
      </c>
      <c r="J17" s="282">
        <v>99.980300955307314</v>
      </c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</row>
    <row r="18" spans="1:118" ht="12" customHeight="1">
      <c r="A18" s="280"/>
      <c r="B18" s="276" t="s">
        <v>211</v>
      </c>
      <c r="C18" s="280"/>
      <c r="D18" s="286"/>
      <c r="E18" s="276"/>
      <c r="F18" s="276"/>
      <c r="G18" s="278"/>
      <c r="H18" s="283">
        <v>102.60936522662978</v>
      </c>
      <c r="I18" s="283">
        <v>99.492754010148019</v>
      </c>
      <c r="J18" s="283">
        <v>99.962268502935132</v>
      </c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3"/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</row>
    <row r="19" spans="1:118" ht="12" customHeight="1">
      <c r="A19" s="280"/>
      <c r="B19" s="276" t="s">
        <v>212</v>
      </c>
      <c r="C19" s="280"/>
      <c r="D19" s="286"/>
      <c r="E19" s="276"/>
      <c r="F19" s="276"/>
      <c r="G19" s="278"/>
      <c r="H19" s="283">
        <v>99.262518997925582</v>
      </c>
      <c r="I19" s="283">
        <v>99.262518997925582</v>
      </c>
      <c r="J19" s="283">
        <v>100</v>
      </c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</row>
    <row r="20" spans="1:118" ht="12" customHeight="1">
      <c r="A20" s="280" t="s">
        <v>213</v>
      </c>
      <c r="B20" s="280"/>
      <c r="C20" s="276"/>
      <c r="D20" s="286"/>
      <c r="E20" s="276"/>
      <c r="F20" s="276"/>
      <c r="G20" s="278"/>
      <c r="H20" s="282">
        <v>110.21232584827547</v>
      </c>
      <c r="I20" s="282">
        <v>105.96416454025264</v>
      </c>
      <c r="J20" s="282">
        <v>100.25658265650492</v>
      </c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</row>
    <row r="21" spans="1:118" ht="12" customHeight="1">
      <c r="A21" s="280"/>
      <c r="B21" s="276" t="s">
        <v>214</v>
      </c>
      <c r="C21" s="280"/>
      <c r="D21" s="286"/>
      <c r="E21" s="276"/>
      <c r="F21" s="276"/>
      <c r="G21" s="278"/>
      <c r="H21" s="283">
        <v>111.76440937474548</v>
      </c>
      <c r="I21" s="283">
        <v>106.01163355252632</v>
      </c>
      <c r="J21" s="283">
        <v>100.3249246197047</v>
      </c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</row>
    <row r="22" spans="1:118" ht="12" customHeight="1">
      <c r="A22" s="280"/>
      <c r="B22" s="280"/>
      <c r="C22" s="287" t="s">
        <v>215</v>
      </c>
      <c r="D22" s="286"/>
      <c r="E22" s="276"/>
      <c r="F22" s="289"/>
      <c r="G22" s="278"/>
      <c r="H22" s="285">
        <v>120.2666004105388</v>
      </c>
      <c r="I22" s="285">
        <v>105.12278705629177</v>
      </c>
      <c r="J22" s="285">
        <v>99.777206324356101</v>
      </c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5"/>
      <c r="CP22" s="285"/>
      <c r="CQ22" s="285"/>
      <c r="CR22" s="285"/>
      <c r="CS22" s="285"/>
      <c r="CT22" s="285"/>
      <c r="CU22" s="285"/>
      <c r="CV22" s="285"/>
      <c r="CW22" s="285"/>
      <c r="CX22" s="285"/>
      <c r="CY22" s="285"/>
      <c r="CZ22" s="285"/>
      <c r="DA22" s="285"/>
      <c r="DB22" s="285"/>
      <c r="DC22" s="285"/>
      <c r="DD22" s="285"/>
      <c r="DE22" s="285"/>
      <c r="DF22" s="285"/>
      <c r="DG22" s="285"/>
      <c r="DH22" s="285"/>
      <c r="DI22" s="285"/>
      <c r="DJ22" s="285"/>
      <c r="DK22" s="285"/>
      <c r="DL22" s="285"/>
      <c r="DM22" s="285"/>
      <c r="DN22" s="285"/>
    </row>
    <row r="23" spans="1:118" ht="12" customHeight="1">
      <c r="A23" s="280"/>
      <c r="B23" s="280"/>
      <c r="C23" s="287" t="s">
        <v>216</v>
      </c>
      <c r="D23" s="286"/>
      <c r="E23" s="276"/>
      <c r="F23" s="276"/>
      <c r="G23" s="278"/>
      <c r="H23" s="285">
        <v>111.14359337050207</v>
      </c>
      <c r="I23" s="285">
        <v>106.40264003697295</v>
      </c>
      <c r="J23" s="285">
        <v>100.3920155102078</v>
      </c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5"/>
      <c r="BQ23" s="285"/>
      <c r="BR23" s="285"/>
      <c r="BS23" s="285"/>
      <c r="BT23" s="285"/>
      <c r="BU23" s="285"/>
      <c r="BV23" s="285"/>
      <c r="BW23" s="285"/>
      <c r="BX23" s="285"/>
      <c r="BY23" s="285"/>
      <c r="BZ23" s="285"/>
      <c r="CA23" s="285"/>
      <c r="CB23" s="285"/>
      <c r="CC23" s="285"/>
      <c r="CD23" s="285"/>
      <c r="CE23" s="285"/>
      <c r="CF23" s="285"/>
      <c r="CG23" s="285"/>
      <c r="CH23" s="285"/>
      <c r="CI23" s="285"/>
      <c r="CJ23" s="285"/>
      <c r="CK23" s="285"/>
      <c r="CL23" s="285"/>
      <c r="CM23" s="285"/>
      <c r="CN23" s="285"/>
      <c r="CO23" s="285"/>
      <c r="CP23" s="285"/>
      <c r="CQ23" s="285"/>
      <c r="CR23" s="285"/>
      <c r="CS23" s="285"/>
      <c r="CT23" s="285"/>
      <c r="CU23" s="285"/>
      <c r="CV23" s="285"/>
      <c r="CW23" s="285"/>
      <c r="CX23" s="285"/>
      <c r="CY23" s="285"/>
      <c r="CZ23" s="285"/>
      <c r="DA23" s="285"/>
      <c r="DB23" s="285"/>
      <c r="DC23" s="285"/>
      <c r="DD23" s="285"/>
      <c r="DE23" s="285"/>
      <c r="DF23" s="285"/>
      <c r="DG23" s="285"/>
      <c r="DH23" s="285"/>
      <c r="DI23" s="285"/>
      <c r="DJ23" s="285"/>
      <c r="DK23" s="285"/>
      <c r="DL23" s="285"/>
      <c r="DM23" s="285"/>
      <c r="DN23" s="285"/>
    </row>
    <row r="24" spans="1:118" ht="12" customHeight="1">
      <c r="A24" s="280"/>
      <c r="B24" s="280"/>
      <c r="C24" s="276" t="s">
        <v>217</v>
      </c>
      <c r="D24" s="286"/>
      <c r="E24" s="292"/>
      <c r="F24" s="276"/>
      <c r="G24" s="278"/>
      <c r="H24" s="285">
        <v>115.8003141676397</v>
      </c>
      <c r="I24" s="285">
        <v>87.944644858708472</v>
      </c>
      <c r="J24" s="285">
        <v>98.511565076943455</v>
      </c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5"/>
      <c r="BZ24" s="285"/>
      <c r="CA24" s="285"/>
      <c r="CB24" s="285"/>
      <c r="CC24" s="285"/>
      <c r="CD24" s="285"/>
      <c r="CE24" s="285"/>
      <c r="CF24" s="285"/>
      <c r="CG24" s="285"/>
      <c r="CH24" s="285"/>
      <c r="CI24" s="285"/>
      <c r="CJ24" s="285"/>
      <c r="CK24" s="285"/>
      <c r="CL24" s="285"/>
      <c r="CM24" s="285"/>
      <c r="CN24" s="285"/>
      <c r="CO24" s="285"/>
      <c r="CP24" s="285"/>
      <c r="CQ24" s="285"/>
      <c r="CR24" s="285"/>
      <c r="CS24" s="285"/>
      <c r="CT24" s="285"/>
      <c r="CU24" s="285"/>
      <c r="CV24" s="285"/>
      <c r="CW24" s="285"/>
      <c r="CX24" s="285"/>
      <c r="CY24" s="285"/>
      <c r="CZ24" s="285"/>
      <c r="DA24" s="285"/>
      <c r="DB24" s="285"/>
      <c r="DC24" s="285"/>
      <c r="DD24" s="285"/>
      <c r="DE24" s="285"/>
      <c r="DF24" s="285"/>
      <c r="DG24" s="285"/>
      <c r="DH24" s="285"/>
      <c r="DI24" s="285"/>
      <c r="DJ24" s="285"/>
      <c r="DK24" s="285"/>
      <c r="DL24" s="285"/>
      <c r="DM24" s="285"/>
      <c r="DN24" s="285"/>
    </row>
    <row r="25" spans="1:118" ht="12" customHeight="1">
      <c r="A25" s="288"/>
      <c r="B25" s="276" t="s">
        <v>218</v>
      </c>
      <c r="C25" s="280"/>
      <c r="D25" s="286"/>
      <c r="E25" s="293"/>
      <c r="F25" s="289"/>
      <c r="G25" s="278"/>
      <c r="H25" s="283">
        <v>104.73399902644968</v>
      </c>
      <c r="I25" s="283">
        <v>105.78574906418179</v>
      </c>
      <c r="J25" s="283">
        <v>100</v>
      </c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  <c r="BX25" s="283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3"/>
      <c r="CJ25" s="283"/>
      <c r="CK25" s="283"/>
      <c r="CL25" s="283"/>
      <c r="CM25" s="283"/>
      <c r="CN25" s="283"/>
      <c r="CO25" s="283"/>
      <c r="CP25" s="283"/>
      <c r="CQ25" s="283"/>
      <c r="CR25" s="283"/>
      <c r="CS25" s="283"/>
      <c r="CT25" s="283"/>
      <c r="CU25" s="283"/>
      <c r="CV25" s="283"/>
      <c r="CW25" s="283"/>
      <c r="CX25" s="283"/>
      <c r="CY25" s="283"/>
      <c r="CZ25" s="283"/>
      <c r="DA25" s="283"/>
      <c r="DB25" s="283"/>
      <c r="DC25" s="283"/>
      <c r="DD25" s="283"/>
      <c r="DE25" s="283"/>
      <c r="DF25" s="283"/>
      <c r="DG25" s="283"/>
      <c r="DH25" s="283"/>
      <c r="DI25" s="283"/>
      <c r="DJ25" s="283"/>
      <c r="DK25" s="283"/>
      <c r="DL25" s="283"/>
      <c r="DM25" s="283"/>
      <c r="DN25" s="283"/>
    </row>
    <row r="26" spans="1:118" ht="12" customHeight="1">
      <c r="A26" s="280" t="s">
        <v>219</v>
      </c>
      <c r="B26" s="280"/>
      <c r="C26" s="276"/>
      <c r="D26" s="286"/>
      <c r="E26" s="292"/>
      <c r="F26" s="276"/>
      <c r="G26" s="278"/>
      <c r="H26" s="282">
        <v>106.80955151391109</v>
      </c>
      <c r="I26" s="282">
        <v>106.05343949331625</v>
      </c>
      <c r="J26" s="282">
        <v>101.09058125143633</v>
      </c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</row>
    <row r="27" spans="1:118" ht="12" customHeight="1">
      <c r="A27" s="280"/>
      <c r="B27" s="287" t="s">
        <v>220</v>
      </c>
      <c r="C27" s="276"/>
      <c r="D27" s="286"/>
      <c r="E27" s="292"/>
      <c r="F27" s="276"/>
      <c r="G27" s="278"/>
      <c r="H27" s="283">
        <v>115.38461538461537</v>
      </c>
      <c r="I27" s="283">
        <v>115.38461538461537</v>
      </c>
      <c r="J27" s="283">
        <v>100</v>
      </c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  <c r="BX27" s="283"/>
      <c r="BY27" s="283"/>
      <c r="BZ27" s="283"/>
      <c r="CA27" s="283"/>
      <c r="CB27" s="283"/>
      <c r="CC27" s="283"/>
      <c r="CD27" s="283"/>
      <c r="CE27" s="283"/>
      <c r="CF27" s="283"/>
      <c r="CG27" s="283"/>
      <c r="CH27" s="283"/>
      <c r="CI27" s="283"/>
      <c r="CJ27" s="283"/>
      <c r="CK27" s="283"/>
      <c r="CL27" s="283"/>
      <c r="CM27" s="283"/>
      <c r="CN27" s="283"/>
      <c r="CO27" s="283"/>
      <c r="CP27" s="283"/>
      <c r="CQ27" s="283"/>
      <c r="CR27" s="283"/>
      <c r="CS27" s="283"/>
      <c r="CT27" s="283"/>
      <c r="CU27" s="283"/>
      <c r="CV27" s="283"/>
      <c r="CW27" s="283"/>
      <c r="CX27" s="283"/>
      <c r="CY27" s="283"/>
      <c r="CZ27" s="283"/>
      <c r="DA27" s="283"/>
      <c r="DB27" s="283"/>
      <c r="DC27" s="283"/>
      <c r="DD27" s="283"/>
      <c r="DE27" s="283"/>
      <c r="DF27" s="283"/>
      <c r="DG27" s="283"/>
      <c r="DH27" s="283"/>
      <c r="DI27" s="283"/>
      <c r="DJ27" s="283"/>
      <c r="DK27" s="283"/>
      <c r="DL27" s="283"/>
      <c r="DM27" s="283"/>
      <c r="DN27" s="283"/>
    </row>
    <row r="28" spans="1:118" ht="12" customHeight="1">
      <c r="A28" s="280"/>
      <c r="B28" s="287" t="s">
        <v>221</v>
      </c>
      <c r="C28" s="287"/>
      <c r="D28" s="286"/>
      <c r="E28" s="292"/>
      <c r="F28" s="276"/>
      <c r="G28" s="278"/>
      <c r="H28" s="283">
        <v>100.3090114809559</v>
      </c>
      <c r="I28" s="283">
        <v>101.17694903915518</v>
      </c>
      <c r="J28" s="283">
        <v>100.29128562486729</v>
      </c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3"/>
      <c r="BV28" s="283"/>
      <c r="BW28" s="283"/>
      <c r="BX28" s="283"/>
      <c r="BY28" s="283"/>
      <c r="BZ28" s="283"/>
      <c r="CA28" s="283"/>
      <c r="CB28" s="283"/>
      <c r="CC28" s="283"/>
      <c r="CD28" s="283"/>
      <c r="CE28" s="283"/>
      <c r="CF28" s="283"/>
      <c r="CG28" s="283"/>
      <c r="CH28" s="283"/>
      <c r="CI28" s="283"/>
      <c r="CJ28" s="283"/>
      <c r="CK28" s="283"/>
      <c r="CL28" s="283"/>
      <c r="CM28" s="283"/>
      <c r="CN28" s="283"/>
      <c r="CO28" s="283"/>
      <c r="CP28" s="283"/>
      <c r="CQ28" s="283"/>
      <c r="CR28" s="283"/>
      <c r="CS28" s="283"/>
      <c r="CT28" s="283"/>
      <c r="CU28" s="283"/>
      <c r="CV28" s="283"/>
      <c r="CW28" s="283"/>
      <c r="CX28" s="283"/>
      <c r="CY28" s="283"/>
      <c r="CZ28" s="283"/>
      <c r="DA28" s="283"/>
      <c r="DB28" s="283"/>
      <c r="DC28" s="283"/>
      <c r="DD28" s="283"/>
      <c r="DE28" s="283"/>
      <c r="DF28" s="283"/>
      <c r="DG28" s="283"/>
      <c r="DH28" s="283"/>
      <c r="DI28" s="283"/>
      <c r="DJ28" s="283"/>
      <c r="DK28" s="283"/>
      <c r="DL28" s="283"/>
      <c r="DM28" s="283"/>
      <c r="DN28" s="283"/>
    </row>
    <row r="29" spans="1:118" ht="12" customHeight="1">
      <c r="A29" s="288"/>
      <c r="B29" s="287" t="s">
        <v>222</v>
      </c>
      <c r="C29" s="287"/>
      <c r="D29" s="276"/>
      <c r="E29" s="293"/>
      <c r="F29" s="289"/>
      <c r="G29" s="278"/>
      <c r="H29" s="283">
        <v>104.92368776205339</v>
      </c>
      <c r="I29" s="283">
        <v>104.92368776205339</v>
      </c>
      <c r="J29" s="283">
        <v>100</v>
      </c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3"/>
      <c r="CE29" s="283"/>
      <c r="CF29" s="283"/>
      <c r="CG29" s="283"/>
      <c r="CH29" s="283"/>
      <c r="CI29" s="283"/>
      <c r="CJ29" s="283"/>
      <c r="CK29" s="283"/>
      <c r="CL29" s="283"/>
      <c r="CM29" s="283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3"/>
      <c r="CY29" s="283"/>
      <c r="CZ29" s="283"/>
      <c r="DA29" s="283"/>
      <c r="DB29" s="283"/>
      <c r="DC29" s="283"/>
      <c r="DD29" s="283"/>
      <c r="DE29" s="283"/>
      <c r="DF29" s="283"/>
      <c r="DG29" s="283"/>
      <c r="DH29" s="283"/>
      <c r="DI29" s="283"/>
      <c r="DJ29" s="283"/>
      <c r="DK29" s="283"/>
      <c r="DL29" s="283"/>
      <c r="DM29" s="283"/>
      <c r="DN29" s="283"/>
    </row>
    <row r="30" spans="1:118" ht="12" customHeight="1">
      <c r="A30" s="294"/>
      <c r="B30" s="295" t="s">
        <v>223</v>
      </c>
      <c r="C30" s="295"/>
      <c r="D30" s="296"/>
      <c r="E30" s="297"/>
      <c r="F30" s="298"/>
      <c r="G30" s="299"/>
      <c r="H30" s="283">
        <v>108.15106477501826</v>
      </c>
      <c r="I30" s="283">
        <v>106.89491671898246</v>
      </c>
      <c r="J30" s="283">
        <v>101.66571319022883</v>
      </c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3"/>
      <c r="BX30" s="283"/>
      <c r="BY30" s="283"/>
      <c r="BZ30" s="283"/>
      <c r="CA30" s="283"/>
      <c r="CB30" s="283"/>
      <c r="CC30" s="283"/>
      <c r="CD30" s="283"/>
      <c r="CE30" s="283"/>
      <c r="CF30" s="283"/>
      <c r="CG30" s="283"/>
      <c r="CH30" s="283"/>
      <c r="CI30" s="283"/>
      <c r="CJ30" s="283"/>
      <c r="CK30" s="283"/>
      <c r="CL30" s="283"/>
      <c r="CM30" s="283"/>
      <c r="CN30" s="283"/>
      <c r="CO30" s="283"/>
      <c r="CP30" s="283"/>
      <c r="CQ30" s="283"/>
      <c r="CR30" s="283"/>
      <c r="CS30" s="283"/>
      <c r="CT30" s="283"/>
      <c r="CU30" s="283"/>
      <c r="CV30" s="283"/>
      <c r="CW30" s="283"/>
      <c r="CX30" s="283"/>
      <c r="CY30" s="283"/>
      <c r="CZ30" s="283"/>
      <c r="DA30" s="283"/>
      <c r="DB30" s="283"/>
      <c r="DC30" s="283"/>
      <c r="DD30" s="283"/>
      <c r="DE30" s="283"/>
      <c r="DF30" s="283"/>
      <c r="DG30" s="283"/>
      <c r="DH30" s="283"/>
      <c r="DI30" s="283"/>
      <c r="DJ30" s="283"/>
      <c r="DK30" s="283"/>
      <c r="DL30" s="283"/>
      <c r="DM30" s="283"/>
      <c r="DN30" s="283"/>
    </row>
    <row r="31" spans="1:118" ht="72" customHeight="1">
      <c r="A31" s="288"/>
      <c r="B31" s="287"/>
      <c r="C31" s="287"/>
      <c r="D31" s="276"/>
      <c r="E31" s="293"/>
      <c r="F31" s="289"/>
      <c r="G31" s="278"/>
      <c r="H31" s="300"/>
      <c r="I31" s="300"/>
      <c r="J31" s="300"/>
    </row>
    <row r="32" spans="1:118" ht="14.25" customHeight="1">
      <c r="A32" s="288"/>
      <c r="B32" s="287"/>
      <c r="C32" s="287"/>
      <c r="D32" s="276"/>
      <c r="E32" s="293"/>
      <c r="F32" s="289"/>
      <c r="G32" s="278"/>
      <c r="H32" s="300"/>
      <c r="I32" s="300"/>
      <c r="J32" s="300"/>
      <c r="K32" s="272" t="s">
        <v>193</v>
      </c>
      <c r="L32" s="272"/>
      <c r="M32" s="272"/>
      <c r="N32" s="272"/>
      <c r="O32" s="272"/>
      <c r="P32" s="272"/>
      <c r="Q32" s="272"/>
      <c r="R32" s="273" t="s">
        <v>194</v>
      </c>
      <c r="S32" s="273" t="s">
        <v>194</v>
      </c>
      <c r="T32" s="273" t="s">
        <v>194</v>
      </c>
    </row>
    <row r="33" spans="1:20" ht="13.5" customHeight="1" thickBot="1">
      <c r="A33" s="288"/>
      <c r="B33" s="287"/>
      <c r="C33" s="287"/>
      <c r="D33" s="276"/>
      <c r="E33" s="293"/>
      <c r="F33" s="289"/>
      <c r="G33" s="278"/>
      <c r="H33" s="300"/>
      <c r="I33" s="300"/>
      <c r="J33" s="300"/>
      <c r="K33" s="301"/>
      <c r="L33" s="301"/>
      <c r="M33" s="301"/>
      <c r="N33" s="301"/>
      <c r="O33" s="301"/>
      <c r="P33" s="301"/>
      <c r="Q33" s="301"/>
      <c r="R33" s="275" t="s">
        <v>195</v>
      </c>
      <c r="S33" s="275" t="s">
        <v>196</v>
      </c>
      <c r="T33" s="275" t="s">
        <v>197</v>
      </c>
    </row>
    <row r="34" spans="1:20" ht="12.75" customHeight="1">
      <c r="K34" s="280" t="s">
        <v>224</v>
      </c>
      <c r="L34" s="280"/>
      <c r="M34" s="276"/>
      <c r="N34" s="276"/>
      <c r="O34" s="292"/>
      <c r="P34" s="276"/>
      <c r="Q34" s="278"/>
      <c r="R34" s="282">
        <v>107.70557289277542</v>
      </c>
      <c r="S34" s="282">
        <v>104.79682649871134</v>
      </c>
      <c r="T34" s="282">
        <v>100</v>
      </c>
    </row>
    <row r="35" spans="1:20" ht="12.75" customHeight="1">
      <c r="K35" s="280"/>
      <c r="L35" s="286" t="s">
        <v>225</v>
      </c>
      <c r="M35" s="302"/>
      <c r="N35" s="302"/>
      <c r="O35" s="302"/>
      <c r="P35" s="302"/>
      <c r="Q35" s="278"/>
      <c r="R35" s="303">
        <v>106.52651366363244</v>
      </c>
      <c r="S35" s="303">
        <v>101.44160788171594</v>
      </c>
      <c r="T35" s="303">
        <v>100</v>
      </c>
    </row>
    <row r="36" spans="1:20" ht="12.75" customHeight="1">
      <c r="K36" s="304"/>
      <c r="L36" s="305" t="s">
        <v>226</v>
      </c>
      <c r="M36" s="306"/>
      <c r="N36" s="307"/>
      <c r="O36" s="308"/>
      <c r="P36" s="306"/>
      <c r="Q36" s="278"/>
      <c r="R36" s="309">
        <v>114.36281449574324</v>
      </c>
      <c r="S36" s="309">
        <v>111.89325836126778</v>
      </c>
      <c r="T36" s="309">
        <v>100</v>
      </c>
    </row>
    <row r="37" spans="1:20" ht="12.75" customHeight="1">
      <c r="K37" s="280"/>
      <c r="L37" s="310" t="s">
        <v>227</v>
      </c>
      <c r="M37" s="276"/>
      <c r="N37" s="276"/>
      <c r="O37" s="292"/>
      <c r="P37" s="276"/>
      <c r="Q37" s="278"/>
      <c r="R37" s="283">
        <v>103.19579836230663</v>
      </c>
      <c r="S37" s="283">
        <v>102.11620808028559</v>
      </c>
      <c r="T37" s="283">
        <v>100</v>
      </c>
    </row>
    <row r="38" spans="1:20" ht="12.75" customHeight="1">
      <c r="K38" s="280"/>
      <c r="L38" s="310" t="s">
        <v>228</v>
      </c>
      <c r="M38" s="276"/>
      <c r="N38" s="286"/>
      <c r="O38" s="292"/>
      <c r="P38" s="276"/>
      <c r="Q38" s="278"/>
      <c r="R38" s="283">
        <v>107.81291909868808</v>
      </c>
      <c r="S38" s="283">
        <v>113.44059361294339</v>
      </c>
      <c r="T38" s="283">
        <v>100</v>
      </c>
    </row>
    <row r="39" spans="1:20" ht="12.75" customHeight="1">
      <c r="K39" s="280"/>
      <c r="L39" s="286" t="s">
        <v>229</v>
      </c>
      <c r="M39" s="302"/>
      <c r="N39" s="302"/>
      <c r="O39" s="302"/>
      <c r="P39" s="302"/>
      <c r="Q39" s="278"/>
      <c r="R39" s="303">
        <v>121.53835554739143</v>
      </c>
      <c r="S39" s="303">
        <v>121.53835554739143</v>
      </c>
      <c r="T39" s="303">
        <v>100</v>
      </c>
    </row>
    <row r="40" spans="1:20" ht="12.75" customHeight="1">
      <c r="K40" s="280"/>
      <c r="L40" s="286" t="s">
        <v>230</v>
      </c>
      <c r="M40" s="302"/>
      <c r="N40" s="302"/>
      <c r="O40" s="302"/>
      <c r="P40" s="302"/>
      <c r="Q40" s="278"/>
      <c r="R40" s="303">
        <v>105.97096378932687</v>
      </c>
      <c r="S40" s="303">
        <v>105.07048695405545</v>
      </c>
      <c r="T40" s="303">
        <v>100</v>
      </c>
    </row>
    <row r="41" spans="1:20" ht="12.75" customHeight="1">
      <c r="K41" s="280" t="s">
        <v>231</v>
      </c>
      <c r="L41" s="280"/>
      <c r="M41" s="276"/>
      <c r="N41" s="286"/>
      <c r="O41" s="292"/>
      <c r="P41" s="276"/>
      <c r="Q41" s="278"/>
      <c r="R41" s="282">
        <v>98.943501176705524</v>
      </c>
      <c r="S41" s="282">
        <v>97.519505196512299</v>
      </c>
      <c r="T41" s="282">
        <v>103.2902481426373</v>
      </c>
    </row>
    <row r="42" spans="1:20" ht="12.75" customHeight="1">
      <c r="K42" s="280"/>
      <c r="L42" s="276" t="s">
        <v>232</v>
      </c>
      <c r="M42" s="280"/>
      <c r="N42" s="286"/>
      <c r="O42" s="292"/>
      <c r="P42" s="276"/>
      <c r="Q42" s="278"/>
      <c r="R42" s="283">
        <v>97.894427608096137</v>
      </c>
      <c r="S42" s="283">
        <v>96.244893014556652</v>
      </c>
      <c r="T42" s="283">
        <v>104.68967946285012</v>
      </c>
    </row>
    <row r="43" spans="1:20" ht="12.75" customHeight="1">
      <c r="K43" s="280"/>
      <c r="L43" s="276" t="s">
        <v>233</v>
      </c>
      <c r="M43" s="276"/>
      <c r="N43" s="286"/>
      <c r="O43" s="293"/>
      <c r="P43" s="276"/>
      <c r="Q43" s="278"/>
      <c r="R43" s="283">
        <v>145.65822386603205</v>
      </c>
      <c r="S43" s="283">
        <v>118.58607586894033</v>
      </c>
      <c r="T43" s="283">
        <v>100</v>
      </c>
    </row>
    <row r="44" spans="1:20" ht="12.75" customHeight="1">
      <c r="K44" s="280"/>
      <c r="L44" s="276" t="s">
        <v>234</v>
      </c>
      <c r="M44" s="276"/>
      <c r="N44" s="286"/>
      <c r="O44" s="311"/>
      <c r="P44" s="276"/>
      <c r="Q44" s="278"/>
      <c r="R44" s="283">
        <v>100</v>
      </c>
      <c r="S44" s="283">
        <v>100</v>
      </c>
      <c r="T44" s="283">
        <v>100</v>
      </c>
    </row>
    <row r="45" spans="1:20" ht="12.75" customHeight="1">
      <c r="K45" s="280" t="s">
        <v>235</v>
      </c>
      <c r="L45" s="280"/>
      <c r="M45" s="276"/>
      <c r="N45" s="286"/>
      <c r="O45" s="312"/>
      <c r="P45" s="276"/>
      <c r="Q45" s="278"/>
      <c r="R45" s="282">
        <v>100.11293816766269</v>
      </c>
      <c r="S45" s="282">
        <v>100.05406982680726</v>
      </c>
      <c r="T45" s="282">
        <v>100</v>
      </c>
    </row>
    <row r="46" spans="1:20" ht="12.75" customHeight="1">
      <c r="K46" s="280"/>
      <c r="L46" s="276" t="s">
        <v>236</v>
      </c>
      <c r="M46" s="276"/>
      <c r="N46" s="286"/>
      <c r="O46" s="312"/>
      <c r="P46" s="276"/>
      <c r="Q46" s="278"/>
      <c r="R46" s="283">
        <v>102.32910817635737</v>
      </c>
      <c r="S46" s="283">
        <v>102.04684240281634</v>
      </c>
      <c r="T46" s="283">
        <v>100</v>
      </c>
    </row>
    <row r="47" spans="1:20" ht="12.75" customHeight="1">
      <c r="K47" s="280"/>
      <c r="L47" s="276" t="s">
        <v>237</v>
      </c>
      <c r="M47" s="276"/>
      <c r="N47" s="286"/>
      <c r="O47" s="312"/>
      <c r="P47" s="276"/>
      <c r="Q47" s="278"/>
      <c r="R47" s="283">
        <v>99.490085756060466</v>
      </c>
      <c r="S47" s="283">
        <v>99.490085756060466</v>
      </c>
      <c r="T47" s="283">
        <v>100</v>
      </c>
    </row>
    <row r="48" spans="1:20" ht="12.75" customHeight="1">
      <c r="K48" s="280"/>
      <c r="L48" s="276" t="s">
        <v>238</v>
      </c>
      <c r="M48" s="276"/>
      <c r="N48" s="286"/>
      <c r="O48" s="312"/>
      <c r="P48" s="276"/>
      <c r="Q48" s="278"/>
      <c r="R48" s="283">
        <v>100</v>
      </c>
      <c r="S48" s="283">
        <v>100</v>
      </c>
      <c r="T48" s="283">
        <v>100</v>
      </c>
    </row>
    <row r="49" spans="11:20" ht="12.75" customHeight="1">
      <c r="K49" s="280" t="s">
        <v>239</v>
      </c>
      <c r="L49" s="280"/>
      <c r="M49" s="276"/>
      <c r="N49" s="286"/>
      <c r="O49" s="312"/>
      <c r="P49" s="276"/>
      <c r="Q49" s="278"/>
      <c r="R49" s="282">
        <v>100.69731268600258</v>
      </c>
      <c r="S49" s="282">
        <v>100.69731268600258</v>
      </c>
      <c r="T49" s="282">
        <v>100</v>
      </c>
    </row>
    <row r="50" spans="11:20" ht="12.75" customHeight="1">
      <c r="K50" s="280" t="s">
        <v>240</v>
      </c>
      <c r="L50" s="280"/>
      <c r="M50" s="276"/>
      <c r="N50" s="276"/>
      <c r="O50" s="311"/>
      <c r="P50" s="276"/>
      <c r="Q50" s="278"/>
      <c r="R50" s="282">
        <v>96.99501756624683</v>
      </c>
      <c r="S50" s="282">
        <v>96.370550943315891</v>
      </c>
      <c r="T50" s="282">
        <v>100</v>
      </c>
    </row>
    <row r="51" spans="11:20" ht="12.75" customHeight="1">
      <c r="K51" s="280"/>
      <c r="L51" s="286" t="s">
        <v>241</v>
      </c>
      <c r="M51" s="302"/>
      <c r="N51" s="302"/>
      <c r="O51" s="302"/>
      <c r="P51" s="302"/>
      <c r="Q51" s="278"/>
      <c r="R51" s="303">
        <v>91.057137304384582</v>
      </c>
      <c r="S51" s="303">
        <v>91.548499080413251</v>
      </c>
      <c r="T51" s="303">
        <v>100</v>
      </c>
    </row>
    <row r="52" spans="11:20" ht="12.75" customHeight="1">
      <c r="K52" s="280"/>
      <c r="L52" s="276" t="s">
        <v>242</v>
      </c>
      <c r="M52" s="276"/>
      <c r="N52" s="286"/>
      <c r="O52" s="292"/>
      <c r="P52" s="276"/>
      <c r="Q52" s="278"/>
      <c r="R52" s="283">
        <v>112.55441926027675</v>
      </c>
      <c r="S52" s="283">
        <v>106.4781839709831</v>
      </c>
      <c r="T52" s="283">
        <v>100</v>
      </c>
    </row>
    <row r="53" spans="11:20" ht="12.75" customHeight="1">
      <c r="K53" s="280"/>
      <c r="L53" s="276" t="s">
        <v>243</v>
      </c>
      <c r="M53" s="276"/>
      <c r="N53" s="286"/>
      <c r="O53" s="292"/>
      <c r="P53" s="276"/>
      <c r="Q53" s="278"/>
      <c r="R53" s="283">
        <v>95.178665417982373</v>
      </c>
      <c r="S53" s="283">
        <v>95.178665417982373</v>
      </c>
      <c r="T53" s="283">
        <v>100</v>
      </c>
    </row>
    <row r="54" spans="11:20" ht="12.75" customHeight="1">
      <c r="K54" s="280" t="s">
        <v>244</v>
      </c>
      <c r="L54" s="280"/>
      <c r="M54" s="276"/>
      <c r="N54" s="286"/>
      <c r="O54" s="292"/>
      <c r="P54" s="276"/>
      <c r="Q54" s="278"/>
      <c r="R54" s="282">
        <v>132.50463085472347</v>
      </c>
      <c r="S54" s="282">
        <v>132.50463085472347</v>
      </c>
      <c r="T54" s="282">
        <v>100</v>
      </c>
    </row>
    <row r="55" spans="11:20" ht="12.75" customHeight="1">
      <c r="K55" s="280" t="s">
        <v>245</v>
      </c>
      <c r="L55" s="280"/>
      <c r="M55" s="276"/>
      <c r="N55" s="286"/>
      <c r="O55" s="292"/>
      <c r="P55" s="276"/>
      <c r="Q55" s="278"/>
      <c r="R55" s="282">
        <v>116.27230396707363</v>
      </c>
      <c r="S55" s="282">
        <v>114.57068969806843</v>
      </c>
      <c r="T55" s="282">
        <v>100</v>
      </c>
    </row>
    <row r="56" spans="11:20" ht="12.75" customHeight="1">
      <c r="K56" s="280"/>
      <c r="L56" s="276" t="s">
        <v>246</v>
      </c>
      <c r="M56" s="276"/>
      <c r="N56" s="286"/>
      <c r="O56" s="292"/>
      <c r="P56" s="276"/>
      <c r="Q56" s="278"/>
      <c r="R56" s="283">
        <v>101.93535468980176</v>
      </c>
      <c r="S56" s="283">
        <v>100.48219643458758</v>
      </c>
      <c r="T56" s="283">
        <v>100</v>
      </c>
    </row>
    <row r="57" spans="11:20" ht="12.75" customHeight="1">
      <c r="K57" s="280"/>
      <c r="L57" s="276" t="s">
        <v>247</v>
      </c>
      <c r="M57" s="276"/>
      <c r="N57" s="286"/>
      <c r="O57" s="312"/>
      <c r="P57" s="276"/>
      <c r="Q57" s="278"/>
      <c r="R57" s="283">
        <v>127.27272727272729</v>
      </c>
      <c r="S57" s="283">
        <v>125.37313432835822</v>
      </c>
      <c r="T57" s="283">
        <v>100</v>
      </c>
    </row>
    <row r="58" spans="11:20" ht="12.75" customHeight="1">
      <c r="K58" s="280" t="s">
        <v>248</v>
      </c>
      <c r="L58" s="280"/>
      <c r="M58" s="276"/>
      <c r="N58" s="286"/>
      <c r="O58" s="312"/>
      <c r="P58" s="276"/>
      <c r="Q58" s="278"/>
      <c r="R58" s="282">
        <v>104.7825505405102</v>
      </c>
      <c r="S58" s="282">
        <v>103.63734676030509</v>
      </c>
      <c r="T58" s="282">
        <v>100</v>
      </c>
    </row>
    <row r="59" spans="11:20" ht="12.75" customHeight="1">
      <c r="K59" s="280"/>
      <c r="L59" s="276" t="s">
        <v>249</v>
      </c>
      <c r="M59" s="276"/>
      <c r="N59" s="286"/>
      <c r="O59" s="312"/>
      <c r="P59" s="276"/>
      <c r="Q59" s="278"/>
      <c r="R59" s="283">
        <v>104.66429292055204</v>
      </c>
      <c r="S59" s="283">
        <v>103.77141956378748</v>
      </c>
      <c r="T59" s="283">
        <v>100</v>
      </c>
    </row>
    <row r="60" spans="11:20" ht="12.75" customHeight="1">
      <c r="K60" s="280"/>
      <c r="L60" s="276" t="s">
        <v>250</v>
      </c>
      <c r="M60" s="276"/>
      <c r="N60" s="286"/>
      <c r="O60" s="311"/>
      <c r="P60" s="276"/>
      <c r="Q60" s="278"/>
      <c r="R60" s="283">
        <v>106.37440526366235</v>
      </c>
      <c r="S60" s="283">
        <v>102.45560476962912</v>
      </c>
      <c r="T60" s="283">
        <v>100</v>
      </c>
    </row>
    <row r="61" spans="11:20" ht="12.75" customHeight="1">
      <c r="K61" s="313"/>
      <c r="L61" s="296" t="s">
        <v>251</v>
      </c>
      <c r="M61" s="296"/>
      <c r="N61" s="314"/>
      <c r="O61" s="315"/>
      <c r="P61" s="296"/>
      <c r="Q61" s="299"/>
      <c r="R61" s="316">
        <v>100</v>
      </c>
      <c r="S61" s="316">
        <v>100</v>
      </c>
      <c r="T61" s="316">
        <v>100</v>
      </c>
    </row>
  </sheetData>
  <mergeCells count="3">
    <mergeCell ref="A1:I2"/>
    <mergeCell ref="A3:G4"/>
    <mergeCell ref="K32:Q33"/>
  </mergeCells>
  <conditionalFormatting sqref="K34:P61 A6:F33 H31:J33 R34:R59 S34:S40 S42:S61">
    <cfRule type="cellIs" dxfId="7" priority="6" stopIfTrue="1" operator="lessThan">
      <formula>0.001</formula>
    </cfRule>
  </conditionalFormatting>
  <conditionalFormatting sqref="R34:R61">
    <cfRule type="cellIs" dxfId="6" priority="5" stopIfTrue="1" operator="lessThan">
      <formula>0.001</formula>
    </cfRule>
  </conditionalFormatting>
  <conditionalFormatting sqref="S34:S61">
    <cfRule type="cellIs" dxfId="5" priority="4" stopIfTrue="1" operator="lessThan">
      <formula>0.001</formula>
    </cfRule>
  </conditionalFormatting>
  <conditionalFormatting sqref="H6:H30">
    <cfRule type="cellIs" dxfId="4" priority="3" stopIfTrue="1" operator="lessThan">
      <formula>0.001</formula>
    </cfRule>
  </conditionalFormatting>
  <conditionalFormatting sqref="I6:I30">
    <cfRule type="cellIs" dxfId="3" priority="2" stopIfTrue="1" operator="lessThan">
      <formula>0.001</formula>
    </cfRule>
  </conditionalFormatting>
  <conditionalFormatting sqref="J6:J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O45"/>
  <sheetViews>
    <sheetView workbookViewId="0">
      <selection activeCell="G8" sqref="G8"/>
    </sheetView>
  </sheetViews>
  <sheetFormatPr defaultRowHeight="15"/>
  <cols>
    <col min="8" max="8" width="20.42578125" customWidth="1"/>
    <col min="9" max="9" width="4.7109375" customWidth="1"/>
    <col min="10" max="10" width="28" customWidth="1"/>
    <col min="11" max="11" width="9.140625" style="317"/>
    <col min="12" max="13" width="9.140625" style="317" customWidth="1"/>
    <col min="14" max="14" width="9.7109375" customWidth="1"/>
    <col min="264" max="264" width="20.42578125" customWidth="1"/>
    <col min="265" max="265" width="4.7109375" customWidth="1"/>
    <col min="266" max="266" width="28" customWidth="1"/>
    <col min="268" max="269" width="9.140625" customWidth="1"/>
    <col min="270" max="270" width="9.7109375" customWidth="1"/>
    <col min="520" max="520" width="20.42578125" customWidth="1"/>
    <col min="521" max="521" width="4.7109375" customWidth="1"/>
    <col min="522" max="522" width="28" customWidth="1"/>
    <col min="524" max="525" width="9.140625" customWidth="1"/>
    <col min="526" max="526" width="9.7109375" customWidth="1"/>
    <col min="776" max="776" width="20.42578125" customWidth="1"/>
    <col min="777" max="777" width="4.7109375" customWidth="1"/>
    <col min="778" max="778" width="28" customWidth="1"/>
    <col min="780" max="781" width="9.140625" customWidth="1"/>
    <col min="782" max="782" width="9.7109375" customWidth="1"/>
    <col min="1032" max="1032" width="20.42578125" customWidth="1"/>
    <col min="1033" max="1033" width="4.7109375" customWidth="1"/>
    <col min="1034" max="1034" width="28" customWidth="1"/>
    <col min="1036" max="1037" width="9.140625" customWidth="1"/>
    <col min="1038" max="1038" width="9.7109375" customWidth="1"/>
    <col min="1288" max="1288" width="20.42578125" customWidth="1"/>
    <col min="1289" max="1289" width="4.7109375" customWidth="1"/>
    <col min="1290" max="1290" width="28" customWidth="1"/>
    <col min="1292" max="1293" width="9.140625" customWidth="1"/>
    <col min="1294" max="1294" width="9.7109375" customWidth="1"/>
    <col min="1544" max="1544" width="20.42578125" customWidth="1"/>
    <col min="1545" max="1545" width="4.7109375" customWidth="1"/>
    <col min="1546" max="1546" width="28" customWidth="1"/>
    <col min="1548" max="1549" width="9.140625" customWidth="1"/>
    <col min="1550" max="1550" width="9.7109375" customWidth="1"/>
    <col min="1800" max="1800" width="20.42578125" customWidth="1"/>
    <col min="1801" max="1801" width="4.7109375" customWidth="1"/>
    <col min="1802" max="1802" width="28" customWidth="1"/>
    <col min="1804" max="1805" width="9.140625" customWidth="1"/>
    <col min="1806" max="1806" width="9.7109375" customWidth="1"/>
    <col min="2056" max="2056" width="20.42578125" customWidth="1"/>
    <col min="2057" max="2057" width="4.7109375" customWidth="1"/>
    <col min="2058" max="2058" width="28" customWidth="1"/>
    <col min="2060" max="2061" width="9.140625" customWidth="1"/>
    <col min="2062" max="2062" width="9.7109375" customWidth="1"/>
    <col min="2312" max="2312" width="20.42578125" customWidth="1"/>
    <col min="2313" max="2313" width="4.7109375" customWidth="1"/>
    <col min="2314" max="2314" width="28" customWidth="1"/>
    <col min="2316" max="2317" width="9.140625" customWidth="1"/>
    <col min="2318" max="2318" width="9.7109375" customWidth="1"/>
    <col min="2568" max="2568" width="20.42578125" customWidth="1"/>
    <col min="2569" max="2569" width="4.7109375" customWidth="1"/>
    <col min="2570" max="2570" width="28" customWidth="1"/>
    <col min="2572" max="2573" width="9.140625" customWidth="1"/>
    <col min="2574" max="2574" width="9.7109375" customWidth="1"/>
    <col min="2824" max="2824" width="20.42578125" customWidth="1"/>
    <col min="2825" max="2825" width="4.7109375" customWidth="1"/>
    <col min="2826" max="2826" width="28" customWidth="1"/>
    <col min="2828" max="2829" width="9.140625" customWidth="1"/>
    <col min="2830" max="2830" width="9.7109375" customWidth="1"/>
    <col min="3080" max="3080" width="20.42578125" customWidth="1"/>
    <col min="3081" max="3081" width="4.7109375" customWidth="1"/>
    <col min="3082" max="3082" width="28" customWidth="1"/>
    <col min="3084" max="3085" width="9.140625" customWidth="1"/>
    <col min="3086" max="3086" width="9.7109375" customWidth="1"/>
    <col min="3336" max="3336" width="20.42578125" customWidth="1"/>
    <col min="3337" max="3337" width="4.7109375" customWidth="1"/>
    <col min="3338" max="3338" width="28" customWidth="1"/>
    <col min="3340" max="3341" width="9.140625" customWidth="1"/>
    <col min="3342" max="3342" width="9.7109375" customWidth="1"/>
    <col min="3592" max="3592" width="20.42578125" customWidth="1"/>
    <col min="3593" max="3593" width="4.7109375" customWidth="1"/>
    <col min="3594" max="3594" width="28" customWidth="1"/>
    <col min="3596" max="3597" width="9.140625" customWidth="1"/>
    <col min="3598" max="3598" width="9.7109375" customWidth="1"/>
    <col min="3848" max="3848" width="20.42578125" customWidth="1"/>
    <col min="3849" max="3849" width="4.7109375" customWidth="1"/>
    <col min="3850" max="3850" width="28" customWidth="1"/>
    <col min="3852" max="3853" width="9.140625" customWidth="1"/>
    <col min="3854" max="3854" width="9.7109375" customWidth="1"/>
    <col min="4104" max="4104" width="20.42578125" customWidth="1"/>
    <col min="4105" max="4105" width="4.7109375" customWidth="1"/>
    <col min="4106" max="4106" width="28" customWidth="1"/>
    <col min="4108" max="4109" width="9.140625" customWidth="1"/>
    <col min="4110" max="4110" width="9.7109375" customWidth="1"/>
    <col min="4360" max="4360" width="20.42578125" customWidth="1"/>
    <col min="4361" max="4361" width="4.7109375" customWidth="1"/>
    <col min="4362" max="4362" width="28" customWidth="1"/>
    <col min="4364" max="4365" width="9.140625" customWidth="1"/>
    <col min="4366" max="4366" width="9.7109375" customWidth="1"/>
    <col min="4616" max="4616" width="20.42578125" customWidth="1"/>
    <col min="4617" max="4617" width="4.7109375" customWidth="1"/>
    <col min="4618" max="4618" width="28" customWidth="1"/>
    <col min="4620" max="4621" width="9.140625" customWidth="1"/>
    <col min="4622" max="4622" width="9.7109375" customWidth="1"/>
    <col min="4872" max="4872" width="20.42578125" customWidth="1"/>
    <col min="4873" max="4873" width="4.7109375" customWidth="1"/>
    <col min="4874" max="4874" width="28" customWidth="1"/>
    <col min="4876" max="4877" width="9.140625" customWidth="1"/>
    <col min="4878" max="4878" width="9.7109375" customWidth="1"/>
    <col min="5128" max="5128" width="20.42578125" customWidth="1"/>
    <col min="5129" max="5129" width="4.7109375" customWidth="1"/>
    <col min="5130" max="5130" width="28" customWidth="1"/>
    <col min="5132" max="5133" width="9.140625" customWidth="1"/>
    <col min="5134" max="5134" width="9.7109375" customWidth="1"/>
    <col min="5384" max="5384" width="20.42578125" customWidth="1"/>
    <col min="5385" max="5385" width="4.7109375" customWidth="1"/>
    <col min="5386" max="5386" width="28" customWidth="1"/>
    <col min="5388" max="5389" width="9.140625" customWidth="1"/>
    <col min="5390" max="5390" width="9.7109375" customWidth="1"/>
    <col min="5640" max="5640" width="20.42578125" customWidth="1"/>
    <col min="5641" max="5641" width="4.7109375" customWidth="1"/>
    <col min="5642" max="5642" width="28" customWidth="1"/>
    <col min="5644" max="5645" width="9.140625" customWidth="1"/>
    <col min="5646" max="5646" width="9.7109375" customWidth="1"/>
    <col min="5896" max="5896" width="20.42578125" customWidth="1"/>
    <col min="5897" max="5897" width="4.7109375" customWidth="1"/>
    <col min="5898" max="5898" width="28" customWidth="1"/>
    <col min="5900" max="5901" width="9.140625" customWidth="1"/>
    <col min="5902" max="5902" width="9.7109375" customWidth="1"/>
    <col min="6152" max="6152" width="20.42578125" customWidth="1"/>
    <col min="6153" max="6153" width="4.7109375" customWidth="1"/>
    <col min="6154" max="6154" width="28" customWidth="1"/>
    <col min="6156" max="6157" width="9.140625" customWidth="1"/>
    <col min="6158" max="6158" width="9.7109375" customWidth="1"/>
    <col min="6408" max="6408" width="20.42578125" customWidth="1"/>
    <col min="6409" max="6409" width="4.7109375" customWidth="1"/>
    <col min="6410" max="6410" width="28" customWidth="1"/>
    <col min="6412" max="6413" width="9.140625" customWidth="1"/>
    <col min="6414" max="6414" width="9.7109375" customWidth="1"/>
    <col min="6664" max="6664" width="20.42578125" customWidth="1"/>
    <col min="6665" max="6665" width="4.7109375" customWidth="1"/>
    <col min="6666" max="6666" width="28" customWidth="1"/>
    <col min="6668" max="6669" width="9.140625" customWidth="1"/>
    <col min="6670" max="6670" width="9.7109375" customWidth="1"/>
    <col min="6920" max="6920" width="20.42578125" customWidth="1"/>
    <col min="6921" max="6921" width="4.7109375" customWidth="1"/>
    <col min="6922" max="6922" width="28" customWidth="1"/>
    <col min="6924" max="6925" width="9.140625" customWidth="1"/>
    <col min="6926" max="6926" width="9.7109375" customWidth="1"/>
    <col min="7176" max="7176" width="20.42578125" customWidth="1"/>
    <col min="7177" max="7177" width="4.7109375" customWidth="1"/>
    <col min="7178" max="7178" width="28" customWidth="1"/>
    <col min="7180" max="7181" width="9.140625" customWidth="1"/>
    <col min="7182" max="7182" width="9.7109375" customWidth="1"/>
    <col min="7432" max="7432" width="20.42578125" customWidth="1"/>
    <col min="7433" max="7433" width="4.7109375" customWidth="1"/>
    <col min="7434" max="7434" width="28" customWidth="1"/>
    <col min="7436" max="7437" width="9.140625" customWidth="1"/>
    <col min="7438" max="7438" width="9.7109375" customWidth="1"/>
    <col min="7688" max="7688" width="20.42578125" customWidth="1"/>
    <col min="7689" max="7689" width="4.7109375" customWidth="1"/>
    <col min="7690" max="7690" width="28" customWidth="1"/>
    <col min="7692" max="7693" width="9.140625" customWidth="1"/>
    <col min="7694" max="7694" width="9.7109375" customWidth="1"/>
    <col min="7944" max="7944" width="20.42578125" customWidth="1"/>
    <col min="7945" max="7945" width="4.7109375" customWidth="1"/>
    <col min="7946" max="7946" width="28" customWidth="1"/>
    <col min="7948" max="7949" width="9.140625" customWidth="1"/>
    <col min="7950" max="7950" width="9.7109375" customWidth="1"/>
    <col min="8200" max="8200" width="20.42578125" customWidth="1"/>
    <col min="8201" max="8201" width="4.7109375" customWidth="1"/>
    <col min="8202" max="8202" width="28" customWidth="1"/>
    <col min="8204" max="8205" width="9.140625" customWidth="1"/>
    <col min="8206" max="8206" width="9.7109375" customWidth="1"/>
    <col min="8456" max="8456" width="20.42578125" customWidth="1"/>
    <col min="8457" max="8457" width="4.7109375" customWidth="1"/>
    <col min="8458" max="8458" width="28" customWidth="1"/>
    <col min="8460" max="8461" width="9.140625" customWidth="1"/>
    <col min="8462" max="8462" width="9.7109375" customWidth="1"/>
    <col min="8712" max="8712" width="20.42578125" customWidth="1"/>
    <col min="8713" max="8713" width="4.7109375" customWidth="1"/>
    <col min="8714" max="8714" width="28" customWidth="1"/>
    <col min="8716" max="8717" width="9.140625" customWidth="1"/>
    <col min="8718" max="8718" width="9.7109375" customWidth="1"/>
    <col min="8968" max="8968" width="20.42578125" customWidth="1"/>
    <col min="8969" max="8969" width="4.7109375" customWidth="1"/>
    <col min="8970" max="8970" width="28" customWidth="1"/>
    <col min="8972" max="8973" width="9.140625" customWidth="1"/>
    <col min="8974" max="8974" width="9.7109375" customWidth="1"/>
    <col min="9224" max="9224" width="20.42578125" customWidth="1"/>
    <col min="9225" max="9225" width="4.7109375" customWidth="1"/>
    <col min="9226" max="9226" width="28" customWidth="1"/>
    <col min="9228" max="9229" width="9.140625" customWidth="1"/>
    <col min="9230" max="9230" width="9.7109375" customWidth="1"/>
    <col min="9480" max="9480" width="20.42578125" customWidth="1"/>
    <col min="9481" max="9481" width="4.7109375" customWidth="1"/>
    <col min="9482" max="9482" width="28" customWidth="1"/>
    <col min="9484" max="9485" width="9.140625" customWidth="1"/>
    <col min="9486" max="9486" width="9.7109375" customWidth="1"/>
    <col min="9736" max="9736" width="20.42578125" customWidth="1"/>
    <col min="9737" max="9737" width="4.7109375" customWidth="1"/>
    <col min="9738" max="9738" width="28" customWidth="1"/>
    <col min="9740" max="9741" width="9.140625" customWidth="1"/>
    <col min="9742" max="9742" width="9.7109375" customWidth="1"/>
    <col min="9992" max="9992" width="20.42578125" customWidth="1"/>
    <col min="9993" max="9993" width="4.7109375" customWidth="1"/>
    <col min="9994" max="9994" width="28" customWidth="1"/>
    <col min="9996" max="9997" width="9.140625" customWidth="1"/>
    <col min="9998" max="9998" width="9.7109375" customWidth="1"/>
    <col min="10248" max="10248" width="20.42578125" customWidth="1"/>
    <col min="10249" max="10249" width="4.7109375" customWidth="1"/>
    <col min="10250" max="10250" width="28" customWidth="1"/>
    <col min="10252" max="10253" width="9.140625" customWidth="1"/>
    <col min="10254" max="10254" width="9.7109375" customWidth="1"/>
    <col min="10504" max="10504" width="20.42578125" customWidth="1"/>
    <col min="10505" max="10505" width="4.7109375" customWidth="1"/>
    <col min="10506" max="10506" width="28" customWidth="1"/>
    <col min="10508" max="10509" width="9.140625" customWidth="1"/>
    <col min="10510" max="10510" width="9.7109375" customWidth="1"/>
    <col min="10760" max="10760" width="20.42578125" customWidth="1"/>
    <col min="10761" max="10761" width="4.7109375" customWidth="1"/>
    <col min="10762" max="10762" width="28" customWidth="1"/>
    <col min="10764" max="10765" width="9.140625" customWidth="1"/>
    <col min="10766" max="10766" width="9.7109375" customWidth="1"/>
    <col min="11016" max="11016" width="20.42578125" customWidth="1"/>
    <col min="11017" max="11017" width="4.7109375" customWidth="1"/>
    <col min="11018" max="11018" width="28" customWidth="1"/>
    <col min="11020" max="11021" width="9.140625" customWidth="1"/>
    <col min="11022" max="11022" width="9.7109375" customWidth="1"/>
    <col min="11272" max="11272" width="20.42578125" customWidth="1"/>
    <col min="11273" max="11273" width="4.7109375" customWidth="1"/>
    <col min="11274" max="11274" width="28" customWidth="1"/>
    <col min="11276" max="11277" width="9.140625" customWidth="1"/>
    <col min="11278" max="11278" width="9.7109375" customWidth="1"/>
    <col min="11528" max="11528" width="20.42578125" customWidth="1"/>
    <col min="11529" max="11529" width="4.7109375" customWidth="1"/>
    <col min="11530" max="11530" width="28" customWidth="1"/>
    <col min="11532" max="11533" width="9.140625" customWidth="1"/>
    <col min="11534" max="11534" width="9.7109375" customWidth="1"/>
    <col min="11784" max="11784" width="20.42578125" customWidth="1"/>
    <col min="11785" max="11785" width="4.7109375" customWidth="1"/>
    <col min="11786" max="11786" width="28" customWidth="1"/>
    <col min="11788" max="11789" width="9.140625" customWidth="1"/>
    <col min="11790" max="11790" width="9.7109375" customWidth="1"/>
    <col min="12040" max="12040" width="20.42578125" customWidth="1"/>
    <col min="12041" max="12041" width="4.7109375" customWidth="1"/>
    <col min="12042" max="12042" width="28" customWidth="1"/>
    <col min="12044" max="12045" width="9.140625" customWidth="1"/>
    <col min="12046" max="12046" width="9.7109375" customWidth="1"/>
    <col min="12296" max="12296" width="20.42578125" customWidth="1"/>
    <col min="12297" max="12297" width="4.7109375" customWidth="1"/>
    <col min="12298" max="12298" width="28" customWidth="1"/>
    <col min="12300" max="12301" width="9.140625" customWidth="1"/>
    <col min="12302" max="12302" width="9.7109375" customWidth="1"/>
    <col min="12552" max="12552" width="20.42578125" customWidth="1"/>
    <col min="12553" max="12553" width="4.7109375" customWidth="1"/>
    <col min="12554" max="12554" width="28" customWidth="1"/>
    <col min="12556" max="12557" width="9.140625" customWidth="1"/>
    <col min="12558" max="12558" width="9.7109375" customWidth="1"/>
    <col min="12808" max="12808" width="20.42578125" customWidth="1"/>
    <col min="12809" max="12809" width="4.7109375" customWidth="1"/>
    <col min="12810" max="12810" width="28" customWidth="1"/>
    <col min="12812" max="12813" width="9.140625" customWidth="1"/>
    <col min="12814" max="12814" width="9.7109375" customWidth="1"/>
    <col min="13064" max="13064" width="20.42578125" customWidth="1"/>
    <col min="13065" max="13065" width="4.7109375" customWidth="1"/>
    <col min="13066" max="13066" width="28" customWidth="1"/>
    <col min="13068" max="13069" width="9.140625" customWidth="1"/>
    <col min="13070" max="13070" width="9.7109375" customWidth="1"/>
    <col min="13320" max="13320" width="20.42578125" customWidth="1"/>
    <col min="13321" max="13321" width="4.7109375" customWidth="1"/>
    <col min="13322" max="13322" width="28" customWidth="1"/>
    <col min="13324" max="13325" width="9.140625" customWidth="1"/>
    <col min="13326" max="13326" width="9.7109375" customWidth="1"/>
    <col min="13576" max="13576" width="20.42578125" customWidth="1"/>
    <col min="13577" max="13577" width="4.7109375" customWidth="1"/>
    <col min="13578" max="13578" width="28" customWidth="1"/>
    <col min="13580" max="13581" width="9.140625" customWidth="1"/>
    <col min="13582" max="13582" width="9.7109375" customWidth="1"/>
    <col min="13832" max="13832" width="20.42578125" customWidth="1"/>
    <col min="13833" max="13833" width="4.7109375" customWidth="1"/>
    <col min="13834" max="13834" width="28" customWidth="1"/>
    <col min="13836" max="13837" width="9.140625" customWidth="1"/>
    <col min="13838" max="13838" width="9.7109375" customWidth="1"/>
    <col min="14088" max="14088" width="20.42578125" customWidth="1"/>
    <col min="14089" max="14089" width="4.7109375" customWidth="1"/>
    <col min="14090" max="14090" width="28" customWidth="1"/>
    <col min="14092" max="14093" width="9.140625" customWidth="1"/>
    <col min="14094" max="14094" width="9.7109375" customWidth="1"/>
    <col min="14344" max="14344" width="20.42578125" customWidth="1"/>
    <col min="14345" max="14345" width="4.7109375" customWidth="1"/>
    <col min="14346" max="14346" width="28" customWidth="1"/>
    <col min="14348" max="14349" width="9.140625" customWidth="1"/>
    <col min="14350" max="14350" width="9.7109375" customWidth="1"/>
    <col min="14600" max="14600" width="20.42578125" customWidth="1"/>
    <col min="14601" max="14601" width="4.7109375" customWidth="1"/>
    <col min="14602" max="14602" width="28" customWidth="1"/>
    <col min="14604" max="14605" width="9.140625" customWidth="1"/>
    <col min="14606" max="14606" width="9.7109375" customWidth="1"/>
    <col min="14856" max="14856" width="20.42578125" customWidth="1"/>
    <col min="14857" max="14857" width="4.7109375" customWidth="1"/>
    <col min="14858" max="14858" width="28" customWidth="1"/>
    <col min="14860" max="14861" width="9.140625" customWidth="1"/>
    <col min="14862" max="14862" width="9.7109375" customWidth="1"/>
    <col min="15112" max="15112" width="20.42578125" customWidth="1"/>
    <col min="15113" max="15113" width="4.7109375" customWidth="1"/>
    <col min="15114" max="15114" width="28" customWidth="1"/>
    <col min="15116" max="15117" width="9.140625" customWidth="1"/>
    <col min="15118" max="15118" width="9.7109375" customWidth="1"/>
    <col min="15368" max="15368" width="20.42578125" customWidth="1"/>
    <col min="15369" max="15369" width="4.7109375" customWidth="1"/>
    <col min="15370" max="15370" width="28" customWidth="1"/>
    <col min="15372" max="15373" width="9.140625" customWidth="1"/>
    <col min="15374" max="15374" width="9.7109375" customWidth="1"/>
    <col min="15624" max="15624" width="20.42578125" customWidth="1"/>
    <col min="15625" max="15625" width="4.7109375" customWidth="1"/>
    <col min="15626" max="15626" width="28" customWidth="1"/>
    <col min="15628" max="15629" width="9.140625" customWidth="1"/>
    <col min="15630" max="15630" width="9.7109375" customWidth="1"/>
    <col min="15880" max="15880" width="20.42578125" customWidth="1"/>
    <col min="15881" max="15881" width="4.7109375" customWidth="1"/>
    <col min="15882" max="15882" width="28" customWidth="1"/>
    <col min="15884" max="15885" width="9.140625" customWidth="1"/>
    <col min="15886" max="15886" width="9.7109375" customWidth="1"/>
    <col min="16136" max="16136" width="20.42578125" customWidth="1"/>
    <col min="16137" max="16137" width="4.7109375" customWidth="1"/>
    <col min="16138" max="16138" width="28" customWidth="1"/>
    <col min="16140" max="16141" width="9.140625" customWidth="1"/>
    <col min="16142" max="16142" width="9.7109375" customWidth="1"/>
  </cols>
  <sheetData>
    <row r="1" spans="9:15" ht="12.75" customHeight="1">
      <c r="I1" s="318" t="s">
        <v>252</v>
      </c>
      <c r="J1" s="318"/>
      <c r="K1" s="318"/>
      <c r="L1" s="318"/>
      <c r="M1" s="318"/>
      <c r="N1" s="318"/>
      <c r="O1" s="55"/>
    </row>
    <row r="2" spans="9:15" ht="12.75" customHeight="1">
      <c r="I2" s="319"/>
      <c r="J2" s="320"/>
      <c r="K2" s="321"/>
      <c r="L2" s="321"/>
      <c r="M2" s="321"/>
      <c r="N2" s="55"/>
      <c r="O2" s="55"/>
    </row>
    <row r="3" spans="9:15" ht="24.75" customHeight="1">
      <c r="I3" s="322" t="s">
        <v>253</v>
      </c>
      <c r="J3" s="323" t="s">
        <v>254</v>
      </c>
      <c r="K3" s="324" t="s">
        <v>255</v>
      </c>
      <c r="L3" s="324" t="s">
        <v>256</v>
      </c>
      <c r="M3" s="324" t="s">
        <v>257</v>
      </c>
      <c r="N3" s="324" t="s">
        <v>258</v>
      </c>
      <c r="O3" s="55"/>
    </row>
    <row r="4" spans="9:15" ht="12.75" customHeight="1">
      <c r="I4" s="325">
        <v>1</v>
      </c>
      <c r="J4" s="326" t="s">
        <v>259</v>
      </c>
      <c r="K4" s="327">
        <v>1467</v>
      </c>
      <c r="L4" s="328">
        <v>1433.3</v>
      </c>
      <c r="M4" s="329">
        <v>1366</v>
      </c>
      <c r="N4" s="330">
        <v>1217</v>
      </c>
      <c r="O4" s="55"/>
    </row>
    <row r="5" spans="9:15" ht="21" customHeight="1">
      <c r="I5" s="325">
        <v>2</v>
      </c>
      <c r="J5" s="326" t="s">
        <v>260</v>
      </c>
      <c r="K5" s="327">
        <v>1233</v>
      </c>
      <c r="L5" s="328">
        <v>1166.5999999999999</v>
      </c>
      <c r="M5" s="329">
        <v>1183</v>
      </c>
      <c r="N5" s="330">
        <v>1050</v>
      </c>
      <c r="O5" s="55"/>
    </row>
    <row r="6" spans="9:15" ht="19.5" customHeight="1">
      <c r="I6" s="325">
        <v>3</v>
      </c>
      <c r="J6" s="326" t="s">
        <v>261</v>
      </c>
      <c r="K6" s="327">
        <v>1000</v>
      </c>
      <c r="L6" s="328">
        <v>950</v>
      </c>
      <c r="M6" s="329">
        <v>950</v>
      </c>
      <c r="N6" s="330">
        <v>883</v>
      </c>
      <c r="O6" s="55"/>
    </row>
    <row r="7" spans="9:15" ht="18" customHeight="1">
      <c r="I7" s="325">
        <v>4</v>
      </c>
      <c r="J7" s="326" t="s">
        <v>262</v>
      </c>
      <c r="K7" s="327">
        <v>800</v>
      </c>
      <c r="L7" s="328">
        <v>816.6</v>
      </c>
      <c r="M7" s="329">
        <v>803.3</v>
      </c>
      <c r="N7" s="330">
        <v>767</v>
      </c>
      <c r="O7" s="55"/>
    </row>
    <row r="8" spans="9:15" ht="18.75" customHeight="1">
      <c r="I8" s="325">
        <v>5</v>
      </c>
      <c r="J8" s="326" t="s">
        <v>263</v>
      </c>
      <c r="K8" s="327">
        <v>933</v>
      </c>
      <c r="L8" s="328">
        <v>1100</v>
      </c>
      <c r="M8" s="329">
        <v>966.7</v>
      </c>
      <c r="N8" s="330">
        <v>700</v>
      </c>
      <c r="O8" s="55"/>
    </row>
    <row r="9" spans="9:15" ht="19.5" customHeight="1">
      <c r="I9" s="325">
        <v>6</v>
      </c>
      <c r="J9" s="326" t="s">
        <v>264</v>
      </c>
      <c r="K9" s="327">
        <v>1567</v>
      </c>
      <c r="L9" s="328">
        <v>1000</v>
      </c>
      <c r="M9" s="329">
        <v>2400</v>
      </c>
      <c r="N9" s="330">
        <v>1900</v>
      </c>
      <c r="O9" s="55"/>
    </row>
    <row r="10" spans="9:15" ht="21.75" customHeight="1">
      <c r="I10" s="325">
        <v>7</v>
      </c>
      <c r="J10" s="326" t="s">
        <v>265</v>
      </c>
      <c r="K10" s="327">
        <v>1033</v>
      </c>
      <c r="L10" s="328">
        <v>1100</v>
      </c>
      <c r="M10" s="329">
        <v>1050</v>
      </c>
      <c r="N10" s="330">
        <v>1250</v>
      </c>
      <c r="O10" s="55"/>
    </row>
    <row r="11" spans="9:15" ht="12.75" customHeight="1">
      <c r="I11" s="325">
        <v>8</v>
      </c>
      <c r="J11" s="326" t="s">
        <v>266</v>
      </c>
      <c r="K11" s="327">
        <v>2233</v>
      </c>
      <c r="L11" s="328">
        <v>2366</v>
      </c>
      <c r="M11" s="329">
        <v>2300</v>
      </c>
      <c r="N11" s="330">
        <v>2100</v>
      </c>
      <c r="O11" s="55"/>
    </row>
    <row r="12" spans="9:15" ht="12.75" customHeight="1">
      <c r="I12" s="325">
        <v>9</v>
      </c>
      <c r="J12" s="326" t="s">
        <v>267</v>
      </c>
      <c r="K12" s="327">
        <v>1833</v>
      </c>
      <c r="L12" s="328">
        <v>1733</v>
      </c>
      <c r="M12" s="329">
        <v>1866</v>
      </c>
      <c r="N12" s="330">
        <v>1633</v>
      </c>
      <c r="O12" s="55"/>
    </row>
    <row r="13" spans="9:15" ht="12.75" customHeight="1">
      <c r="I13" s="325">
        <v>10</v>
      </c>
      <c r="J13" s="331" t="s">
        <v>268</v>
      </c>
      <c r="K13" s="332">
        <v>4400</v>
      </c>
      <c r="L13" s="328">
        <v>5750</v>
      </c>
      <c r="M13" s="329">
        <v>5000</v>
      </c>
      <c r="N13" s="330">
        <v>5500</v>
      </c>
      <c r="O13" s="55"/>
    </row>
    <row r="14" spans="9:15" ht="12.75" customHeight="1">
      <c r="I14" s="325">
        <v>11</v>
      </c>
      <c r="J14" s="331" t="s">
        <v>269</v>
      </c>
      <c r="K14" s="327">
        <v>4333</v>
      </c>
      <c r="L14" s="328">
        <v>6000</v>
      </c>
      <c r="M14" s="329">
        <v>4833</v>
      </c>
      <c r="N14" s="330">
        <v>4500</v>
      </c>
      <c r="O14" s="55"/>
    </row>
    <row r="15" spans="9:15" ht="12.75" customHeight="1">
      <c r="I15" s="325">
        <v>12</v>
      </c>
      <c r="J15" s="331" t="s">
        <v>270</v>
      </c>
      <c r="K15" s="327">
        <v>4067</v>
      </c>
      <c r="L15" s="328">
        <v>5500</v>
      </c>
      <c r="M15" s="329">
        <v>4333</v>
      </c>
      <c r="N15" s="330">
        <v>4500</v>
      </c>
      <c r="O15" s="55"/>
    </row>
    <row r="16" spans="9:15" ht="12.75" customHeight="1">
      <c r="I16" s="325">
        <v>13</v>
      </c>
      <c r="J16" s="331" t="s">
        <v>271</v>
      </c>
      <c r="K16" s="327">
        <v>1000</v>
      </c>
      <c r="L16" s="328">
        <v>2750</v>
      </c>
      <c r="M16" s="329">
        <v>3000</v>
      </c>
      <c r="N16" s="330">
        <v>2500</v>
      </c>
      <c r="O16" s="55"/>
    </row>
    <row r="17" spans="9:15" ht="12.75" customHeight="1">
      <c r="I17" s="325">
        <v>14</v>
      </c>
      <c r="J17" s="331" t="s">
        <v>272</v>
      </c>
      <c r="K17" s="327">
        <v>7333</v>
      </c>
      <c r="L17" s="328">
        <v>8333</v>
      </c>
      <c r="M17" s="329">
        <v>6600</v>
      </c>
      <c r="N17" s="330">
        <v>6600</v>
      </c>
      <c r="O17" s="55"/>
    </row>
    <row r="18" spans="9:15" ht="12.75" customHeight="1">
      <c r="I18" s="325">
        <v>15</v>
      </c>
      <c r="J18" s="331" t="s">
        <v>273</v>
      </c>
      <c r="K18" s="327">
        <v>1250</v>
      </c>
      <c r="L18" s="328">
        <v>1133</v>
      </c>
      <c r="M18" s="329">
        <v>2000</v>
      </c>
      <c r="N18" s="330">
        <v>2000</v>
      </c>
      <c r="O18" s="55"/>
    </row>
    <row r="19" spans="9:15" ht="12.75" customHeight="1">
      <c r="I19" s="325">
        <v>16</v>
      </c>
      <c r="J19" s="331" t="s">
        <v>274</v>
      </c>
      <c r="K19" s="332">
        <v>2500</v>
      </c>
      <c r="L19" s="328">
        <v>2566</v>
      </c>
      <c r="M19" s="329">
        <v>2466</v>
      </c>
      <c r="N19" s="330">
        <v>2467</v>
      </c>
      <c r="O19" s="55"/>
    </row>
    <row r="20" spans="9:15" ht="12.75" customHeight="1">
      <c r="I20" s="325">
        <v>17</v>
      </c>
      <c r="J20" s="331" t="s">
        <v>275</v>
      </c>
      <c r="K20" s="327">
        <v>13000</v>
      </c>
      <c r="L20" s="328">
        <v>11000</v>
      </c>
      <c r="M20" s="329">
        <v>12000</v>
      </c>
      <c r="N20" s="330">
        <v>14000</v>
      </c>
      <c r="O20" s="55"/>
    </row>
    <row r="21" spans="9:15" ht="12.75" customHeight="1">
      <c r="I21" s="325">
        <v>18</v>
      </c>
      <c r="J21" s="333" t="s">
        <v>276</v>
      </c>
      <c r="K21" s="327">
        <v>333</v>
      </c>
      <c r="L21" s="328">
        <v>310</v>
      </c>
      <c r="M21" s="329">
        <v>283</v>
      </c>
      <c r="N21" s="330">
        <v>333</v>
      </c>
      <c r="O21" s="55"/>
    </row>
    <row r="22" spans="9:15" ht="12.75" customHeight="1">
      <c r="I22" s="325">
        <v>19</v>
      </c>
      <c r="J22" s="331" t="s">
        <v>277</v>
      </c>
      <c r="K22" s="327">
        <v>3400</v>
      </c>
      <c r="L22" s="328">
        <v>3400</v>
      </c>
      <c r="M22" s="329">
        <v>3460</v>
      </c>
      <c r="N22" s="330">
        <v>3150</v>
      </c>
      <c r="O22" s="55"/>
    </row>
    <row r="23" spans="9:15" ht="12.75" customHeight="1">
      <c r="I23" s="325">
        <v>20</v>
      </c>
      <c r="J23" s="331" t="s">
        <v>278</v>
      </c>
      <c r="K23" s="327">
        <v>0</v>
      </c>
      <c r="L23" s="328">
        <v>850</v>
      </c>
      <c r="M23" s="329">
        <v>0</v>
      </c>
      <c r="N23" s="330">
        <v>1000</v>
      </c>
      <c r="O23" s="55"/>
    </row>
    <row r="24" spans="9:15" ht="12.75" customHeight="1">
      <c r="I24" s="325">
        <v>21</v>
      </c>
      <c r="J24" s="331" t="s">
        <v>279</v>
      </c>
      <c r="K24" s="332">
        <v>12000</v>
      </c>
      <c r="L24" s="328">
        <v>12000</v>
      </c>
      <c r="M24" s="329">
        <v>12000</v>
      </c>
      <c r="N24" s="330">
        <v>14000</v>
      </c>
      <c r="O24" s="55"/>
    </row>
    <row r="25" spans="9:15" ht="12.75" customHeight="1">
      <c r="I25" s="325">
        <v>22</v>
      </c>
      <c r="J25" s="331" t="s">
        <v>280</v>
      </c>
      <c r="K25" s="327">
        <v>3300</v>
      </c>
      <c r="L25" s="328">
        <v>3350</v>
      </c>
      <c r="M25" s="329">
        <v>3900</v>
      </c>
      <c r="N25" s="330">
        <v>3250</v>
      </c>
      <c r="O25" s="55"/>
    </row>
    <row r="26" spans="9:15" ht="12" customHeight="1">
      <c r="I26" s="325">
        <v>23</v>
      </c>
      <c r="J26" s="331" t="s">
        <v>281</v>
      </c>
      <c r="K26" s="327">
        <v>1200</v>
      </c>
      <c r="L26" s="328">
        <v>1000</v>
      </c>
      <c r="M26" s="329">
        <v>1333</v>
      </c>
      <c r="N26" s="330">
        <v>1600</v>
      </c>
      <c r="O26" s="55"/>
    </row>
    <row r="27" spans="9:15" ht="12" customHeight="1">
      <c r="I27" s="325">
        <v>24</v>
      </c>
      <c r="J27" s="331" t="s">
        <v>282</v>
      </c>
      <c r="K27" s="327">
        <v>1233</v>
      </c>
      <c r="L27" s="328">
        <v>1800</v>
      </c>
      <c r="M27" s="329">
        <v>1500</v>
      </c>
      <c r="N27" s="330">
        <v>1433</v>
      </c>
      <c r="O27" s="55"/>
    </row>
    <row r="28" spans="9:15" ht="12" customHeight="1">
      <c r="I28" s="325">
        <v>25</v>
      </c>
      <c r="J28" s="331" t="s">
        <v>283</v>
      </c>
      <c r="K28" s="327">
        <v>1067</v>
      </c>
      <c r="L28" s="328">
        <v>1550</v>
      </c>
      <c r="M28" s="329">
        <v>1300</v>
      </c>
      <c r="N28" s="330">
        <v>1400</v>
      </c>
      <c r="O28" s="55"/>
    </row>
    <row r="29" spans="9:15" ht="12" customHeight="1">
      <c r="I29" s="325">
        <v>26</v>
      </c>
      <c r="J29" s="331" t="s">
        <v>284</v>
      </c>
      <c r="K29" s="332">
        <v>1533</v>
      </c>
      <c r="L29" s="328">
        <v>1300</v>
      </c>
      <c r="M29" s="329">
        <v>1233</v>
      </c>
      <c r="N29" s="330">
        <v>1400</v>
      </c>
      <c r="O29" s="55"/>
    </row>
    <row r="30" spans="9:15" ht="12" customHeight="1">
      <c r="I30" s="325">
        <v>27</v>
      </c>
      <c r="J30" s="331" t="s">
        <v>285</v>
      </c>
      <c r="K30" s="327">
        <v>1633</v>
      </c>
      <c r="L30" s="328">
        <v>1600</v>
      </c>
      <c r="M30" s="329">
        <v>1933</v>
      </c>
      <c r="N30" s="330">
        <v>1500</v>
      </c>
      <c r="O30" s="55"/>
    </row>
    <row r="31" spans="9:15" ht="12" customHeight="1">
      <c r="I31" s="325">
        <v>28</v>
      </c>
      <c r="J31" s="331" t="s">
        <v>286</v>
      </c>
      <c r="K31" s="327">
        <v>4733</v>
      </c>
      <c r="L31" s="328">
        <v>5333</v>
      </c>
      <c r="M31" s="329">
        <v>5600</v>
      </c>
      <c r="N31" s="330">
        <v>4833</v>
      </c>
      <c r="O31" s="55"/>
    </row>
    <row r="32" spans="9:15" ht="12" customHeight="1">
      <c r="I32" s="325">
        <v>29</v>
      </c>
      <c r="J32" s="331" t="s">
        <v>287</v>
      </c>
      <c r="K32" s="327">
        <v>8167</v>
      </c>
      <c r="L32" s="328">
        <v>8750</v>
      </c>
      <c r="M32" s="329">
        <v>9200</v>
      </c>
      <c r="N32" s="330">
        <v>10000</v>
      </c>
      <c r="O32" s="55"/>
    </row>
    <row r="33" spans="9:15" ht="12" customHeight="1">
      <c r="I33" s="325">
        <v>30</v>
      </c>
      <c r="J33" s="331" t="s">
        <v>288</v>
      </c>
      <c r="K33" s="327">
        <v>1700</v>
      </c>
      <c r="L33" s="328">
        <v>1500</v>
      </c>
      <c r="M33" s="329">
        <v>1710</v>
      </c>
      <c r="N33" s="330">
        <v>1650</v>
      </c>
      <c r="O33" s="55"/>
    </row>
    <row r="34" spans="9:15" ht="12" customHeight="1">
      <c r="I34" s="325">
        <v>31</v>
      </c>
      <c r="J34" s="331" t="s">
        <v>289</v>
      </c>
      <c r="K34" s="327">
        <v>817</v>
      </c>
      <c r="L34" s="328">
        <v>783</v>
      </c>
      <c r="M34" s="329">
        <v>583</v>
      </c>
      <c r="N34" s="330">
        <v>567</v>
      </c>
      <c r="O34" s="55"/>
    </row>
    <row r="35" spans="9:15" ht="12" customHeight="1">
      <c r="I35" s="325">
        <v>32</v>
      </c>
      <c r="J35" s="333" t="s">
        <v>290</v>
      </c>
      <c r="K35" s="327">
        <v>4300</v>
      </c>
      <c r="L35" s="328">
        <v>4000</v>
      </c>
      <c r="M35" s="329">
        <v>4140</v>
      </c>
      <c r="N35" s="330">
        <v>3733</v>
      </c>
      <c r="O35" s="55"/>
    </row>
    <row r="36" spans="9:15" ht="12" customHeight="1">
      <c r="I36" s="325">
        <v>33</v>
      </c>
      <c r="J36" s="331" t="s">
        <v>291</v>
      </c>
      <c r="K36" s="327">
        <v>1767</v>
      </c>
      <c r="L36" s="328">
        <v>1833</v>
      </c>
      <c r="M36" s="329">
        <v>1793</v>
      </c>
      <c r="N36" s="330">
        <v>1850</v>
      </c>
      <c r="O36" s="55"/>
    </row>
    <row r="37" spans="9:15" ht="12" customHeight="1">
      <c r="I37" s="325">
        <v>34</v>
      </c>
      <c r="J37" s="331" t="s">
        <v>292</v>
      </c>
      <c r="K37" s="332">
        <v>5700</v>
      </c>
      <c r="L37" s="328">
        <v>5500</v>
      </c>
      <c r="M37" s="329">
        <v>0</v>
      </c>
      <c r="N37" s="330">
        <v>5500</v>
      </c>
      <c r="O37" s="55"/>
    </row>
    <row r="38" spans="9:15" ht="12" customHeight="1">
      <c r="I38" s="325">
        <v>35</v>
      </c>
      <c r="J38" s="331" t="s">
        <v>293</v>
      </c>
      <c r="K38" s="327">
        <v>1333</v>
      </c>
      <c r="L38" s="328">
        <v>1400</v>
      </c>
      <c r="M38" s="329">
        <v>1276</v>
      </c>
      <c r="N38" s="330">
        <v>1225</v>
      </c>
      <c r="O38" s="55"/>
    </row>
    <row r="39" spans="9:15" ht="12" customHeight="1">
      <c r="I39" s="325">
        <v>36</v>
      </c>
      <c r="J39" s="331" t="s">
        <v>294</v>
      </c>
      <c r="K39" s="327">
        <v>7300</v>
      </c>
      <c r="L39" s="328">
        <v>8000</v>
      </c>
      <c r="M39" s="329">
        <v>7466.7</v>
      </c>
      <c r="N39" s="330">
        <v>7600</v>
      </c>
      <c r="O39" s="55"/>
    </row>
    <row r="40" spans="9:15" ht="12" customHeight="1">
      <c r="I40" s="325">
        <v>37</v>
      </c>
      <c r="J40" s="331" t="s">
        <v>295</v>
      </c>
      <c r="K40" s="332">
        <v>1283</v>
      </c>
      <c r="L40" s="328">
        <v>1433</v>
      </c>
      <c r="M40" s="329">
        <v>1483</v>
      </c>
      <c r="N40" s="330">
        <v>1533</v>
      </c>
      <c r="O40" s="55"/>
    </row>
    <row r="41" spans="9:15" ht="12" customHeight="1">
      <c r="I41" s="325">
        <v>38</v>
      </c>
      <c r="J41" s="333" t="s">
        <v>296</v>
      </c>
      <c r="K41" s="332">
        <v>2267</v>
      </c>
      <c r="L41" s="328">
        <v>2300</v>
      </c>
      <c r="M41" s="329">
        <v>2500</v>
      </c>
      <c r="N41" s="330">
        <v>2400</v>
      </c>
      <c r="O41" s="55"/>
    </row>
    <row r="42" spans="9:15" ht="12" customHeight="1">
      <c r="I42" s="325">
        <v>39</v>
      </c>
      <c r="J42" s="331" t="s">
        <v>297</v>
      </c>
      <c r="K42" s="327">
        <v>1800</v>
      </c>
      <c r="L42" s="328">
        <v>1700</v>
      </c>
      <c r="M42" s="329">
        <v>1666</v>
      </c>
      <c r="N42" s="330">
        <v>1800</v>
      </c>
      <c r="O42" s="55"/>
    </row>
    <row r="43" spans="9:15" ht="12" customHeight="1">
      <c r="I43" s="325">
        <v>40</v>
      </c>
      <c r="J43" s="334" t="s">
        <v>298</v>
      </c>
      <c r="K43" s="335">
        <v>1560</v>
      </c>
      <c r="L43" s="328">
        <v>1570</v>
      </c>
      <c r="M43" s="329">
        <v>1650</v>
      </c>
      <c r="N43" s="330">
        <v>1520</v>
      </c>
      <c r="O43" s="55"/>
    </row>
    <row r="44" spans="9:15" ht="12" customHeight="1">
      <c r="I44" s="325">
        <v>41</v>
      </c>
      <c r="J44" s="334" t="s">
        <v>299</v>
      </c>
      <c r="K44" s="335">
        <v>1800</v>
      </c>
      <c r="L44" s="328">
        <v>1690</v>
      </c>
      <c r="M44" s="329">
        <v>1890</v>
      </c>
      <c r="N44" s="330">
        <v>1790</v>
      </c>
      <c r="O44" s="55"/>
    </row>
    <row r="45" spans="9:15" ht="12" customHeight="1">
      <c r="I45" s="325">
        <v>42</v>
      </c>
      <c r="J45" s="334" t="s">
        <v>300</v>
      </c>
      <c r="K45" s="335">
        <v>1880</v>
      </c>
      <c r="L45" s="328">
        <v>1790</v>
      </c>
      <c r="M45" s="336">
        <v>1910</v>
      </c>
      <c r="N45" s="330">
        <v>1880</v>
      </c>
      <c r="O45" s="55"/>
    </row>
  </sheetData>
  <mergeCells count="1">
    <mergeCell ref="I1:N1"/>
  </mergeCells>
  <conditionalFormatting sqref="K4:K42">
    <cfRule type="cellIs" dxfId="1" priority="1" stopIfTrue="1" operator="lessThan">
      <formula>0.001</formula>
    </cfRule>
  </conditionalFormatting>
  <conditionalFormatting sqref="K43:K45 M23:M42 L43 M14:M21 M2:M12 J2:J42 N4:N42 K2:L3 I1:I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AA17" sqref="AA17"/>
    </sheetView>
  </sheetViews>
  <sheetFormatPr defaultRowHeight="15"/>
  <cols>
    <col min="1" max="1" width="7.42578125" style="339" customWidth="1"/>
    <col min="2" max="2" width="3.85546875" style="339" customWidth="1"/>
    <col min="3" max="3" width="3.5703125" style="339" customWidth="1"/>
    <col min="4" max="4" width="7.140625" style="32" customWidth="1"/>
    <col min="5" max="9" width="0.28515625" style="32" hidden="1" customWidth="1"/>
    <col min="10" max="10" width="6.140625" style="32" customWidth="1"/>
    <col min="11" max="18" width="6.140625" style="339" customWidth="1"/>
    <col min="19" max="256" width="9.140625" style="339"/>
    <col min="257" max="257" width="7.42578125" style="339" customWidth="1"/>
    <col min="258" max="258" width="3.85546875" style="339" customWidth="1"/>
    <col min="259" max="259" width="3.5703125" style="339" customWidth="1"/>
    <col min="260" max="260" width="7.140625" style="339" customWidth="1"/>
    <col min="261" max="265" width="0" style="339" hidden="1" customWidth="1"/>
    <col min="266" max="274" width="6.140625" style="339" customWidth="1"/>
    <col min="275" max="512" width="9.140625" style="339"/>
    <col min="513" max="513" width="7.42578125" style="339" customWidth="1"/>
    <col min="514" max="514" width="3.85546875" style="339" customWidth="1"/>
    <col min="515" max="515" width="3.5703125" style="339" customWidth="1"/>
    <col min="516" max="516" width="7.140625" style="339" customWidth="1"/>
    <col min="517" max="521" width="0" style="339" hidden="1" customWidth="1"/>
    <col min="522" max="530" width="6.140625" style="339" customWidth="1"/>
    <col min="531" max="768" width="9.140625" style="339"/>
    <col min="769" max="769" width="7.42578125" style="339" customWidth="1"/>
    <col min="770" max="770" width="3.85546875" style="339" customWidth="1"/>
    <col min="771" max="771" width="3.5703125" style="339" customWidth="1"/>
    <col min="772" max="772" width="7.140625" style="339" customWidth="1"/>
    <col min="773" max="777" width="0" style="339" hidden="1" customWidth="1"/>
    <col min="778" max="786" width="6.140625" style="339" customWidth="1"/>
    <col min="787" max="1024" width="9.140625" style="339"/>
    <col min="1025" max="1025" width="7.42578125" style="339" customWidth="1"/>
    <col min="1026" max="1026" width="3.85546875" style="339" customWidth="1"/>
    <col min="1027" max="1027" width="3.5703125" style="339" customWidth="1"/>
    <col min="1028" max="1028" width="7.140625" style="339" customWidth="1"/>
    <col min="1029" max="1033" width="0" style="339" hidden="1" customWidth="1"/>
    <col min="1034" max="1042" width="6.140625" style="339" customWidth="1"/>
    <col min="1043" max="1280" width="9.140625" style="339"/>
    <col min="1281" max="1281" width="7.42578125" style="339" customWidth="1"/>
    <col min="1282" max="1282" width="3.85546875" style="339" customWidth="1"/>
    <col min="1283" max="1283" width="3.5703125" style="339" customWidth="1"/>
    <col min="1284" max="1284" width="7.140625" style="339" customWidth="1"/>
    <col min="1285" max="1289" width="0" style="339" hidden="1" customWidth="1"/>
    <col min="1290" max="1298" width="6.140625" style="339" customWidth="1"/>
    <col min="1299" max="1536" width="9.140625" style="339"/>
    <col min="1537" max="1537" width="7.42578125" style="339" customWidth="1"/>
    <col min="1538" max="1538" width="3.85546875" style="339" customWidth="1"/>
    <col min="1539" max="1539" width="3.5703125" style="339" customWidth="1"/>
    <col min="1540" max="1540" width="7.140625" style="339" customWidth="1"/>
    <col min="1541" max="1545" width="0" style="339" hidden="1" customWidth="1"/>
    <col min="1546" max="1554" width="6.140625" style="339" customWidth="1"/>
    <col min="1555" max="1792" width="9.140625" style="339"/>
    <col min="1793" max="1793" width="7.42578125" style="339" customWidth="1"/>
    <col min="1794" max="1794" width="3.85546875" style="339" customWidth="1"/>
    <col min="1795" max="1795" width="3.5703125" style="339" customWidth="1"/>
    <col min="1796" max="1796" width="7.140625" style="339" customWidth="1"/>
    <col min="1797" max="1801" width="0" style="339" hidden="1" customWidth="1"/>
    <col min="1802" max="1810" width="6.140625" style="339" customWidth="1"/>
    <col min="1811" max="2048" width="9.140625" style="339"/>
    <col min="2049" max="2049" width="7.42578125" style="339" customWidth="1"/>
    <col min="2050" max="2050" width="3.85546875" style="339" customWidth="1"/>
    <col min="2051" max="2051" width="3.5703125" style="339" customWidth="1"/>
    <col min="2052" max="2052" width="7.140625" style="339" customWidth="1"/>
    <col min="2053" max="2057" width="0" style="339" hidden="1" customWidth="1"/>
    <col min="2058" max="2066" width="6.140625" style="339" customWidth="1"/>
    <col min="2067" max="2304" width="9.140625" style="339"/>
    <col min="2305" max="2305" width="7.42578125" style="339" customWidth="1"/>
    <col min="2306" max="2306" width="3.85546875" style="339" customWidth="1"/>
    <col min="2307" max="2307" width="3.5703125" style="339" customWidth="1"/>
    <col min="2308" max="2308" width="7.140625" style="339" customWidth="1"/>
    <col min="2309" max="2313" width="0" style="339" hidden="1" customWidth="1"/>
    <col min="2314" max="2322" width="6.140625" style="339" customWidth="1"/>
    <col min="2323" max="2560" width="9.140625" style="339"/>
    <col min="2561" max="2561" width="7.42578125" style="339" customWidth="1"/>
    <col min="2562" max="2562" width="3.85546875" style="339" customWidth="1"/>
    <col min="2563" max="2563" width="3.5703125" style="339" customWidth="1"/>
    <col min="2564" max="2564" width="7.140625" style="339" customWidth="1"/>
    <col min="2565" max="2569" width="0" style="339" hidden="1" customWidth="1"/>
    <col min="2570" max="2578" width="6.140625" style="339" customWidth="1"/>
    <col min="2579" max="2816" width="9.140625" style="339"/>
    <col min="2817" max="2817" width="7.42578125" style="339" customWidth="1"/>
    <col min="2818" max="2818" width="3.85546875" style="339" customWidth="1"/>
    <col min="2819" max="2819" width="3.5703125" style="339" customWidth="1"/>
    <col min="2820" max="2820" width="7.140625" style="339" customWidth="1"/>
    <col min="2821" max="2825" width="0" style="339" hidden="1" customWidth="1"/>
    <col min="2826" max="2834" width="6.140625" style="339" customWidth="1"/>
    <col min="2835" max="3072" width="9.140625" style="339"/>
    <col min="3073" max="3073" width="7.42578125" style="339" customWidth="1"/>
    <col min="3074" max="3074" width="3.85546875" style="339" customWidth="1"/>
    <col min="3075" max="3075" width="3.5703125" style="339" customWidth="1"/>
    <col min="3076" max="3076" width="7.140625" style="339" customWidth="1"/>
    <col min="3077" max="3081" width="0" style="339" hidden="1" customWidth="1"/>
    <col min="3082" max="3090" width="6.140625" style="339" customWidth="1"/>
    <col min="3091" max="3328" width="9.140625" style="339"/>
    <col min="3329" max="3329" width="7.42578125" style="339" customWidth="1"/>
    <col min="3330" max="3330" width="3.85546875" style="339" customWidth="1"/>
    <col min="3331" max="3331" width="3.5703125" style="339" customWidth="1"/>
    <col min="3332" max="3332" width="7.140625" style="339" customWidth="1"/>
    <col min="3333" max="3337" width="0" style="339" hidden="1" customWidth="1"/>
    <col min="3338" max="3346" width="6.140625" style="339" customWidth="1"/>
    <col min="3347" max="3584" width="9.140625" style="339"/>
    <col min="3585" max="3585" width="7.42578125" style="339" customWidth="1"/>
    <col min="3586" max="3586" width="3.85546875" style="339" customWidth="1"/>
    <col min="3587" max="3587" width="3.5703125" style="339" customWidth="1"/>
    <col min="3588" max="3588" width="7.140625" style="339" customWidth="1"/>
    <col min="3589" max="3593" width="0" style="339" hidden="1" customWidth="1"/>
    <col min="3594" max="3602" width="6.140625" style="339" customWidth="1"/>
    <col min="3603" max="3840" width="9.140625" style="339"/>
    <col min="3841" max="3841" width="7.42578125" style="339" customWidth="1"/>
    <col min="3842" max="3842" width="3.85546875" style="339" customWidth="1"/>
    <col min="3843" max="3843" width="3.5703125" style="339" customWidth="1"/>
    <col min="3844" max="3844" width="7.140625" style="339" customWidth="1"/>
    <col min="3845" max="3849" width="0" style="339" hidden="1" customWidth="1"/>
    <col min="3850" max="3858" width="6.140625" style="339" customWidth="1"/>
    <col min="3859" max="4096" width="9.140625" style="339"/>
    <col min="4097" max="4097" width="7.42578125" style="339" customWidth="1"/>
    <col min="4098" max="4098" width="3.85546875" style="339" customWidth="1"/>
    <col min="4099" max="4099" width="3.5703125" style="339" customWidth="1"/>
    <col min="4100" max="4100" width="7.140625" style="339" customWidth="1"/>
    <col min="4101" max="4105" width="0" style="339" hidden="1" customWidth="1"/>
    <col min="4106" max="4114" width="6.140625" style="339" customWidth="1"/>
    <col min="4115" max="4352" width="9.140625" style="339"/>
    <col min="4353" max="4353" width="7.42578125" style="339" customWidth="1"/>
    <col min="4354" max="4354" width="3.85546875" style="339" customWidth="1"/>
    <col min="4355" max="4355" width="3.5703125" style="339" customWidth="1"/>
    <col min="4356" max="4356" width="7.140625" style="339" customWidth="1"/>
    <col min="4357" max="4361" width="0" style="339" hidden="1" customWidth="1"/>
    <col min="4362" max="4370" width="6.140625" style="339" customWidth="1"/>
    <col min="4371" max="4608" width="9.140625" style="339"/>
    <col min="4609" max="4609" width="7.42578125" style="339" customWidth="1"/>
    <col min="4610" max="4610" width="3.85546875" style="339" customWidth="1"/>
    <col min="4611" max="4611" width="3.5703125" style="339" customWidth="1"/>
    <col min="4612" max="4612" width="7.140625" style="339" customWidth="1"/>
    <col min="4613" max="4617" width="0" style="339" hidden="1" customWidth="1"/>
    <col min="4618" max="4626" width="6.140625" style="339" customWidth="1"/>
    <col min="4627" max="4864" width="9.140625" style="339"/>
    <col min="4865" max="4865" width="7.42578125" style="339" customWidth="1"/>
    <col min="4866" max="4866" width="3.85546875" style="339" customWidth="1"/>
    <col min="4867" max="4867" width="3.5703125" style="339" customWidth="1"/>
    <col min="4868" max="4868" width="7.140625" style="339" customWidth="1"/>
    <col min="4869" max="4873" width="0" style="339" hidden="1" customWidth="1"/>
    <col min="4874" max="4882" width="6.140625" style="339" customWidth="1"/>
    <col min="4883" max="5120" width="9.140625" style="339"/>
    <col min="5121" max="5121" width="7.42578125" style="339" customWidth="1"/>
    <col min="5122" max="5122" width="3.85546875" style="339" customWidth="1"/>
    <col min="5123" max="5123" width="3.5703125" style="339" customWidth="1"/>
    <col min="5124" max="5124" width="7.140625" style="339" customWidth="1"/>
    <col min="5125" max="5129" width="0" style="339" hidden="1" customWidth="1"/>
    <col min="5130" max="5138" width="6.140625" style="339" customWidth="1"/>
    <col min="5139" max="5376" width="9.140625" style="339"/>
    <col min="5377" max="5377" width="7.42578125" style="339" customWidth="1"/>
    <col min="5378" max="5378" width="3.85546875" style="339" customWidth="1"/>
    <col min="5379" max="5379" width="3.5703125" style="339" customWidth="1"/>
    <col min="5380" max="5380" width="7.140625" style="339" customWidth="1"/>
    <col min="5381" max="5385" width="0" style="339" hidden="1" customWidth="1"/>
    <col min="5386" max="5394" width="6.140625" style="339" customWidth="1"/>
    <col min="5395" max="5632" width="9.140625" style="339"/>
    <col min="5633" max="5633" width="7.42578125" style="339" customWidth="1"/>
    <col min="5634" max="5634" width="3.85546875" style="339" customWidth="1"/>
    <col min="5635" max="5635" width="3.5703125" style="339" customWidth="1"/>
    <col min="5636" max="5636" width="7.140625" style="339" customWidth="1"/>
    <col min="5637" max="5641" width="0" style="339" hidden="1" customWidth="1"/>
    <col min="5642" max="5650" width="6.140625" style="339" customWidth="1"/>
    <col min="5651" max="5888" width="9.140625" style="339"/>
    <col min="5889" max="5889" width="7.42578125" style="339" customWidth="1"/>
    <col min="5890" max="5890" width="3.85546875" style="339" customWidth="1"/>
    <col min="5891" max="5891" width="3.5703125" style="339" customWidth="1"/>
    <col min="5892" max="5892" width="7.140625" style="339" customWidth="1"/>
    <col min="5893" max="5897" width="0" style="339" hidden="1" customWidth="1"/>
    <col min="5898" max="5906" width="6.140625" style="339" customWidth="1"/>
    <col min="5907" max="6144" width="9.140625" style="339"/>
    <col min="6145" max="6145" width="7.42578125" style="339" customWidth="1"/>
    <col min="6146" max="6146" width="3.85546875" style="339" customWidth="1"/>
    <col min="6147" max="6147" width="3.5703125" style="339" customWidth="1"/>
    <col min="6148" max="6148" width="7.140625" style="339" customWidth="1"/>
    <col min="6149" max="6153" width="0" style="339" hidden="1" customWidth="1"/>
    <col min="6154" max="6162" width="6.140625" style="339" customWidth="1"/>
    <col min="6163" max="6400" width="9.140625" style="339"/>
    <col min="6401" max="6401" width="7.42578125" style="339" customWidth="1"/>
    <col min="6402" max="6402" width="3.85546875" style="339" customWidth="1"/>
    <col min="6403" max="6403" width="3.5703125" style="339" customWidth="1"/>
    <col min="6404" max="6404" width="7.140625" style="339" customWidth="1"/>
    <col min="6405" max="6409" width="0" style="339" hidden="1" customWidth="1"/>
    <col min="6410" max="6418" width="6.140625" style="339" customWidth="1"/>
    <col min="6419" max="6656" width="9.140625" style="339"/>
    <col min="6657" max="6657" width="7.42578125" style="339" customWidth="1"/>
    <col min="6658" max="6658" width="3.85546875" style="339" customWidth="1"/>
    <col min="6659" max="6659" width="3.5703125" style="339" customWidth="1"/>
    <col min="6660" max="6660" width="7.140625" style="339" customWidth="1"/>
    <col min="6661" max="6665" width="0" style="339" hidden="1" customWidth="1"/>
    <col min="6666" max="6674" width="6.140625" style="339" customWidth="1"/>
    <col min="6675" max="6912" width="9.140625" style="339"/>
    <col min="6913" max="6913" width="7.42578125" style="339" customWidth="1"/>
    <col min="6914" max="6914" width="3.85546875" style="339" customWidth="1"/>
    <col min="6915" max="6915" width="3.5703125" style="339" customWidth="1"/>
    <col min="6916" max="6916" width="7.140625" style="339" customWidth="1"/>
    <col min="6917" max="6921" width="0" style="339" hidden="1" customWidth="1"/>
    <col min="6922" max="6930" width="6.140625" style="339" customWidth="1"/>
    <col min="6931" max="7168" width="9.140625" style="339"/>
    <col min="7169" max="7169" width="7.42578125" style="339" customWidth="1"/>
    <col min="7170" max="7170" width="3.85546875" style="339" customWidth="1"/>
    <col min="7171" max="7171" width="3.5703125" style="339" customWidth="1"/>
    <col min="7172" max="7172" width="7.140625" style="339" customWidth="1"/>
    <col min="7173" max="7177" width="0" style="339" hidden="1" customWidth="1"/>
    <col min="7178" max="7186" width="6.140625" style="339" customWidth="1"/>
    <col min="7187" max="7424" width="9.140625" style="339"/>
    <col min="7425" max="7425" width="7.42578125" style="339" customWidth="1"/>
    <col min="7426" max="7426" width="3.85546875" style="339" customWidth="1"/>
    <col min="7427" max="7427" width="3.5703125" style="339" customWidth="1"/>
    <col min="7428" max="7428" width="7.140625" style="339" customWidth="1"/>
    <col min="7429" max="7433" width="0" style="339" hidden="1" customWidth="1"/>
    <col min="7434" max="7442" width="6.140625" style="339" customWidth="1"/>
    <col min="7443" max="7680" width="9.140625" style="339"/>
    <col min="7681" max="7681" width="7.42578125" style="339" customWidth="1"/>
    <col min="7682" max="7682" width="3.85546875" style="339" customWidth="1"/>
    <col min="7683" max="7683" width="3.5703125" style="339" customWidth="1"/>
    <col min="7684" max="7684" width="7.140625" style="339" customWidth="1"/>
    <col min="7685" max="7689" width="0" style="339" hidden="1" customWidth="1"/>
    <col min="7690" max="7698" width="6.140625" style="339" customWidth="1"/>
    <col min="7699" max="7936" width="9.140625" style="339"/>
    <col min="7937" max="7937" width="7.42578125" style="339" customWidth="1"/>
    <col min="7938" max="7938" width="3.85546875" style="339" customWidth="1"/>
    <col min="7939" max="7939" width="3.5703125" style="339" customWidth="1"/>
    <col min="7940" max="7940" width="7.140625" style="339" customWidth="1"/>
    <col min="7941" max="7945" width="0" style="339" hidden="1" customWidth="1"/>
    <col min="7946" max="7954" width="6.140625" style="339" customWidth="1"/>
    <col min="7955" max="8192" width="9.140625" style="339"/>
    <col min="8193" max="8193" width="7.42578125" style="339" customWidth="1"/>
    <col min="8194" max="8194" width="3.85546875" style="339" customWidth="1"/>
    <col min="8195" max="8195" width="3.5703125" style="339" customWidth="1"/>
    <col min="8196" max="8196" width="7.140625" style="339" customWidth="1"/>
    <col min="8197" max="8201" width="0" style="339" hidden="1" customWidth="1"/>
    <col min="8202" max="8210" width="6.140625" style="339" customWidth="1"/>
    <col min="8211" max="8448" width="9.140625" style="339"/>
    <col min="8449" max="8449" width="7.42578125" style="339" customWidth="1"/>
    <col min="8450" max="8450" width="3.85546875" style="339" customWidth="1"/>
    <col min="8451" max="8451" width="3.5703125" style="339" customWidth="1"/>
    <col min="8452" max="8452" width="7.140625" style="339" customWidth="1"/>
    <col min="8453" max="8457" width="0" style="339" hidden="1" customWidth="1"/>
    <col min="8458" max="8466" width="6.140625" style="339" customWidth="1"/>
    <col min="8467" max="8704" width="9.140625" style="339"/>
    <col min="8705" max="8705" width="7.42578125" style="339" customWidth="1"/>
    <col min="8706" max="8706" width="3.85546875" style="339" customWidth="1"/>
    <col min="8707" max="8707" width="3.5703125" style="339" customWidth="1"/>
    <col min="8708" max="8708" width="7.140625" style="339" customWidth="1"/>
    <col min="8709" max="8713" width="0" style="339" hidden="1" customWidth="1"/>
    <col min="8714" max="8722" width="6.140625" style="339" customWidth="1"/>
    <col min="8723" max="8960" width="9.140625" style="339"/>
    <col min="8961" max="8961" width="7.42578125" style="339" customWidth="1"/>
    <col min="8962" max="8962" width="3.85546875" style="339" customWidth="1"/>
    <col min="8963" max="8963" width="3.5703125" style="339" customWidth="1"/>
    <col min="8964" max="8964" width="7.140625" style="339" customWidth="1"/>
    <col min="8965" max="8969" width="0" style="339" hidden="1" customWidth="1"/>
    <col min="8970" max="8978" width="6.140625" style="339" customWidth="1"/>
    <col min="8979" max="9216" width="9.140625" style="339"/>
    <col min="9217" max="9217" width="7.42578125" style="339" customWidth="1"/>
    <col min="9218" max="9218" width="3.85546875" style="339" customWidth="1"/>
    <col min="9219" max="9219" width="3.5703125" style="339" customWidth="1"/>
    <col min="9220" max="9220" width="7.140625" style="339" customWidth="1"/>
    <col min="9221" max="9225" width="0" style="339" hidden="1" customWidth="1"/>
    <col min="9226" max="9234" width="6.140625" style="339" customWidth="1"/>
    <col min="9235" max="9472" width="9.140625" style="339"/>
    <col min="9473" max="9473" width="7.42578125" style="339" customWidth="1"/>
    <col min="9474" max="9474" width="3.85546875" style="339" customWidth="1"/>
    <col min="9475" max="9475" width="3.5703125" style="339" customWidth="1"/>
    <col min="9476" max="9476" width="7.140625" style="339" customWidth="1"/>
    <col min="9477" max="9481" width="0" style="339" hidden="1" customWidth="1"/>
    <col min="9482" max="9490" width="6.140625" style="339" customWidth="1"/>
    <col min="9491" max="9728" width="9.140625" style="339"/>
    <col min="9729" max="9729" width="7.42578125" style="339" customWidth="1"/>
    <col min="9730" max="9730" width="3.85546875" style="339" customWidth="1"/>
    <col min="9731" max="9731" width="3.5703125" style="339" customWidth="1"/>
    <col min="9732" max="9732" width="7.140625" style="339" customWidth="1"/>
    <col min="9733" max="9737" width="0" style="339" hidden="1" customWidth="1"/>
    <col min="9738" max="9746" width="6.140625" style="339" customWidth="1"/>
    <col min="9747" max="9984" width="9.140625" style="339"/>
    <col min="9985" max="9985" width="7.42578125" style="339" customWidth="1"/>
    <col min="9986" max="9986" width="3.85546875" style="339" customWidth="1"/>
    <col min="9987" max="9987" width="3.5703125" style="339" customWidth="1"/>
    <col min="9988" max="9988" width="7.140625" style="339" customWidth="1"/>
    <col min="9989" max="9993" width="0" style="339" hidden="1" customWidth="1"/>
    <col min="9994" max="10002" width="6.140625" style="339" customWidth="1"/>
    <col min="10003" max="10240" width="9.140625" style="339"/>
    <col min="10241" max="10241" width="7.42578125" style="339" customWidth="1"/>
    <col min="10242" max="10242" width="3.85546875" style="339" customWidth="1"/>
    <col min="10243" max="10243" width="3.5703125" style="339" customWidth="1"/>
    <col min="10244" max="10244" width="7.140625" style="339" customWidth="1"/>
    <col min="10245" max="10249" width="0" style="339" hidden="1" customWidth="1"/>
    <col min="10250" max="10258" width="6.140625" style="339" customWidth="1"/>
    <col min="10259" max="10496" width="9.140625" style="339"/>
    <col min="10497" max="10497" width="7.42578125" style="339" customWidth="1"/>
    <col min="10498" max="10498" width="3.85546875" style="339" customWidth="1"/>
    <col min="10499" max="10499" width="3.5703125" style="339" customWidth="1"/>
    <col min="10500" max="10500" width="7.140625" style="339" customWidth="1"/>
    <col min="10501" max="10505" width="0" style="339" hidden="1" customWidth="1"/>
    <col min="10506" max="10514" width="6.140625" style="339" customWidth="1"/>
    <col min="10515" max="10752" width="9.140625" style="339"/>
    <col min="10753" max="10753" width="7.42578125" style="339" customWidth="1"/>
    <col min="10754" max="10754" width="3.85546875" style="339" customWidth="1"/>
    <col min="10755" max="10755" width="3.5703125" style="339" customWidth="1"/>
    <col min="10756" max="10756" width="7.140625" style="339" customWidth="1"/>
    <col min="10757" max="10761" width="0" style="339" hidden="1" customWidth="1"/>
    <col min="10762" max="10770" width="6.140625" style="339" customWidth="1"/>
    <col min="10771" max="11008" width="9.140625" style="339"/>
    <col min="11009" max="11009" width="7.42578125" style="339" customWidth="1"/>
    <col min="11010" max="11010" width="3.85546875" style="339" customWidth="1"/>
    <col min="11011" max="11011" width="3.5703125" style="339" customWidth="1"/>
    <col min="11012" max="11012" width="7.140625" style="339" customWidth="1"/>
    <col min="11013" max="11017" width="0" style="339" hidden="1" customWidth="1"/>
    <col min="11018" max="11026" width="6.140625" style="339" customWidth="1"/>
    <col min="11027" max="11264" width="9.140625" style="339"/>
    <col min="11265" max="11265" width="7.42578125" style="339" customWidth="1"/>
    <col min="11266" max="11266" width="3.85546875" style="339" customWidth="1"/>
    <col min="11267" max="11267" width="3.5703125" style="339" customWidth="1"/>
    <col min="11268" max="11268" width="7.140625" style="339" customWidth="1"/>
    <col min="11269" max="11273" width="0" style="339" hidden="1" customWidth="1"/>
    <col min="11274" max="11282" width="6.140625" style="339" customWidth="1"/>
    <col min="11283" max="11520" width="9.140625" style="339"/>
    <col min="11521" max="11521" width="7.42578125" style="339" customWidth="1"/>
    <col min="11522" max="11522" width="3.85546875" style="339" customWidth="1"/>
    <col min="11523" max="11523" width="3.5703125" style="339" customWidth="1"/>
    <col min="11524" max="11524" width="7.140625" style="339" customWidth="1"/>
    <col min="11525" max="11529" width="0" style="339" hidden="1" customWidth="1"/>
    <col min="11530" max="11538" width="6.140625" style="339" customWidth="1"/>
    <col min="11539" max="11776" width="9.140625" style="339"/>
    <col min="11777" max="11777" width="7.42578125" style="339" customWidth="1"/>
    <col min="11778" max="11778" width="3.85546875" style="339" customWidth="1"/>
    <col min="11779" max="11779" width="3.5703125" style="339" customWidth="1"/>
    <col min="11780" max="11780" width="7.140625" style="339" customWidth="1"/>
    <col min="11781" max="11785" width="0" style="339" hidden="1" customWidth="1"/>
    <col min="11786" max="11794" width="6.140625" style="339" customWidth="1"/>
    <col min="11795" max="12032" width="9.140625" style="339"/>
    <col min="12033" max="12033" width="7.42578125" style="339" customWidth="1"/>
    <col min="12034" max="12034" width="3.85546875" style="339" customWidth="1"/>
    <col min="12035" max="12035" width="3.5703125" style="339" customWidth="1"/>
    <col min="12036" max="12036" width="7.140625" style="339" customWidth="1"/>
    <col min="12037" max="12041" width="0" style="339" hidden="1" customWidth="1"/>
    <col min="12042" max="12050" width="6.140625" style="339" customWidth="1"/>
    <col min="12051" max="12288" width="9.140625" style="339"/>
    <col min="12289" max="12289" width="7.42578125" style="339" customWidth="1"/>
    <col min="12290" max="12290" width="3.85546875" style="339" customWidth="1"/>
    <col min="12291" max="12291" width="3.5703125" style="339" customWidth="1"/>
    <col min="12292" max="12292" width="7.140625" style="339" customWidth="1"/>
    <col min="12293" max="12297" width="0" style="339" hidden="1" customWidth="1"/>
    <col min="12298" max="12306" width="6.140625" style="339" customWidth="1"/>
    <col min="12307" max="12544" width="9.140625" style="339"/>
    <col min="12545" max="12545" width="7.42578125" style="339" customWidth="1"/>
    <col min="12546" max="12546" width="3.85546875" style="339" customWidth="1"/>
    <col min="12547" max="12547" width="3.5703125" style="339" customWidth="1"/>
    <col min="12548" max="12548" width="7.140625" style="339" customWidth="1"/>
    <col min="12549" max="12553" width="0" style="339" hidden="1" customWidth="1"/>
    <col min="12554" max="12562" width="6.140625" style="339" customWidth="1"/>
    <col min="12563" max="12800" width="9.140625" style="339"/>
    <col min="12801" max="12801" width="7.42578125" style="339" customWidth="1"/>
    <col min="12802" max="12802" width="3.85546875" style="339" customWidth="1"/>
    <col min="12803" max="12803" width="3.5703125" style="339" customWidth="1"/>
    <col min="12804" max="12804" width="7.140625" style="339" customWidth="1"/>
    <col min="12805" max="12809" width="0" style="339" hidden="1" customWidth="1"/>
    <col min="12810" max="12818" width="6.140625" style="339" customWidth="1"/>
    <col min="12819" max="13056" width="9.140625" style="339"/>
    <col min="13057" max="13057" width="7.42578125" style="339" customWidth="1"/>
    <col min="13058" max="13058" width="3.85546875" style="339" customWidth="1"/>
    <col min="13059" max="13059" width="3.5703125" style="339" customWidth="1"/>
    <col min="13060" max="13060" width="7.140625" style="339" customWidth="1"/>
    <col min="13061" max="13065" width="0" style="339" hidden="1" customWidth="1"/>
    <col min="13066" max="13074" width="6.140625" style="339" customWidth="1"/>
    <col min="13075" max="13312" width="9.140625" style="339"/>
    <col min="13313" max="13313" width="7.42578125" style="339" customWidth="1"/>
    <col min="13314" max="13314" width="3.85546875" style="339" customWidth="1"/>
    <col min="13315" max="13315" width="3.5703125" style="339" customWidth="1"/>
    <col min="13316" max="13316" width="7.140625" style="339" customWidth="1"/>
    <col min="13317" max="13321" width="0" style="339" hidden="1" customWidth="1"/>
    <col min="13322" max="13330" width="6.140625" style="339" customWidth="1"/>
    <col min="13331" max="13568" width="9.140625" style="339"/>
    <col min="13569" max="13569" width="7.42578125" style="339" customWidth="1"/>
    <col min="13570" max="13570" width="3.85546875" style="339" customWidth="1"/>
    <col min="13571" max="13571" width="3.5703125" style="339" customWidth="1"/>
    <col min="13572" max="13572" width="7.140625" style="339" customWidth="1"/>
    <col min="13573" max="13577" width="0" style="339" hidden="1" customWidth="1"/>
    <col min="13578" max="13586" width="6.140625" style="339" customWidth="1"/>
    <col min="13587" max="13824" width="9.140625" style="339"/>
    <col min="13825" max="13825" width="7.42578125" style="339" customWidth="1"/>
    <col min="13826" max="13826" width="3.85546875" style="339" customWidth="1"/>
    <col min="13827" max="13827" width="3.5703125" style="339" customWidth="1"/>
    <col min="13828" max="13828" width="7.140625" style="339" customWidth="1"/>
    <col min="13829" max="13833" width="0" style="339" hidden="1" customWidth="1"/>
    <col min="13834" max="13842" width="6.140625" style="339" customWidth="1"/>
    <col min="13843" max="14080" width="9.140625" style="339"/>
    <col min="14081" max="14081" width="7.42578125" style="339" customWidth="1"/>
    <col min="14082" max="14082" width="3.85546875" style="339" customWidth="1"/>
    <col min="14083" max="14083" width="3.5703125" style="339" customWidth="1"/>
    <col min="14084" max="14084" width="7.140625" style="339" customWidth="1"/>
    <col min="14085" max="14089" width="0" style="339" hidden="1" customWidth="1"/>
    <col min="14090" max="14098" width="6.140625" style="339" customWidth="1"/>
    <col min="14099" max="14336" width="9.140625" style="339"/>
    <col min="14337" max="14337" width="7.42578125" style="339" customWidth="1"/>
    <col min="14338" max="14338" width="3.85546875" style="339" customWidth="1"/>
    <col min="14339" max="14339" width="3.5703125" style="339" customWidth="1"/>
    <col min="14340" max="14340" width="7.140625" style="339" customWidth="1"/>
    <col min="14341" max="14345" width="0" style="339" hidden="1" customWidth="1"/>
    <col min="14346" max="14354" width="6.140625" style="339" customWidth="1"/>
    <col min="14355" max="14592" width="9.140625" style="339"/>
    <col min="14593" max="14593" width="7.42578125" style="339" customWidth="1"/>
    <col min="14594" max="14594" width="3.85546875" style="339" customWidth="1"/>
    <col min="14595" max="14595" width="3.5703125" style="339" customWidth="1"/>
    <col min="14596" max="14596" width="7.140625" style="339" customWidth="1"/>
    <col min="14597" max="14601" width="0" style="339" hidden="1" customWidth="1"/>
    <col min="14602" max="14610" width="6.140625" style="339" customWidth="1"/>
    <col min="14611" max="14848" width="9.140625" style="339"/>
    <col min="14849" max="14849" width="7.42578125" style="339" customWidth="1"/>
    <col min="14850" max="14850" width="3.85546875" style="339" customWidth="1"/>
    <col min="14851" max="14851" width="3.5703125" style="339" customWidth="1"/>
    <col min="14852" max="14852" width="7.140625" style="339" customWidth="1"/>
    <col min="14853" max="14857" width="0" style="339" hidden="1" customWidth="1"/>
    <col min="14858" max="14866" width="6.140625" style="339" customWidth="1"/>
    <col min="14867" max="15104" width="9.140625" style="339"/>
    <col min="15105" max="15105" width="7.42578125" style="339" customWidth="1"/>
    <col min="15106" max="15106" width="3.85546875" style="339" customWidth="1"/>
    <col min="15107" max="15107" width="3.5703125" style="339" customWidth="1"/>
    <col min="15108" max="15108" width="7.140625" style="339" customWidth="1"/>
    <col min="15109" max="15113" width="0" style="339" hidden="1" customWidth="1"/>
    <col min="15114" max="15122" width="6.140625" style="339" customWidth="1"/>
    <col min="15123" max="15360" width="9.140625" style="339"/>
    <col min="15361" max="15361" width="7.42578125" style="339" customWidth="1"/>
    <col min="15362" max="15362" width="3.85546875" style="339" customWidth="1"/>
    <col min="15363" max="15363" width="3.5703125" style="339" customWidth="1"/>
    <col min="15364" max="15364" width="7.140625" style="339" customWidth="1"/>
    <col min="15365" max="15369" width="0" style="339" hidden="1" customWidth="1"/>
    <col min="15370" max="15378" width="6.140625" style="339" customWidth="1"/>
    <col min="15379" max="15616" width="9.140625" style="339"/>
    <col min="15617" max="15617" width="7.42578125" style="339" customWidth="1"/>
    <col min="15618" max="15618" width="3.85546875" style="339" customWidth="1"/>
    <col min="15619" max="15619" width="3.5703125" style="339" customWidth="1"/>
    <col min="15620" max="15620" width="7.140625" style="339" customWidth="1"/>
    <col min="15621" max="15625" width="0" style="339" hidden="1" customWidth="1"/>
    <col min="15626" max="15634" width="6.140625" style="339" customWidth="1"/>
    <col min="15635" max="15872" width="9.140625" style="339"/>
    <col min="15873" max="15873" width="7.42578125" style="339" customWidth="1"/>
    <col min="15874" max="15874" width="3.85546875" style="339" customWidth="1"/>
    <col min="15875" max="15875" width="3.5703125" style="339" customWidth="1"/>
    <col min="15876" max="15876" width="7.140625" style="339" customWidth="1"/>
    <col min="15877" max="15881" width="0" style="339" hidden="1" customWidth="1"/>
    <col min="15882" max="15890" width="6.140625" style="339" customWidth="1"/>
    <col min="15891" max="16128" width="9.140625" style="339"/>
    <col min="16129" max="16129" width="7.42578125" style="339" customWidth="1"/>
    <col min="16130" max="16130" width="3.85546875" style="339" customWidth="1"/>
    <col min="16131" max="16131" width="3.5703125" style="339" customWidth="1"/>
    <col min="16132" max="16132" width="7.140625" style="339" customWidth="1"/>
    <col min="16133" max="16137" width="0" style="339" hidden="1" customWidth="1"/>
    <col min="16138" max="16146" width="6.140625" style="339" customWidth="1"/>
    <col min="16147" max="16384" width="9.140625" style="339"/>
  </cols>
  <sheetData>
    <row r="1" spans="1:18" ht="15.75" customHeight="1">
      <c r="A1" s="337" t="s">
        <v>301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8"/>
      <c r="P1" s="338"/>
      <c r="Q1" s="338"/>
    </row>
    <row r="2" spans="1:18">
      <c r="A2" s="340"/>
      <c r="B2" s="340"/>
      <c r="C2" s="340"/>
      <c r="K2" s="341"/>
    </row>
    <row r="3" spans="1:18" ht="12.75" customHeight="1">
      <c r="A3" s="342"/>
      <c r="B3" s="342"/>
      <c r="C3" s="343" t="s">
        <v>302</v>
      </c>
      <c r="D3" s="344" t="s">
        <v>303</v>
      </c>
      <c r="E3" s="344" t="s">
        <v>304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5"/>
      <c r="Q3" s="345"/>
      <c r="R3" s="346"/>
    </row>
    <row r="4" spans="1:18" ht="26.25" customHeight="1">
      <c r="A4" s="342"/>
      <c r="B4" s="342"/>
      <c r="C4" s="343"/>
      <c r="D4" s="344"/>
      <c r="E4" s="347" t="s">
        <v>305</v>
      </c>
      <c r="F4" s="347" t="s">
        <v>306</v>
      </c>
      <c r="G4" s="347" t="s">
        <v>307</v>
      </c>
      <c r="H4" s="347" t="s">
        <v>308</v>
      </c>
      <c r="I4" s="347" t="s">
        <v>309</v>
      </c>
      <c r="J4" s="347" t="s">
        <v>310</v>
      </c>
      <c r="K4" s="347" t="s">
        <v>311</v>
      </c>
      <c r="L4" s="347" t="s">
        <v>312</v>
      </c>
      <c r="M4" s="347" t="s">
        <v>313</v>
      </c>
      <c r="N4" s="347" t="s">
        <v>314</v>
      </c>
      <c r="O4" s="347" t="s">
        <v>315</v>
      </c>
      <c r="P4" s="347" t="s">
        <v>316</v>
      </c>
      <c r="Q4" s="347" t="s">
        <v>317</v>
      </c>
      <c r="R4" s="347" t="s">
        <v>318</v>
      </c>
    </row>
    <row r="5" spans="1:18" ht="14.25" customHeight="1">
      <c r="A5" s="348" t="s">
        <v>319</v>
      </c>
      <c r="B5" s="348"/>
      <c r="C5" s="348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18" ht="14.25" customHeight="1">
      <c r="A6" s="348" t="s">
        <v>320</v>
      </c>
      <c r="B6" s="348"/>
      <c r="C6" s="348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</row>
    <row r="7" spans="1:18" ht="14.25" customHeight="1">
      <c r="A7" s="349" t="s">
        <v>321</v>
      </c>
      <c r="B7" s="325" t="s">
        <v>322</v>
      </c>
      <c r="C7" s="325" t="s">
        <v>323</v>
      </c>
      <c r="D7" s="350">
        <v>1386.4583</v>
      </c>
      <c r="E7" s="350">
        <v>1257.6923000000002</v>
      </c>
      <c r="F7" s="350">
        <v>1257.6923000000002</v>
      </c>
      <c r="G7" s="350">
        <v>1374.1818000000001</v>
      </c>
      <c r="H7" s="350">
        <v>1374.1818000000001</v>
      </c>
      <c r="I7" s="350">
        <v>1374.1818000000001</v>
      </c>
      <c r="J7" s="351">
        <v>1394.8</v>
      </c>
      <c r="K7" s="351">
        <v>1394.8</v>
      </c>
      <c r="L7" s="351">
        <v>1440.8</v>
      </c>
      <c r="M7" s="351">
        <v>1438.7</v>
      </c>
      <c r="N7" s="351">
        <v>1421.5</v>
      </c>
      <c r="O7" s="351">
        <v>1457.7</v>
      </c>
      <c r="P7" s="351">
        <v>1375.961538</v>
      </c>
      <c r="Q7" s="352">
        <v>1290.3846149999999</v>
      </c>
      <c r="R7" s="352">
        <v>1239.583333</v>
      </c>
    </row>
    <row r="8" spans="1:18" ht="14.25" customHeight="1">
      <c r="A8" s="349"/>
      <c r="B8" s="325" t="s">
        <v>324</v>
      </c>
      <c r="C8" s="325" t="s">
        <v>323</v>
      </c>
      <c r="D8" s="350">
        <v>1139.5833</v>
      </c>
      <c r="E8" s="350">
        <v>1036.9231</v>
      </c>
      <c r="F8" s="350">
        <v>1036.9231</v>
      </c>
      <c r="G8" s="350">
        <v>1115</v>
      </c>
      <c r="H8" s="350">
        <v>1115</v>
      </c>
      <c r="I8" s="350">
        <v>1115</v>
      </c>
      <c r="J8" s="351">
        <v>1156.3</v>
      </c>
      <c r="K8" s="351">
        <v>1156.3</v>
      </c>
      <c r="L8" s="351">
        <v>1139.5999999999999</v>
      </c>
      <c r="M8" s="351">
        <v>1123.0999999999999</v>
      </c>
      <c r="N8" s="351">
        <v>1150.5999999999999</v>
      </c>
      <c r="O8" s="351">
        <v>1186.5</v>
      </c>
      <c r="P8" s="351">
        <v>1076.538462</v>
      </c>
      <c r="Q8" s="352">
        <v>1065.3846149999999</v>
      </c>
      <c r="R8" s="352">
        <v>1047.916667</v>
      </c>
    </row>
    <row r="9" spans="1:18" ht="14.25" customHeight="1">
      <c r="A9" s="349" t="s">
        <v>325</v>
      </c>
      <c r="B9" s="325" t="s">
        <v>322</v>
      </c>
      <c r="C9" s="325" t="s">
        <v>323</v>
      </c>
      <c r="D9" s="350">
        <v>817</v>
      </c>
      <c r="E9" s="350">
        <v>679.23080000000004</v>
      </c>
      <c r="F9" s="350">
        <v>679.23080000000004</v>
      </c>
      <c r="G9" s="350">
        <v>823.44</v>
      </c>
      <c r="H9" s="350">
        <v>823.44</v>
      </c>
      <c r="I9" s="350">
        <v>823.44</v>
      </c>
      <c r="J9" s="350">
        <v>817</v>
      </c>
      <c r="K9" s="350">
        <v>817</v>
      </c>
      <c r="L9" s="350">
        <v>791.7</v>
      </c>
      <c r="M9" s="350">
        <v>780.8</v>
      </c>
      <c r="N9" s="350">
        <v>809</v>
      </c>
      <c r="O9" s="350">
        <v>831.5</v>
      </c>
      <c r="P9" s="350">
        <v>807.69230799999991</v>
      </c>
      <c r="Q9" s="353">
        <v>775</v>
      </c>
      <c r="R9" s="353">
        <v>727.08333300000004</v>
      </c>
    </row>
    <row r="10" spans="1:18" ht="14.25" customHeight="1">
      <c r="A10" s="349"/>
      <c r="B10" s="325" t="s">
        <v>324</v>
      </c>
      <c r="C10" s="325" t="s">
        <v>323</v>
      </c>
      <c r="D10" s="350">
        <v>790.90909999999997</v>
      </c>
      <c r="E10" s="350">
        <v>707.69230000000005</v>
      </c>
      <c r="F10" s="350">
        <v>707.69230000000005</v>
      </c>
      <c r="G10" s="350">
        <v>801.5</v>
      </c>
      <c r="H10" s="350">
        <v>801.5</v>
      </c>
      <c r="I10" s="350">
        <v>801.5</v>
      </c>
      <c r="J10" s="350">
        <v>790.9</v>
      </c>
      <c r="K10" s="350">
        <v>790.9</v>
      </c>
      <c r="L10" s="350">
        <v>772.7</v>
      </c>
      <c r="M10" s="350">
        <v>769.2</v>
      </c>
      <c r="N10" s="350">
        <v>789.5</v>
      </c>
      <c r="O10" s="350">
        <v>805.8</v>
      </c>
      <c r="P10" s="350">
        <v>788.84615399999996</v>
      </c>
      <c r="Q10" s="353">
        <v>743.75</v>
      </c>
      <c r="R10" s="353">
        <v>705.68181800000002</v>
      </c>
    </row>
    <row r="11" spans="1:18" ht="14.25" customHeight="1">
      <c r="A11" s="333" t="s">
        <v>326</v>
      </c>
      <c r="B11" s="325"/>
      <c r="C11" s="325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customHeight="1">
      <c r="A12" s="349" t="s">
        <v>321</v>
      </c>
      <c r="B12" s="325" t="s">
        <v>322</v>
      </c>
      <c r="C12" s="325" t="s">
        <v>323</v>
      </c>
      <c r="D12" s="350">
        <v>982.14290000000005</v>
      </c>
      <c r="E12" s="355">
        <v>888</v>
      </c>
      <c r="F12" s="355">
        <v>888</v>
      </c>
      <c r="G12" s="355">
        <v>996.15380000000005</v>
      </c>
      <c r="H12" s="355">
        <v>996.15380000000005</v>
      </c>
      <c r="I12" s="355">
        <v>996.15380000000005</v>
      </c>
      <c r="J12" s="350">
        <v>967.9</v>
      </c>
      <c r="K12" s="350">
        <v>967.9</v>
      </c>
      <c r="L12" s="350">
        <v>876.8</v>
      </c>
      <c r="M12" s="350">
        <v>923.3</v>
      </c>
      <c r="N12" s="350">
        <v>937.2</v>
      </c>
      <c r="O12" s="350">
        <v>919.6</v>
      </c>
      <c r="P12" s="350">
        <v>925</v>
      </c>
      <c r="Q12" s="353">
        <v>880.76923099999999</v>
      </c>
      <c r="R12" s="353">
        <v>847.11538500000006</v>
      </c>
    </row>
    <row r="13" spans="1:18" ht="15" customHeight="1">
      <c r="A13" s="349"/>
      <c r="B13" s="325" t="s">
        <v>324</v>
      </c>
      <c r="C13" s="325" t="s">
        <v>323</v>
      </c>
      <c r="D13" s="350">
        <v>926.92309999999998</v>
      </c>
      <c r="E13" s="355">
        <v>811.5385</v>
      </c>
      <c r="F13" s="355">
        <v>811.5385</v>
      </c>
      <c r="G13" s="355">
        <v>958.33330000000001</v>
      </c>
      <c r="H13" s="355">
        <v>958.33330000000001</v>
      </c>
      <c r="I13" s="355">
        <v>958.33330000000001</v>
      </c>
      <c r="J13" s="350">
        <v>926.9</v>
      </c>
      <c r="K13" s="350">
        <v>926.9</v>
      </c>
      <c r="L13" s="350">
        <v>846.2</v>
      </c>
      <c r="M13" s="350">
        <v>896.2</v>
      </c>
      <c r="N13" s="350">
        <v>604.1</v>
      </c>
      <c r="O13" s="350">
        <v>891.1</v>
      </c>
      <c r="P13" s="350">
        <v>860.71428600000002</v>
      </c>
      <c r="Q13" s="353">
        <v>850.89285699999994</v>
      </c>
      <c r="R13" s="353">
        <v>840.38461499999994</v>
      </c>
    </row>
    <row r="14" spans="1:18" ht="15" customHeight="1">
      <c r="A14" s="349" t="s">
        <v>325</v>
      </c>
      <c r="B14" s="325" t="s">
        <v>322</v>
      </c>
      <c r="C14" s="325" t="s">
        <v>323</v>
      </c>
      <c r="D14" s="350">
        <v>709.23080000000004</v>
      </c>
      <c r="E14" s="355">
        <v>596.15380000000005</v>
      </c>
      <c r="F14" s="355">
        <v>596.15380000000005</v>
      </c>
      <c r="G14" s="355">
        <v>758.16669999999999</v>
      </c>
      <c r="H14" s="355">
        <v>758.16669999999999</v>
      </c>
      <c r="I14" s="355">
        <v>758.16669999999999</v>
      </c>
      <c r="J14" s="350">
        <v>701.5</v>
      </c>
      <c r="K14" s="350">
        <v>701.5</v>
      </c>
      <c r="L14" s="350">
        <v>648.1</v>
      </c>
      <c r="M14" s="350">
        <v>665.4</v>
      </c>
      <c r="N14" s="350">
        <v>681.8</v>
      </c>
      <c r="O14" s="350">
        <v>673.6</v>
      </c>
      <c r="P14" s="350">
        <v>645</v>
      </c>
      <c r="Q14" s="353">
        <v>614.16666699999996</v>
      </c>
      <c r="R14" s="353">
        <v>621.66666699999996</v>
      </c>
    </row>
    <row r="15" spans="1:18" ht="15" customHeight="1">
      <c r="A15" s="349"/>
      <c r="B15" s="325" t="s">
        <v>324</v>
      </c>
      <c r="C15" s="325" t="s">
        <v>323</v>
      </c>
      <c r="D15" s="350">
        <v>708.07690000000002</v>
      </c>
      <c r="E15" s="355">
        <v>573.07690000000002</v>
      </c>
      <c r="F15" s="355">
        <v>573.07690000000002</v>
      </c>
      <c r="G15" s="355">
        <v>775.72730000000001</v>
      </c>
      <c r="H15" s="355">
        <v>775.72730000000001</v>
      </c>
      <c r="I15" s="355">
        <v>775.72730000000001</v>
      </c>
      <c r="J15" s="350">
        <v>696.5</v>
      </c>
      <c r="K15" s="350">
        <v>696.5</v>
      </c>
      <c r="L15" s="350">
        <v>646.5</v>
      </c>
      <c r="M15" s="350">
        <v>648.29999999999995</v>
      </c>
      <c r="N15" s="350">
        <v>672.3</v>
      </c>
      <c r="O15" s="350">
        <v>665</v>
      </c>
      <c r="P15" s="350">
        <v>627.85714300000006</v>
      </c>
      <c r="Q15" s="353">
        <v>594.16666699999996</v>
      </c>
      <c r="R15" s="353">
        <v>598.33333300000004</v>
      </c>
    </row>
    <row r="16" spans="1:18" ht="15.75" customHeight="1">
      <c r="A16" s="333" t="s">
        <v>327</v>
      </c>
      <c r="B16" s="325"/>
      <c r="C16" s="325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18" ht="21.75" customHeight="1">
      <c r="A17" s="349" t="s">
        <v>328</v>
      </c>
      <c r="B17" s="325" t="s">
        <v>322</v>
      </c>
      <c r="C17" s="325" t="s">
        <v>323</v>
      </c>
      <c r="D17" s="355">
        <v>1300</v>
      </c>
      <c r="E17" s="355">
        <v>1242.3076999999998</v>
      </c>
      <c r="F17" s="355">
        <v>1242.3076999999998</v>
      </c>
      <c r="G17" s="355">
        <v>1331.9167</v>
      </c>
      <c r="H17" s="355">
        <v>1331.9167</v>
      </c>
      <c r="I17" s="355">
        <v>1331.9167</v>
      </c>
      <c r="J17" s="356">
        <v>1300</v>
      </c>
      <c r="K17" s="356">
        <v>1300</v>
      </c>
      <c r="L17" s="356">
        <v>1200</v>
      </c>
      <c r="M17" s="356">
        <v>1270</v>
      </c>
      <c r="N17" s="356">
        <v>1283.8</v>
      </c>
      <c r="O17" s="356">
        <v>1346.1</v>
      </c>
      <c r="P17" s="356">
        <v>1296.4285709999999</v>
      </c>
      <c r="Q17" s="356">
        <v>1238.5714290000001</v>
      </c>
      <c r="R17" s="356">
        <v>1161.730769</v>
      </c>
    </row>
    <row r="18" spans="1:18" ht="26.25" customHeight="1">
      <c r="A18" s="349"/>
      <c r="B18" s="325" t="s">
        <v>324</v>
      </c>
      <c r="C18" s="325" t="s">
        <v>323</v>
      </c>
      <c r="D18" s="355">
        <v>1152.0999999999999</v>
      </c>
      <c r="E18" s="355">
        <v>1125</v>
      </c>
      <c r="F18" s="355">
        <v>1125</v>
      </c>
      <c r="G18" s="355">
        <v>1201.4545000000001</v>
      </c>
      <c r="H18" s="355">
        <v>1201.4545000000001</v>
      </c>
      <c r="I18" s="355">
        <v>1201.4545000000001</v>
      </c>
      <c r="J18" s="356">
        <v>1152.0999999999999</v>
      </c>
      <c r="K18" s="356">
        <v>1152.0999999999999</v>
      </c>
      <c r="L18" s="356">
        <v>1106.3</v>
      </c>
      <c r="M18" s="356">
        <v>1091.7</v>
      </c>
      <c r="N18" s="356">
        <v>1126.8</v>
      </c>
      <c r="O18" s="356">
        <v>1115.4000000000001</v>
      </c>
      <c r="P18" s="356">
        <v>1091.0714290000001</v>
      </c>
      <c r="Q18" s="356">
        <v>1029.8076920000001</v>
      </c>
      <c r="R18" s="356">
        <v>1001.041667</v>
      </c>
    </row>
    <row r="19" spans="1:18" ht="15.75" customHeight="1">
      <c r="A19" s="349" t="s">
        <v>325</v>
      </c>
      <c r="B19" s="325" t="s">
        <v>322</v>
      </c>
      <c r="C19" s="325" t="s">
        <v>323</v>
      </c>
      <c r="D19" s="355">
        <v>933.3</v>
      </c>
      <c r="E19" s="355">
        <v>792.30769999999995</v>
      </c>
      <c r="F19" s="355">
        <v>792.30769999999995</v>
      </c>
      <c r="G19" s="355">
        <v>937.8818</v>
      </c>
      <c r="H19" s="355">
        <v>937.8818</v>
      </c>
      <c r="I19" s="355">
        <v>937.8818</v>
      </c>
      <c r="J19" s="355">
        <v>933.3</v>
      </c>
      <c r="K19" s="355">
        <v>933.3</v>
      </c>
      <c r="L19" s="355">
        <v>895.8</v>
      </c>
      <c r="M19" s="355">
        <v>889.3</v>
      </c>
      <c r="N19" s="355">
        <v>916.5</v>
      </c>
      <c r="O19" s="355">
        <v>954.2</v>
      </c>
      <c r="P19" s="355">
        <v>913.07692299999997</v>
      </c>
      <c r="Q19" s="355">
        <v>851.04166699999996</v>
      </c>
      <c r="R19" s="355">
        <v>820.19230799999991</v>
      </c>
    </row>
    <row r="20" spans="1:18" ht="15.75" customHeight="1">
      <c r="A20" s="349"/>
      <c r="B20" s="325" t="s">
        <v>324</v>
      </c>
      <c r="C20" s="325" t="s">
        <v>323</v>
      </c>
      <c r="D20" s="355">
        <v>830.8</v>
      </c>
      <c r="E20" s="355">
        <v>761.5385</v>
      </c>
      <c r="F20" s="355">
        <v>761.5385</v>
      </c>
      <c r="G20" s="355">
        <v>878.79090000000008</v>
      </c>
      <c r="H20" s="355">
        <v>878.79090000000008</v>
      </c>
      <c r="I20" s="355">
        <v>878.79090000000008</v>
      </c>
      <c r="J20" s="355">
        <v>830.8</v>
      </c>
      <c r="K20" s="355">
        <v>830.8</v>
      </c>
      <c r="L20" s="355">
        <v>836.5</v>
      </c>
      <c r="M20" s="355">
        <v>803.8</v>
      </c>
      <c r="N20" s="355">
        <v>825.3</v>
      </c>
      <c r="O20" s="355">
        <v>854.2</v>
      </c>
      <c r="P20" s="355">
        <v>815.38461499999994</v>
      </c>
      <c r="Q20" s="355">
        <v>794.79166699999996</v>
      </c>
      <c r="R20" s="355">
        <v>761.45833300000004</v>
      </c>
    </row>
    <row r="21" spans="1:18" ht="15.75" customHeight="1">
      <c r="A21" s="349" t="s">
        <v>329</v>
      </c>
      <c r="B21" s="325" t="s">
        <v>322</v>
      </c>
      <c r="C21" s="325" t="s">
        <v>323</v>
      </c>
      <c r="D21" s="355">
        <v>212.33329999999998</v>
      </c>
      <c r="E21" s="355">
        <v>197.33329999999998</v>
      </c>
      <c r="F21" s="355">
        <v>197.33329999999998</v>
      </c>
      <c r="G21" s="355">
        <v>220.5333</v>
      </c>
      <c r="H21" s="355">
        <v>220.5333</v>
      </c>
      <c r="I21" s="355">
        <v>220.5333</v>
      </c>
      <c r="J21" s="355">
        <v>212.3</v>
      </c>
      <c r="K21" s="355">
        <v>212.3</v>
      </c>
      <c r="L21" s="355">
        <v>212.7</v>
      </c>
      <c r="M21" s="355">
        <v>198</v>
      </c>
      <c r="N21" s="355">
        <v>206</v>
      </c>
      <c r="O21" s="355">
        <v>194.3</v>
      </c>
      <c r="P21" s="355">
        <v>189.73214300000001</v>
      </c>
      <c r="Q21" s="355">
        <v>192.5</v>
      </c>
      <c r="R21" s="355">
        <v>156.80000000000001</v>
      </c>
    </row>
    <row r="22" spans="1:18" ht="15.75" customHeight="1">
      <c r="A22" s="349"/>
      <c r="B22" s="325" t="s">
        <v>324</v>
      </c>
      <c r="C22" s="325" t="s">
        <v>323</v>
      </c>
      <c r="D22" s="355">
        <v>159.6429</v>
      </c>
      <c r="E22" s="355">
        <v>162</v>
      </c>
      <c r="F22" s="355">
        <v>162</v>
      </c>
      <c r="G22" s="355">
        <v>159.36150000000001</v>
      </c>
      <c r="H22" s="355">
        <v>159.36150000000001</v>
      </c>
      <c r="I22" s="355">
        <v>159.36150000000001</v>
      </c>
      <c r="J22" s="355">
        <v>159.6</v>
      </c>
      <c r="K22" s="355">
        <v>159.6</v>
      </c>
      <c r="L22" s="355">
        <v>152.80000000000001</v>
      </c>
      <c r="M22" s="355">
        <v>146</v>
      </c>
      <c r="N22" s="355">
        <v>151.80000000000001</v>
      </c>
      <c r="O22" s="355">
        <v>137.5</v>
      </c>
      <c r="P22" s="355">
        <v>134.64285699999999</v>
      </c>
      <c r="Q22" s="355">
        <v>162</v>
      </c>
      <c r="R22" s="355">
        <v>115.166667</v>
      </c>
    </row>
    <row r="23" spans="1:18" ht="15.75" customHeight="1">
      <c r="A23" s="349" t="s">
        <v>330</v>
      </c>
      <c r="B23" s="325" t="s">
        <v>322</v>
      </c>
      <c r="C23" s="325" t="s">
        <v>323</v>
      </c>
      <c r="D23" s="355">
        <v>151.07139999999998</v>
      </c>
      <c r="E23" s="355">
        <v>141.33329999999998</v>
      </c>
      <c r="F23" s="355">
        <v>141.33329999999998</v>
      </c>
      <c r="G23" s="355">
        <v>160.41670000000002</v>
      </c>
      <c r="H23" s="355">
        <v>160.41670000000002</v>
      </c>
      <c r="I23" s="355">
        <v>160.41670000000002</v>
      </c>
      <c r="J23" s="355">
        <v>151.1</v>
      </c>
      <c r="K23" s="355">
        <v>151.1</v>
      </c>
      <c r="L23" s="355">
        <v>151.30000000000001</v>
      </c>
      <c r="M23" s="355">
        <v>140.30000000000001</v>
      </c>
      <c r="N23" s="355">
        <v>114.1</v>
      </c>
      <c r="O23" s="355">
        <v>131</v>
      </c>
      <c r="P23" s="355">
        <v>126.666667</v>
      </c>
      <c r="Q23" s="355">
        <v>112</v>
      </c>
      <c r="R23" s="355">
        <v>101</v>
      </c>
    </row>
    <row r="24" spans="1:18" ht="15.75" customHeight="1">
      <c r="A24" s="349"/>
      <c r="B24" s="325" t="s">
        <v>324</v>
      </c>
      <c r="C24" s="325" t="s">
        <v>323</v>
      </c>
      <c r="D24" s="355">
        <v>108.54169999999999</v>
      </c>
      <c r="E24" s="355">
        <v>105.33330000000001</v>
      </c>
      <c r="F24" s="355">
        <v>105.33330000000001</v>
      </c>
      <c r="G24" s="355">
        <v>116.66669999999999</v>
      </c>
      <c r="H24" s="355">
        <v>116.66669999999999</v>
      </c>
      <c r="I24" s="355">
        <v>116.66669999999999</v>
      </c>
      <c r="J24" s="355">
        <v>108.5</v>
      </c>
      <c r="K24" s="355">
        <v>108.5</v>
      </c>
      <c r="L24" s="355">
        <v>114.6</v>
      </c>
      <c r="M24" s="355">
        <v>102.5</v>
      </c>
      <c r="N24" s="355">
        <v>112.6</v>
      </c>
      <c r="O24" s="355">
        <v>93</v>
      </c>
      <c r="P24" s="355">
        <v>93</v>
      </c>
      <c r="Q24" s="355">
        <v>83.666667000000004</v>
      </c>
      <c r="R24" s="355">
        <v>73.916667000000004</v>
      </c>
    </row>
    <row r="25" spans="1:18" ht="15.75" customHeight="1">
      <c r="A25" s="348" t="s">
        <v>331</v>
      </c>
      <c r="B25" s="357"/>
      <c r="C25" s="357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</row>
    <row r="26" spans="1:18" ht="15.75" customHeight="1">
      <c r="A26" s="359" t="s">
        <v>332</v>
      </c>
      <c r="B26" s="359"/>
      <c r="C26" s="325" t="s">
        <v>333</v>
      </c>
      <c r="D26" s="360" t="s">
        <v>334</v>
      </c>
      <c r="E26" s="360" t="s">
        <v>334</v>
      </c>
      <c r="F26" s="360" t="s">
        <v>334</v>
      </c>
      <c r="G26" s="360" t="s">
        <v>334</v>
      </c>
      <c r="H26" s="360" t="s">
        <v>334</v>
      </c>
      <c r="I26" s="360" t="s">
        <v>334</v>
      </c>
      <c r="J26" s="360" t="s">
        <v>334</v>
      </c>
      <c r="K26" s="360" t="s">
        <v>334</v>
      </c>
      <c r="L26" s="360" t="s">
        <v>334</v>
      </c>
      <c r="M26" s="360" t="s">
        <v>334</v>
      </c>
      <c r="N26" s="360" t="s">
        <v>334</v>
      </c>
      <c r="O26" s="360" t="s">
        <v>334</v>
      </c>
      <c r="P26" s="360" t="s">
        <v>334</v>
      </c>
      <c r="Q26" s="360" t="s">
        <v>334</v>
      </c>
      <c r="R26" s="360">
        <v>3.1</v>
      </c>
    </row>
    <row r="27" spans="1:18" ht="16.5" customHeight="1">
      <c r="A27" s="359" t="s">
        <v>335</v>
      </c>
      <c r="B27" s="359"/>
      <c r="C27" s="325" t="s">
        <v>333</v>
      </c>
      <c r="D27" s="361" t="s">
        <v>334</v>
      </c>
      <c r="E27" s="361">
        <v>55.3</v>
      </c>
      <c r="F27" s="361">
        <v>58.7</v>
      </c>
      <c r="G27" s="361">
        <v>85</v>
      </c>
      <c r="H27" s="361">
        <v>75</v>
      </c>
      <c r="I27" s="361">
        <v>65</v>
      </c>
      <c r="J27" s="361" t="s">
        <v>334</v>
      </c>
      <c r="K27" s="361">
        <v>75</v>
      </c>
      <c r="L27" s="361">
        <v>52.8</v>
      </c>
      <c r="M27" s="361">
        <v>49.3</v>
      </c>
      <c r="N27" s="361">
        <v>49.3</v>
      </c>
      <c r="O27" s="361">
        <v>49</v>
      </c>
      <c r="P27" s="361" t="s">
        <v>334</v>
      </c>
      <c r="Q27" s="361" t="s">
        <v>334</v>
      </c>
      <c r="R27" s="361" t="s">
        <v>334</v>
      </c>
    </row>
    <row r="28" spans="1:18" ht="16.5" customHeight="1">
      <c r="A28" s="359" t="s">
        <v>336</v>
      </c>
      <c r="B28" s="359"/>
      <c r="C28" s="336" t="s">
        <v>337</v>
      </c>
      <c r="D28" s="361">
        <v>15</v>
      </c>
      <c r="E28" s="361">
        <v>17.3</v>
      </c>
      <c r="F28" s="361">
        <v>17.3</v>
      </c>
      <c r="G28" s="361">
        <v>16.3</v>
      </c>
      <c r="H28" s="361">
        <v>16.3</v>
      </c>
      <c r="I28" s="361">
        <v>18</v>
      </c>
      <c r="J28" s="361">
        <v>16.3</v>
      </c>
      <c r="K28" s="361">
        <v>16.3</v>
      </c>
      <c r="L28" s="361">
        <v>19</v>
      </c>
      <c r="M28" s="361">
        <v>20</v>
      </c>
      <c r="N28" s="361">
        <v>20</v>
      </c>
      <c r="O28" s="361">
        <v>19.3</v>
      </c>
      <c r="P28" s="361">
        <v>19</v>
      </c>
      <c r="Q28" s="361">
        <v>21</v>
      </c>
      <c r="R28" s="361">
        <v>18</v>
      </c>
    </row>
    <row r="29" spans="1:18" ht="16.5" customHeight="1">
      <c r="A29" s="359" t="s">
        <v>338</v>
      </c>
      <c r="B29" s="359"/>
      <c r="C29" s="336" t="s">
        <v>337</v>
      </c>
      <c r="D29" s="361">
        <v>33</v>
      </c>
      <c r="E29" s="361">
        <v>30</v>
      </c>
      <c r="F29" s="361">
        <v>30</v>
      </c>
      <c r="G29" s="361">
        <v>25.7</v>
      </c>
      <c r="H29" s="361">
        <v>25.7</v>
      </c>
      <c r="I29" s="361">
        <v>25.7</v>
      </c>
      <c r="J29" s="361">
        <v>40</v>
      </c>
      <c r="K29" s="361">
        <v>40</v>
      </c>
      <c r="L29" s="361">
        <v>23.5</v>
      </c>
      <c r="M29" s="361">
        <v>24</v>
      </c>
      <c r="N29" s="361">
        <v>24</v>
      </c>
      <c r="O29" s="361">
        <v>25</v>
      </c>
      <c r="P29" s="361">
        <v>25</v>
      </c>
      <c r="Q29" s="361">
        <v>24.3</v>
      </c>
      <c r="R29" s="361">
        <v>26</v>
      </c>
    </row>
    <row r="30" spans="1:18" ht="31.5" customHeight="1">
      <c r="A30" s="349" t="s">
        <v>339</v>
      </c>
      <c r="B30" s="349"/>
      <c r="C30" s="362" t="s">
        <v>337</v>
      </c>
      <c r="D30" s="361">
        <v>23.3</v>
      </c>
      <c r="E30" s="361">
        <v>26.6</v>
      </c>
      <c r="F30" s="361">
        <v>26</v>
      </c>
      <c r="G30" s="361">
        <v>25</v>
      </c>
      <c r="H30" s="361">
        <v>25</v>
      </c>
      <c r="I30" s="361">
        <v>25</v>
      </c>
      <c r="J30" s="361">
        <v>25</v>
      </c>
      <c r="K30" s="361">
        <v>25</v>
      </c>
      <c r="L30" s="361">
        <v>24.3</v>
      </c>
      <c r="M30" s="361">
        <v>22.3</v>
      </c>
      <c r="N30" s="361">
        <v>23</v>
      </c>
      <c r="O30" s="361">
        <v>23</v>
      </c>
      <c r="P30" s="361">
        <v>22.7</v>
      </c>
      <c r="Q30" s="361">
        <v>24</v>
      </c>
      <c r="R30" s="361">
        <v>21</v>
      </c>
    </row>
    <row r="31" spans="1:18" ht="31.5" customHeight="1">
      <c r="A31" s="349" t="s">
        <v>340</v>
      </c>
      <c r="B31" s="349"/>
      <c r="C31" s="362" t="s">
        <v>337</v>
      </c>
      <c r="D31" s="361">
        <v>33.299999999999997</v>
      </c>
      <c r="E31" s="361">
        <v>27.6</v>
      </c>
      <c r="F31" s="361">
        <v>31.7</v>
      </c>
      <c r="G31" s="361">
        <v>30</v>
      </c>
      <c r="H31" s="361">
        <v>30</v>
      </c>
      <c r="I31" s="361">
        <v>30</v>
      </c>
      <c r="J31" s="361">
        <v>41.7</v>
      </c>
      <c r="K31" s="361">
        <v>41.7</v>
      </c>
      <c r="L31" s="361">
        <v>32</v>
      </c>
      <c r="M31" s="361">
        <v>30</v>
      </c>
      <c r="N31" s="361">
        <v>29.5</v>
      </c>
      <c r="O31" s="361">
        <v>29.3</v>
      </c>
      <c r="P31" s="361">
        <v>28.7</v>
      </c>
      <c r="Q31" s="361">
        <v>30</v>
      </c>
      <c r="R31" s="361">
        <v>25</v>
      </c>
    </row>
    <row r="32" spans="1:18" ht="36.75" customHeight="1">
      <c r="A32" s="349" t="s">
        <v>341</v>
      </c>
      <c r="B32" s="349"/>
      <c r="C32" s="362" t="s">
        <v>337</v>
      </c>
      <c r="D32" s="361">
        <v>6.7</v>
      </c>
      <c r="E32" s="361">
        <v>10</v>
      </c>
      <c r="F32" s="361">
        <v>8</v>
      </c>
      <c r="G32" s="361">
        <v>5</v>
      </c>
      <c r="H32" s="361">
        <v>5</v>
      </c>
      <c r="I32" s="361">
        <v>5</v>
      </c>
      <c r="J32" s="361">
        <v>5</v>
      </c>
      <c r="K32" s="361">
        <v>5</v>
      </c>
      <c r="L32" s="361">
        <v>5.3</v>
      </c>
      <c r="M32" s="361">
        <v>1.5</v>
      </c>
      <c r="N32" s="361">
        <v>1</v>
      </c>
      <c r="O32" s="361">
        <v>1</v>
      </c>
      <c r="P32" s="361">
        <v>1</v>
      </c>
      <c r="Q32" s="361">
        <v>1.3</v>
      </c>
      <c r="R32" s="361">
        <v>3.5</v>
      </c>
    </row>
    <row r="33" spans="1:18" ht="34.5" customHeight="1">
      <c r="A33" s="349" t="s">
        <v>342</v>
      </c>
      <c r="B33" s="349"/>
      <c r="C33" s="347" t="s">
        <v>337</v>
      </c>
      <c r="D33" s="361">
        <v>21.3</v>
      </c>
      <c r="E33" s="361">
        <v>30</v>
      </c>
      <c r="F33" s="361">
        <v>32</v>
      </c>
      <c r="G33" s="361">
        <v>31.3</v>
      </c>
      <c r="H33" s="361" t="s">
        <v>334</v>
      </c>
      <c r="I33" s="361" t="s">
        <v>334</v>
      </c>
      <c r="J33" s="361">
        <v>25</v>
      </c>
      <c r="K33" s="361">
        <v>25</v>
      </c>
      <c r="L33" s="361">
        <v>10</v>
      </c>
      <c r="M33" s="361" t="s">
        <v>334</v>
      </c>
      <c r="N33" s="361" t="s">
        <v>334</v>
      </c>
      <c r="O33" s="361" t="s">
        <v>334</v>
      </c>
      <c r="P33" s="361" t="s">
        <v>334</v>
      </c>
      <c r="Q33" s="361" t="s">
        <v>334</v>
      </c>
      <c r="R33" s="361">
        <v>3.5</v>
      </c>
    </row>
    <row r="34" spans="1:18">
      <c r="C34" s="363"/>
      <c r="K34" s="341"/>
    </row>
    <row r="35" spans="1:18">
      <c r="C35" s="363"/>
      <c r="K35" s="341"/>
    </row>
    <row r="36" spans="1:18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5"/>
    </row>
    <row r="37" spans="1:18">
      <c r="B37" s="340"/>
      <c r="K37" s="341"/>
    </row>
    <row r="38" spans="1:18">
      <c r="K38" s="341"/>
    </row>
    <row r="39" spans="1:18">
      <c r="K39" s="341"/>
    </row>
    <row r="40" spans="1:18">
      <c r="K40" s="341"/>
    </row>
    <row r="41" spans="1:18">
      <c r="K41" s="341"/>
    </row>
    <row r="42" spans="1:18">
      <c r="K42" s="341"/>
    </row>
  </sheetData>
  <mergeCells count="22"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  <mergeCell ref="A9:A10"/>
    <mergeCell ref="A12:A13"/>
    <mergeCell ref="A14:A15"/>
    <mergeCell ref="A17:A18"/>
    <mergeCell ref="A19:A20"/>
    <mergeCell ref="A21:A22"/>
    <mergeCell ref="A1:Q1"/>
    <mergeCell ref="A3:B4"/>
    <mergeCell ref="C3:C4"/>
    <mergeCell ref="D3:D4"/>
    <mergeCell ref="E3:R3"/>
    <mergeCell ref="A7:A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Q7" sqref="Q7"/>
    </sheetView>
  </sheetViews>
  <sheetFormatPr defaultRowHeight="15"/>
  <cols>
    <col min="1" max="1" width="7.42578125" style="339" customWidth="1"/>
    <col min="2" max="2" width="3.85546875" style="339" customWidth="1"/>
    <col min="3" max="3" width="3.5703125" style="339" customWidth="1"/>
    <col min="4" max="4" width="7.140625" style="32" customWidth="1"/>
    <col min="5" max="9" width="0.28515625" style="32" hidden="1" customWidth="1"/>
    <col min="10" max="10" width="6.140625" style="32" customWidth="1"/>
    <col min="11" max="18" width="6.140625" style="339" customWidth="1"/>
    <col min="19" max="256" width="9.140625" style="339"/>
    <col min="257" max="257" width="7.42578125" style="339" customWidth="1"/>
    <col min="258" max="258" width="3.85546875" style="339" customWidth="1"/>
    <col min="259" max="259" width="3.5703125" style="339" customWidth="1"/>
    <col min="260" max="260" width="7.140625" style="339" customWidth="1"/>
    <col min="261" max="265" width="0" style="339" hidden="1" customWidth="1"/>
    <col min="266" max="274" width="6.140625" style="339" customWidth="1"/>
    <col min="275" max="512" width="9.140625" style="339"/>
    <col min="513" max="513" width="7.42578125" style="339" customWidth="1"/>
    <col min="514" max="514" width="3.85546875" style="339" customWidth="1"/>
    <col min="515" max="515" width="3.5703125" style="339" customWidth="1"/>
    <col min="516" max="516" width="7.140625" style="339" customWidth="1"/>
    <col min="517" max="521" width="0" style="339" hidden="1" customWidth="1"/>
    <col min="522" max="530" width="6.140625" style="339" customWidth="1"/>
    <col min="531" max="768" width="9.140625" style="339"/>
    <col min="769" max="769" width="7.42578125" style="339" customWidth="1"/>
    <col min="770" max="770" width="3.85546875" style="339" customWidth="1"/>
    <col min="771" max="771" width="3.5703125" style="339" customWidth="1"/>
    <col min="772" max="772" width="7.140625" style="339" customWidth="1"/>
    <col min="773" max="777" width="0" style="339" hidden="1" customWidth="1"/>
    <col min="778" max="786" width="6.140625" style="339" customWidth="1"/>
    <col min="787" max="1024" width="9.140625" style="339"/>
    <col min="1025" max="1025" width="7.42578125" style="339" customWidth="1"/>
    <col min="1026" max="1026" width="3.85546875" style="339" customWidth="1"/>
    <col min="1027" max="1027" width="3.5703125" style="339" customWidth="1"/>
    <col min="1028" max="1028" width="7.140625" style="339" customWidth="1"/>
    <col min="1029" max="1033" width="0" style="339" hidden="1" customWidth="1"/>
    <col min="1034" max="1042" width="6.140625" style="339" customWidth="1"/>
    <col min="1043" max="1280" width="9.140625" style="339"/>
    <col min="1281" max="1281" width="7.42578125" style="339" customWidth="1"/>
    <col min="1282" max="1282" width="3.85546875" style="339" customWidth="1"/>
    <col min="1283" max="1283" width="3.5703125" style="339" customWidth="1"/>
    <col min="1284" max="1284" width="7.140625" style="339" customWidth="1"/>
    <col min="1285" max="1289" width="0" style="339" hidden="1" customWidth="1"/>
    <col min="1290" max="1298" width="6.140625" style="339" customWidth="1"/>
    <col min="1299" max="1536" width="9.140625" style="339"/>
    <col min="1537" max="1537" width="7.42578125" style="339" customWidth="1"/>
    <col min="1538" max="1538" width="3.85546875" style="339" customWidth="1"/>
    <col min="1539" max="1539" width="3.5703125" style="339" customWidth="1"/>
    <col min="1540" max="1540" width="7.140625" style="339" customWidth="1"/>
    <col min="1541" max="1545" width="0" style="339" hidden="1" customWidth="1"/>
    <col min="1546" max="1554" width="6.140625" style="339" customWidth="1"/>
    <col min="1555" max="1792" width="9.140625" style="339"/>
    <col min="1793" max="1793" width="7.42578125" style="339" customWidth="1"/>
    <col min="1794" max="1794" width="3.85546875" style="339" customWidth="1"/>
    <col min="1795" max="1795" width="3.5703125" style="339" customWidth="1"/>
    <col min="1796" max="1796" width="7.140625" style="339" customWidth="1"/>
    <col min="1797" max="1801" width="0" style="339" hidden="1" customWidth="1"/>
    <col min="1802" max="1810" width="6.140625" style="339" customWidth="1"/>
    <col min="1811" max="2048" width="9.140625" style="339"/>
    <col min="2049" max="2049" width="7.42578125" style="339" customWidth="1"/>
    <col min="2050" max="2050" width="3.85546875" style="339" customWidth="1"/>
    <col min="2051" max="2051" width="3.5703125" style="339" customWidth="1"/>
    <col min="2052" max="2052" width="7.140625" style="339" customWidth="1"/>
    <col min="2053" max="2057" width="0" style="339" hidden="1" customWidth="1"/>
    <col min="2058" max="2066" width="6.140625" style="339" customWidth="1"/>
    <col min="2067" max="2304" width="9.140625" style="339"/>
    <col min="2305" max="2305" width="7.42578125" style="339" customWidth="1"/>
    <col min="2306" max="2306" width="3.85546875" style="339" customWidth="1"/>
    <col min="2307" max="2307" width="3.5703125" style="339" customWidth="1"/>
    <col min="2308" max="2308" width="7.140625" style="339" customWidth="1"/>
    <col min="2309" max="2313" width="0" style="339" hidden="1" customWidth="1"/>
    <col min="2314" max="2322" width="6.140625" style="339" customWidth="1"/>
    <col min="2323" max="2560" width="9.140625" style="339"/>
    <col min="2561" max="2561" width="7.42578125" style="339" customWidth="1"/>
    <col min="2562" max="2562" width="3.85546875" style="339" customWidth="1"/>
    <col min="2563" max="2563" width="3.5703125" style="339" customWidth="1"/>
    <col min="2564" max="2564" width="7.140625" style="339" customWidth="1"/>
    <col min="2565" max="2569" width="0" style="339" hidden="1" customWidth="1"/>
    <col min="2570" max="2578" width="6.140625" style="339" customWidth="1"/>
    <col min="2579" max="2816" width="9.140625" style="339"/>
    <col min="2817" max="2817" width="7.42578125" style="339" customWidth="1"/>
    <col min="2818" max="2818" width="3.85546875" style="339" customWidth="1"/>
    <col min="2819" max="2819" width="3.5703125" style="339" customWidth="1"/>
    <col min="2820" max="2820" width="7.140625" style="339" customWidth="1"/>
    <col min="2821" max="2825" width="0" style="339" hidden="1" customWidth="1"/>
    <col min="2826" max="2834" width="6.140625" style="339" customWidth="1"/>
    <col min="2835" max="3072" width="9.140625" style="339"/>
    <col min="3073" max="3073" width="7.42578125" style="339" customWidth="1"/>
    <col min="3074" max="3074" width="3.85546875" style="339" customWidth="1"/>
    <col min="3075" max="3075" width="3.5703125" style="339" customWidth="1"/>
    <col min="3076" max="3076" width="7.140625" style="339" customWidth="1"/>
    <col min="3077" max="3081" width="0" style="339" hidden="1" customWidth="1"/>
    <col min="3082" max="3090" width="6.140625" style="339" customWidth="1"/>
    <col min="3091" max="3328" width="9.140625" style="339"/>
    <col min="3329" max="3329" width="7.42578125" style="339" customWidth="1"/>
    <col min="3330" max="3330" width="3.85546875" style="339" customWidth="1"/>
    <col min="3331" max="3331" width="3.5703125" style="339" customWidth="1"/>
    <col min="3332" max="3332" width="7.140625" style="339" customWidth="1"/>
    <col min="3333" max="3337" width="0" style="339" hidden="1" customWidth="1"/>
    <col min="3338" max="3346" width="6.140625" style="339" customWidth="1"/>
    <col min="3347" max="3584" width="9.140625" style="339"/>
    <col min="3585" max="3585" width="7.42578125" style="339" customWidth="1"/>
    <col min="3586" max="3586" width="3.85546875" style="339" customWidth="1"/>
    <col min="3587" max="3587" width="3.5703125" style="339" customWidth="1"/>
    <col min="3588" max="3588" width="7.140625" style="339" customWidth="1"/>
    <col min="3589" max="3593" width="0" style="339" hidden="1" customWidth="1"/>
    <col min="3594" max="3602" width="6.140625" style="339" customWidth="1"/>
    <col min="3603" max="3840" width="9.140625" style="339"/>
    <col min="3841" max="3841" width="7.42578125" style="339" customWidth="1"/>
    <col min="3842" max="3842" width="3.85546875" style="339" customWidth="1"/>
    <col min="3843" max="3843" width="3.5703125" style="339" customWidth="1"/>
    <col min="3844" max="3844" width="7.140625" style="339" customWidth="1"/>
    <col min="3845" max="3849" width="0" style="339" hidden="1" customWidth="1"/>
    <col min="3850" max="3858" width="6.140625" style="339" customWidth="1"/>
    <col min="3859" max="4096" width="9.140625" style="339"/>
    <col min="4097" max="4097" width="7.42578125" style="339" customWidth="1"/>
    <col min="4098" max="4098" width="3.85546875" style="339" customWidth="1"/>
    <col min="4099" max="4099" width="3.5703125" style="339" customWidth="1"/>
    <col min="4100" max="4100" width="7.140625" style="339" customWidth="1"/>
    <col min="4101" max="4105" width="0" style="339" hidden="1" customWidth="1"/>
    <col min="4106" max="4114" width="6.140625" style="339" customWidth="1"/>
    <col min="4115" max="4352" width="9.140625" style="339"/>
    <col min="4353" max="4353" width="7.42578125" style="339" customWidth="1"/>
    <col min="4354" max="4354" width="3.85546875" style="339" customWidth="1"/>
    <col min="4355" max="4355" width="3.5703125" style="339" customWidth="1"/>
    <col min="4356" max="4356" width="7.140625" style="339" customWidth="1"/>
    <col min="4357" max="4361" width="0" style="339" hidden="1" customWidth="1"/>
    <col min="4362" max="4370" width="6.140625" style="339" customWidth="1"/>
    <col min="4371" max="4608" width="9.140625" style="339"/>
    <col min="4609" max="4609" width="7.42578125" style="339" customWidth="1"/>
    <col min="4610" max="4610" width="3.85546875" style="339" customWidth="1"/>
    <col min="4611" max="4611" width="3.5703125" style="339" customWidth="1"/>
    <col min="4612" max="4612" width="7.140625" style="339" customWidth="1"/>
    <col min="4613" max="4617" width="0" style="339" hidden="1" customWidth="1"/>
    <col min="4618" max="4626" width="6.140625" style="339" customWidth="1"/>
    <col min="4627" max="4864" width="9.140625" style="339"/>
    <col min="4865" max="4865" width="7.42578125" style="339" customWidth="1"/>
    <col min="4866" max="4866" width="3.85546875" style="339" customWidth="1"/>
    <col min="4867" max="4867" width="3.5703125" style="339" customWidth="1"/>
    <col min="4868" max="4868" width="7.140625" style="339" customWidth="1"/>
    <col min="4869" max="4873" width="0" style="339" hidden="1" customWidth="1"/>
    <col min="4874" max="4882" width="6.140625" style="339" customWidth="1"/>
    <col min="4883" max="5120" width="9.140625" style="339"/>
    <col min="5121" max="5121" width="7.42578125" style="339" customWidth="1"/>
    <col min="5122" max="5122" width="3.85546875" style="339" customWidth="1"/>
    <col min="5123" max="5123" width="3.5703125" style="339" customWidth="1"/>
    <col min="5124" max="5124" width="7.140625" style="339" customWidth="1"/>
    <col min="5125" max="5129" width="0" style="339" hidden="1" customWidth="1"/>
    <col min="5130" max="5138" width="6.140625" style="339" customWidth="1"/>
    <col min="5139" max="5376" width="9.140625" style="339"/>
    <col min="5377" max="5377" width="7.42578125" style="339" customWidth="1"/>
    <col min="5378" max="5378" width="3.85546875" style="339" customWidth="1"/>
    <col min="5379" max="5379" width="3.5703125" style="339" customWidth="1"/>
    <col min="5380" max="5380" width="7.140625" style="339" customWidth="1"/>
    <col min="5381" max="5385" width="0" style="339" hidden="1" customWidth="1"/>
    <col min="5386" max="5394" width="6.140625" style="339" customWidth="1"/>
    <col min="5395" max="5632" width="9.140625" style="339"/>
    <col min="5633" max="5633" width="7.42578125" style="339" customWidth="1"/>
    <col min="5634" max="5634" width="3.85546875" style="339" customWidth="1"/>
    <col min="5635" max="5635" width="3.5703125" style="339" customWidth="1"/>
    <col min="5636" max="5636" width="7.140625" style="339" customWidth="1"/>
    <col min="5637" max="5641" width="0" style="339" hidden="1" customWidth="1"/>
    <col min="5642" max="5650" width="6.140625" style="339" customWidth="1"/>
    <col min="5651" max="5888" width="9.140625" style="339"/>
    <col min="5889" max="5889" width="7.42578125" style="339" customWidth="1"/>
    <col min="5890" max="5890" width="3.85546875" style="339" customWidth="1"/>
    <col min="5891" max="5891" width="3.5703125" style="339" customWidth="1"/>
    <col min="5892" max="5892" width="7.140625" style="339" customWidth="1"/>
    <col min="5893" max="5897" width="0" style="339" hidden="1" customWidth="1"/>
    <col min="5898" max="5906" width="6.140625" style="339" customWidth="1"/>
    <col min="5907" max="6144" width="9.140625" style="339"/>
    <col min="6145" max="6145" width="7.42578125" style="339" customWidth="1"/>
    <col min="6146" max="6146" width="3.85546875" style="339" customWidth="1"/>
    <col min="6147" max="6147" width="3.5703125" style="339" customWidth="1"/>
    <col min="6148" max="6148" width="7.140625" style="339" customWidth="1"/>
    <col min="6149" max="6153" width="0" style="339" hidden="1" customWidth="1"/>
    <col min="6154" max="6162" width="6.140625" style="339" customWidth="1"/>
    <col min="6163" max="6400" width="9.140625" style="339"/>
    <col min="6401" max="6401" width="7.42578125" style="339" customWidth="1"/>
    <col min="6402" max="6402" width="3.85546875" style="339" customWidth="1"/>
    <col min="6403" max="6403" width="3.5703125" style="339" customWidth="1"/>
    <col min="6404" max="6404" width="7.140625" style="339" customWidth="1"/>
    <col min="6405" max="6409" width="0" style="339" hidden="1" customWidth="1"/>
    <col min="6410" max="6418" width="6.140625" style="339" customWidth="1"/>
    <col min="6419" max="6656" width="9.140625" style="339"/>
    <col min="6657" max="6657" width="7.42578125" style="339" customWidth="1"/>
    <col min="6658" max="6658" width="3.85546875" style="339" customWidth="1"/>
    <col min="6659" max="6659" width="3.5703125" style="339" customWidth="1"/>
    <col min="6660" max="6660" width="7.140625" style="339" customWidth="1"/>
    <col min="6661" max="6665" width="0" style="339" hidden="1" customWidth="1"/>
    <col min="6666" max="6674" width="6.140625" style="339" customWidth="1"/>
    <col min="6675" max="6912" width="9.140625" style="339"/>
    <col min="6913" max="6913" width="7.42578125" style="339" customWidth="1"/>
    <col min="6914" max="6914" width="3.85546875" style="339" customWidth="1"/>
    <col min="6915" max="6915" width="3.5703125" style="339" customWidth="1"/>
    <col min="6916" max="6916" width="7.140625" style="339" customWidth="1"/>
    <col min="6917" max="6921" width="0" style="339" hidden="1" customWidth="1"/>
    <col min="6922" max="6930" width="6.140625" style="339" customWidth="1"/>
    <col min="6931" max="7168" width="9.140625" style="339"/>
    <col min="7169" max="7169" width="7.42578125" style="339" customWidth="1"/>
    <col min="7170" max="7170" width="3.85546875" style="339" customWidth="1"/>
    <col min="7171" max="7171" width="3.5703125" style="339" customWidth="1"/>
    <col min="7172" max="7172" width="7.140625" style="339" customWidth="1"/>
    <col min="7173" max="7177" width="0" style="339" hidden="1" customWidth="1"/>
    <col min="7178" max="7186" width="6.140625" style="339" customWidth="1"/>
    <col min="7187" max="7424" width="9.140625" style="339"/>
    <col min="7425" max="7425" width="7.42578125" style="339" customWidth="1"/>
    <col min="7426" max="7426" width="3.85546875" style="339" customWidth="1"/>
    <col min="7427" max="7427" width="3.5703125" style="339" customWidth="1"/>
    <col min="7428" max="7428" width="7.140625" style="339" customWidth="1"/>
    <col min="7429" max="7433" width="0" style="339" hidden="1" customWidth="1"/>
    <col min="7434" max="7442" width="6.140625" style="339" customWidth="1"/>
    <col min="7443" max="7680" width="9.140625" style="339"/>
    <col min="7681" max="7681" width="7.42578125" style="339" customWidth="1"/>
    <col min="7682" max="7682" width="3.85546875" style="339" customWidth="1"/>
    <col min="7683" max="7683" width="3.5703125" style="339" customWidth="1"/>
    <col min="7684" max="7684" width="7.140625" style="339" customWidth="1"/>
    <col min="7685" max="7689" width="0" style="339" hidden="1" customWidth="1"/>
    <col min="7690" max="7698" width="6.140625" style="339" customWidth="1"/>
    <col min="7699" max="7936" width="9.140625" style="339"/>
    <col min="7937" max="7937" width="7.42578125" style="339" customWidth="1"/>
    <col min="7938" max="7938" width="3.85546875" style="339" customWidth="1"/>
    <col min="7939" max="7939" width="3.5703125" style="339" customWidth="1"/>
    <col min="7940" max="7940" width="7.140625" style="339" customWidth="1"/>
    <col min="7941" max="7945" width="0" style="339" hidden="1" customWidth="1"/>
    <col min="7946" max="7954" width="6.140625" style="339" customWidth="1"/>
    <col min="7955" max="8192" width="9.140625" style="339"/>
    <col min="8193" max="8193" width="7.42578125" style="339" customWidth="1"/>
    <col min="8194" max="8194" width="3.85546875" style="339" customWidth="1"/>
    <col min="8195" max="8195" width="3.5703125" style="339" customWidth="1"/>
    <col min="8196" max="8196" width="7.140625" style="339" customWidth="1"/>
    <col min="8197" max="8201" width="0" style="339" hidden="1" customWidth="1"/>
    <col min="8202" max="8210" width="6.140625" style="339" customWidth="1"/>
    <col min="8211" max="8448" width="9.140625" style="339"/>
    <col min="8449" max="8449" width="7.42578125" style="339" customWidth="1"/>
    <col min="8450" max="8450" width="3.85546875" style="339" customWidth="1"/>
    <col min="8451" max="8451" width="3.5703125" style="339" customWidth="1"/>
    <col min="8452" max="8452" width="7.140625" style="339" customWidth="1"/>
    <col min="8453" max="8457" width="0" style="339" hidden="1" customWidth="1"/>
    <col min="8458" max="8466" width="6.140625" style="339" customWidth="1"/>
    <col min="8467" max="8704" width="9.140625" style="339"/>
    <col min="8705" max="8705" width="7.42578125" style="339" customWidth="1"/>
    <col min="8706" max="8706" width="3.85546875" style="339" customWidth="1"/>
    <col min="8707" max="8707" width="3.5703125" style="339" customWidth="1"/>
    <col min="8708" max="8708" width="7.140625" style="339" customWidth="1"/>
    <col min="8709" max="8713" width="0" style="339" hidden="1" customWidth="1"/>
    <col min="8714" max="8722" width="6.140625" style="339" customWidth="1"/>
    <col min="8723" max="8960" width="9.140625" style="339"/>
    <col min="8961" max="8961" width="7.42578125" style="339" customWidth="1"/>
    <col min="8962" max="8962" width="3.85546875" style="339" customWidth="1"/>
    <col min="8963" max="8963" width="3.5703125" style="339" customWidth="1"/>
    <col min="8964" max="8964" width="7.140625" style="339" customWidth="1"/>
    <col min="8965" max="8969" width="0" style="339" hidden="1" customWidth="1"/>
    <col min="8970" max="8978" width="6.140625" style="339" customWidth="1"/>
    <col min="8979" max="9216" width="9.140625" style="339"/>
    <col min="9217" max="9217" width="7.42578125" style="339" customWidth="1"/>
    <col min="9218" max="9218" width="3.85546875" style="339" customWidth="1"/>
    <col min="9219" max="9219" width="3.5703125" style="339" customWidth="1"/>
    <col min="9220" max="9220" width="7.140625" style="339" customWidth="1"/>
    <col min="9221" max="9225" width="0" style="339" hidden="1" customWidth="1"/>
    <col min="9226" max="9234" width="6.140625" style="339" customWidth="1"/>
    <col min="9235" max="9472" width="9.140625" style="339"/>
    <col min="9473" max="9473" width="7.42578125" style="339" customWidth="1"/>
    <col min="9474" max="9474" width="3.85546875" style="339" customWidth="1"/>
    <col min="9475" max="9475" width="3.5703125" style="339" customWidth="1"/>
    <col min="9476" max="9476" width="7.140625" style="339" customWidth="1"/>
    <col min="9477" max="9481" width="0" style="339" hidden="1" customWidth="1"/>
    <col min="9482" max="9490" width="6.140625" style="339" customWidth="1"/>
    <col min="9491" max="9728" width="9.140625" style="339"/>
    <col min="9729" max="9729" width="7.42578125" style="339" customWidth="1"/>
    <col min="9730" max="9730" width="3.85546875" style="339" customWidth="1"/>
    <col min="9731" max="9731" width="3.5703125" style="339" customWidth="1"/>
    <col min="9732" max="9732" width="7.140625" style="339" customWidth="1"/>
    <col min="9733" max="9737" width="0" style="339" hidden="1" customWidth="1"/>
    <col min="9738" max="9746" width="6.140625" style="339" customWidth="1"/>
    <col min="9747" max="9984" width="9.140625" style="339"/>
    <col min="9985" max="9985" width="7.42578125" style="339" customWidth="1"/>
    <col min="9986" max="9986" width="3.85546875" style="339" customWidth="1"/>
    <col min="9987" max="9987" width="3.5703125" style="339" customWidth="1"/>
    <col min="9988" max="9988" width="7.140625" style="339" customWidth="1"/>
    <col min="9989" max="9993" width="0" style="339" hidden="1" customWidth="1"/>
    <col min="9994" max="10002" width="6.140625" style="339" customWidth="1"/>
    <col min="10003" max="10240" width="9.140625" style="339"/>
    <col min="10241" max="10241" width="7.42578125" style="339" customWidth="1"/>
    <col min="10242" max="10242" width="3.85546875" style="339" customWidth="1"/>
    <col min="10243" max="10243" width="3.5703125" style="339" customWidth="1"/>
    <col min="10244" max="10244" width="7.140625" style="339" customWidth="1"/>
    <col min="10245" max="10249" width="0" style="339" hidden="1" customWidth="1"/>
    <col min="10250" max="10258" width="6.140625" style="339" customWidth="1"/>
    <col min="10259" max="10496" width="9.140625" style="339"/>
    <col min="10497" max="10497" width="7.42578125" style="339" customWidth="1"/>
    <col min="10498" max="10498" width="3.85546875" style="339" customWidth="1"/>
    <col min="10499" max="10499" width="3.5703125" style="339" customWidth="1"/>
    <col min="10500" max="10500" width="7.140625" style="339" customWidth="1"/>
    <col min="10501" max="10505" width="0" style="339" hidden="1" customWidth="1"/>
    <col min="10506" max="10514" width="6.140625" style="339" customWidth="1"/>
    <col min="10515" max="10752" width="9.140625" style="339"/>
    <col min="10753" max="10753" width="7.42578125" style="339" customWidth="1"/>
    <col min="10754" max="10754" width="3.85546875" style="339" customWidth="1"/>
    <col min="10755" max="10755" width="3.5703125" style="339" customWidth="1"/>
    <col min="10756" max="10756" width="7.140625" style="339" customWidth="1"/>
    <col min="10757" max="10761" width="0" style="339" hidden="1" customWidth="1"/>
    <col min="10762" max="10770" width="6.140625" style="339" customWidth="1"/>
    <col min="10771" max="11008" width="9.140625" style="339"/>
    <col min="11009" max="11009" width="7.42578125" style="339" customWidth="1"/>
    <col min="11010" max="11010" width="3.85546875" style="339" customWidth="1"/>
    <col min="11011" max="11011" width="3.5703125" style="339" customWidth="1"/>
    <col min="11012" max="11012" width="7.140625" style="339" customWidth="1"/>
    <col min="11013" max="11017" width="0" style="339" hidden="1" customWidth="1"/>
    <col min="11018" max="11026" width="6.140625" style="339" customWidth="1"/>
    <col min="11027" max="11264" width="9.140625" style="339"/>
    <col min="11265" max="11265" width="7.42578125" style="339" customWidth="1"/>
    <col min="11266" max="11266" width="3.85546875" style="339" customWidth="1"/>
    <col min="11267" max="11267" width="3.5703125" style="339" customWidth="1"/>
    <col min="11268" max="11268" width="7.140625" style="339" customWidth="1"/>
    <col min="11269" max="11273" width="0" style="339" hidden="1" customWidth="1"/>
    <col min="11274" max="11282" width="6.140625" style="339" customWidth="1"/>
    <col min="11283" max="11520" width="9.140625" style="339"/>
    <col min="11521" max="11521" width="7.42578125" style="339" customWidth="1"/>
    <col min="11522" max="11522" width="3.85546875" style="339" customWidth="1"/>
    <col min="11523" max="11523" width="3.5703125" style="339" customWidth="1"/>
    <col min="11524" max="11524" width="7.140625" style="339" customWidth="1"/>
    <col min="11525" max="11529" width="0" style="339" hidden="1" customWidth="1"/>
    <col min="11530" max="11538" width="6.140625" style="339" customWidth="1"/>
    <col min="11539" max="11776" width="9.140625" style="339"/>
    <col min="11777" max="11777" width="7.42578125" style="339" customWidth="1"/>
    <col min="11778" max="11778" width="3.85546875" style="339" customWidth="1"/>
    <col min="11779" max="11779" width="3.5703125" style="339" customWidth="1"/>
    <col min="11780" max="11780" width="7.140625" style="339" customWidth="1"/>
    <col min="11781" max="11785" width="0" style="339" hidden="1" customWidth="1"/>
    <col min="11786" max="11794" width="6.140625" style="339" customWidth="1"/>
    <col min="11795" max="12032" width="9.140625" style="339"/>
    <col min="12033" max="12033" width="7.42578125" style="339" customWidth="1"/>
    <col min="12034" max="12034" width="3.85546875" style="339" customWidth="1"/>
    <col min="12035" max="12035" width="3.5703125" style="339" customWidth="1"/>
    <col min="12036" max="12036" width="7.140625" style="339" customWidth="1"/>
    <col min="12037" max="12041" width="0" style="339" hidden="1" customWidth="1"/>
    <col min="12042" max="12050" width="6.140625" style="339" customWidth="1"/>
    <col min="12051" max="12288" width="9.140625" style="339"/>
    <col min="12289" max="12289" width="7.42578125" style="339" customWidth="1"/>
    <col min="12290" max="12290" width="3.85546875" style="339" customWidth="1"/>
    <col min="12291" max="12291" width="3.5703125" style="339" customWidth="1"/>
    <col min="12292" max="12292" width="7.140625" style="339" customWidth="1"/>
    <col min="12293" max="12297" width="0" style="339" hidden="1" customWidth="1"/>
    <col min="12298" max="12306" width="6.140625" style="339" customWidth="1"/>
    <col min="12307" max="12544" width="9.140625" style="339"/>
    <col min="12545" max="12545" width="7.42578125" style="339" customWidth="1"/>
    <col min="12546" max="12546" width="3.85546875" style="339" customWidth="1"/>
    <col min="12547" max="12547" width="3.5703125" style="339" customWidth="1"/>
    <col min="12548" max="12548" width="7.140625" style="339" customWidth="1"/>
    <col min="12549" max="12553" width="0" style="339" hidden="1" customWidth="1"/>
    <col min="12554" max="12562" width="6.140625" style="339" customWidth="1"/>
    <col min="12563" max="12800" width="9.140625" style="339"/>
    <col min="12801" max="12801" width="7.42578125" style="339" customWidth="1"/>
    <col min="12802" max="12802" width="3.85546875" style="339" customWidth="1"/>
    <col min="12803" max="12803" width="3.5703125" style="339" customWidth="1"/>
    <col min="12804" max="12804" width="7.140625" style="339" customWidth="1"/>
    <col min="12805" max="12809" width="0" style="339" hidden="1" customWidth="1"/>
    <col min="12810" max="12818" width="6.140625" style="339" customWidth="1"/>
    <col min="12819" max="13056" width="9.140625" style="339"/>
    <col min="13057" max="13057" width="7.42578125" style="339" customWidth="1"/>
    <col min="13058" max="13058" width="3.85546875" style="339" customWidth="1"/>
    <col min="13059" max="13059" width="3.5703125" style="339" customWidth="1"/>
    <col min="13060" max="13060" width="7.140625" style="339" customWidth="1"/>
    <col min="13061" max="13065" width="0" style="339" hidden="1" customWidth="1"/>
    <col min="13066" max="13074" width="6.140625" style="339" customWidth="1"/>
    <col min="13075" max="13312" width="9.140625" style="339"/>
    <col min="13313" max="13313" width="7.42578125" style="339" customWidth="1"/>
    <col min="13314" max="13314" width="3.85546875" style="339" customWidth="1"/>
    <col min="13315" max="13315" width="3.5703125" style="339" customWidth="1"/>
    <col min="13316" max="13316" width="7.140625" style="339" customWidth="1"/>
    <col min="13317" max="13321" width="0" style="339" hidden="1" customWidth="1"/>
    <col min="13322" max="13330" width="6.140625" style="339" customWidth="1"/>
    <col min="13331" max="13568" width="9.140625" style="339"/>
    <col min="13569" max="13569" width="7.42578125" style="339" customWidth="1"/>
    <col min="13570" max="13570" width="3.85546875" style="339" customWidth="1"/>
    <col min="13571" max="13571" width="3.5703125" style="339" customWidth="1"/>
    <col min="13572" max="13572" width="7.140625" style="339" customWidth="1"/>
    <col min="13573" max="13577" width="0" style="339" hidden="1" customWidth="1"/>
    <col min="13578" max="13586" width="6.140625" style="339" customWidth="1"/>
    <col min="13587" max="13824" width="9.140625" style="339"/>
    <col min="13825" max="13825" width="7.42578125" style="339" customWidth="1"/>
    <col min="13826" max="13826" width="3.85546875" style="339" customWidth="1"/>
    <col min="13827" max="13827" width="3.5703125" style="339" customWidth="1"/>
    <col min="13828" max="13828" width="7.140625" style="339" customWidth="1"/>
    <col min="13829" max="13833" width="0" style="339" hidden="1" customWidth="1"/>
    <col min="13834" max="13842" width="6.140625" style="339" customWidth="1"/>
    <col min="13843" max="14080" width="9.140625" style="339"/>
    <col min="14081" max="14081" width="7.42578125" style="339" customWidth="1"/>
    <col min="14082" max="14082" width="3.85546875" style="339" customWidth="1"/>
    <col min="14083" max="14083" width="3.5703125" style="339" customWidth="1"/>
    <col min="14084" max="14084" width="7.140625" style="339" customWidth="1"/>
    <col min="14085" max="14089" width="0" style="339" hidden="1" customWidth="1"/>
    <col min="14090" max="14098" width="6.140625" style="339" customWidth="1"/>
    <col min="14099" max="14336" width="9.140625" style="339"/>
    <col min="14337" max="14337" width="7.42578125" style="339" customWidth="1"/>
    <col min="14338" max="14338" width="3.85546875" style="339" customWidth="1"/>
    <col min="14339" max="14339" width="3.5703125" style="339" customWidth="1"/>
    <col min="14340" max="14340" width="7.140625" style="339" customWidth="1"/>
    <col min="14341" max="14345" width="0" style="339" hidden="1" customWidth="1"/>
    <col min="14346" max="14354" width="6.140625" style="339" customWidth="1"/>
    <col min="14355" max="14592" width="9.140625" style="339"/>
    <col min="14593" max="14593" width="7.42578125" style="339" customWidth="1"/>
    <col min="14594" max="14594" width="3.85546875" style="339" customWidth="1"/>
    <col min="14595" max="14595" width="3.5703125" style="339" customWidth="1"/>
    <col min="14596" max="14596" width="7.140625" style="339" customWidth="1"/>
    <col min="14597" max="14601" width="0" style="339" hidden="1" customWidth="1"/>
    <col min="14602" max="14610" width="6.140625" style="339" customWidth="1"/>
    <col min="14611" max="14848" width="9.140625" style="339"/>
    <col min="14849" max="14849" width="7.42578125" style="339" customWidth="1"/>
    <col min="14850" max="14850" width="3.85546875" style="339" customWidth="1"/>
    <col min="14851" max="14851" width="3.5703125" style="339" customWidth="1"/>
    <col min="14852" max="14852" width="7.140625" style="339" customWidth="1"/>
    <col min="14853" max="14857" width="0" style="339" hidden="1" customWidth="1"/>
    <col min="14858" max="14866" width="6.140625" style="339" customWidth="1"/>
    <col min="14867" max="15104" width="9.140625" style="339"/>
    <col min="15105" max="15105" width="7.42578125" style="339" customWidth="1"/>
    <col min="15106" max="15106" width="3.85546875" style="339" customWidth="1"/>
    <col min="15107" max="15107" width="3.5703125" style="339" customWidth="1"/>
    <col min="15108" max="15108" width="7.140625" style="339" customWidth="1"/>
    <col min="15109" max="15113" width="0" style="339" hidden="1" customWidth="1"/>
    <col min="15114" max="15122" width="6.140625" style="339" customWidth="1"/>
    <col min="15123" max="15360" width="9.140625" style="339"/>
    <col min="15361" max="15361" width="7.42578125" style="339" customWidth="1"/>
    <col min="15362" max="15362" width="3.85546875" style="339" customWidth="1"/>
    <col min="15363" max="15363" width="3.5703125" style="339" customWidth="1"/>
    <col min="15364" max="15364" width="7.140625" style="339" customWidth="1"/>
    <col min="15365" max="15369" width="0" style="339" hidden="1" customWidth="1"/>
    <col min="15370" max="15378" width="6.140625" style="339" customWidth="1"/>
    <col min="15379" max="15616" width="9.140625" style="339"/>
    <col min="15617" max="15617" width="7.42578125" style="339" customWidth="1"/>
    <col min="15618" max="15618" width="3.85546875" style="339" customWidth="1"/>
    <col min="15619" max="15619" width="3.5703125" style="339" customWidth="1"/>
    <col min="15620" max="15620" width="7.140625" style="339" customWidth="1"/>
    <col min="15621" max="15625" width="0" style="339" hidden="1" customWidth="1"/>
    <col min="15626" max="15634" width="6.140625" style="339" customWidth="1"/>
    <col min="15635" max="15872" width="9.140625" style="339"/>
    <col min="15873" max="15873" width="7.42578125" style="339" customWidth="1"/>
    <col min="15874" max="15874" width="3.85546875" style="339" customWidth="1"/>
    <col min="15875" max="15875" width="3.5703125" style="339" customWidth="1"/>
    <col min="15876" max="15876" width="7.140625" style="339" customWidth="1"/>
    <col min="15877" max="15881" width="0" style="339" hidden="1" customWidth="1"/>
    <col min="15882" max="15890" width="6.140625" style="339" customWidth="1"/>
    <col min="15891" max="16128" width="9.140625" style="339"/>
    <col min="16129" max="16129" width="7.42578125" style="339" customWidth="1"/>
    <col min="16130" max="16130" width="3.85546875" style="339" customWidth="1"/>
    <col min="16131" max="16131" width="3.5703125" style="339" customWidth="1"/>
    <col min="16132" max="16132" width="7.140625" style="339" customWidth="1"/>
    <col min="16133" max="16137" width="0" style="339" hidden="1" customWidth="1"/>
    <col min="16138" max="16146" width="6.140625" style="339" customWidth="1"/>
    <col min="16147" max="16384" width="9.140625" style="339"/>
  </cols>
  <sheetData>
    <row r="1" spans="1:18" ht="15.75" customHeight="1">
      <c r="A1" s="337" t="s">
        <v>301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8"/>
      <c r="P1" s="338"/>
      <c r="Q1" s="338"/>
    </row>
    <row r="2" spans="1:18">
      <c r="A2" s="340"/>
      <c r="B2" s="340"/>
      <c r="C2" s="340"/>
      <c r="K2" s="341"/>
    </row>
    <row r="3" spans="1:18" ht="12.75" customHeight="1">
      <c r="A3" s="342"/>
      <c r="B3" s="342"/>
      <c r="C3" s="343" t="s">
        <v>302</v>
      </c>
      <c r="D3" s="344" t="s">
        <v>303</v>
      </c>
      <c r="E3" s="344" t="s">
        <v>304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5"/>
      <c r="Q3" s="345"/>
      <c r="R3" s="346"/>
    </row>
    <row r="4" spans="1:18" ht="26.25" customHeight="1">
      <c r="A4" s="342"/>
      <c r="B4" s="342"/>
      <c r="C4" s="343"/>
      <c r="D4" s="344"/>
      <c r="E4" s="347" t="s">
        <v>305</v>
      </c>
      <c r="F4" s="347" t="s">
        <v>306</v>
      </c>
      <c r="G4" s="347" t="s">
        <v>307</v>
      </c>
      <c r="H4" s="347" t="s">
        <v>308</v>
      </c>
      <c r="I4" s="347" t="s">
        <v>309</v>
      </c>
      <c r="J4" s="347" t="s">
        <v>310</v>
      </c>
      <c r="K4" s="347" t="s">
        <v>311</v>
      </c>
      <c r="L4" s="347" t="s">
        <v>312</v>
      </c>
      <c r="M4" s="347" t="s">
        <v>313</v>
      </c>
      <c r="N4" s="347" t="s">
        <v>314</v>
      </c>
      <c r="O4" s="347" t="s">
        <v>315</v>
      </c>
      <c r="P4" s="347" t="s">
        <v>316</v>
      </c>
      <c r="Q4" s="347" t="s">
        <v>317</v>
      </c>
      <c r="R4" s="347" t="s">
        <v>318</v>
      </c>
    </row>
    <row r="5" spans="1:18" ht="14.25" customHeight="1">
      <c r="A5" s="348" t="s">
        <v>319</v>
      </c>
      <c r="B5" s="348"/>
      <c r="C5" s="348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18" ht="14.25" customHeight="1">
      <c r="A6" s="348" t="s">
        <v>320</v>
      </c>
      <c r="B6" s="348"/>
      <c r="C6" s="348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</row>
    <row r="7" spans="1:18" ht="14.25" customHeight="1">
      <c r="A7" s="349" t="s">
        <v>321</v>
      </c>
      <c r="B7" s="325" t="s">
        <v>322</v>
      </c>
      <c r="C7" s="325" t="s">
        <v>323</v>
      </c>
      <c r="D7" s="350">
        <v>1386.4583</v>
      </c>
      <c r="E7" s="350">
        <v>1257.6923000000002</v>
      </c>
      <c r="F7" s="350">
        <v>1257.6923000000002</v>
      </c>
      <c r="G7" s="350">
        <v>1374.1818000000001</v>
      </c>
      <c r="H7" s="350">
        <v>1374.1818000000001</v>
      </c>
      <c r="I7" s="350">
        <v>1374.1818000000001</v>
      </c>
      <c r="J7" s="351">
        <v>1394.8</v>
      </c>
      <c r="K7" s="351">
        <v>1394.8</v>
      </c>
      <c r="L7" s="351">
        <v>1440.8</v>
      </c>
      <c r="M7" s="351">
        <v>1438.7</v>
      </c>
      <c r="N7" s="351">
        <v>1421.5</v>
      </c>
      <c r="O7" s="351">
        <v>1457.7</v>
      </c>
      <c r="P7" s="351">
        <v>1375.961538</v>
      </c>
      <c r="Q7" s="352">
        <v>1290.3846149999999</v>
      </c>
      <c r="R7" s="352">
        <v>1239.583333</v>
      </c>
    </row>
    <row r="8" spans="1:18" ht="14.25" customHeight="1">
      <c r="A8" s="349"/>
      <c r="B8" s="325" t="s">
        <v>324</v>
      </c>
      <c r="C8" s="325" t="s">
        <v>323</v>
      </c>
      <c r="D8" s="350">
        <v>1139.5833</v>
      </c>
      <c r="E8" s="350">
        <v>1036.9231</v>
      </c>
      <c r="F8" s="350">
        <v>1036.9231</v>
      </c>
      <c r="G8" s="350">
        <v>1115</v>
      </c>
      <c r="H8" s="350">
        <v>1115</v>
      </c>
      <c r="I8" s="350">
        <v>1115</v>
      </c>
      <c r="J8" s="351">
        <v>1156.3</v>
      </c>
      <c r="K8" s="351">
        <v>1156.3</v>
      </c>
      <c r="L8" s="351">
        <v>1139.5999999999999</v>
      </c>
      <c r="M8" s="351">
        <v>1123.0999999999999</v>
      </c>
      <c r="N8" s="351">
        <v>1150.5999999999999</v>
      </c>
      <c r="O8" s="351">
        <v>1186.5</v>
      </c>
      <c r="P8" s="351">
        <v>1076.538462</v>
      </c>
      <c r="Q8" s="352">
        <v>1065.3846149999999</v>
      </c>
      <c r="R8" s="352">
        <v>1047.916667</v>
      </c>
    </row>
    <row r="9" spans="1:18" ht="14.25" customHeight="1">
      <c r="A9" s="349" t="s">
        <v>325</v>
      </c>
      <c r="B9" s="325" t="s">
        <v>322</v>
      </c>
      <c r="C9" s="325" t="s">
        <v>323</v>
      </c>
      <c r="D9" s="350">
        <v>817</v>
      </c>
      <c r="E9" s="350">
        <v>679.23080000000004</v>
      </c>
      <c r="F9" s="350">
        <v>679.23080000000004</v>
      </c>
      <c r="G9" s="350">
        <v>823.44</v>
      </c>
      <c r="H9" s="350">
        <v>823.44</v>
      </c>
      <c r="I9" s="350">
        <v>823.44</v>
      </c>
      <c r="J9" s="350">
        <v>817</v>
      </c>
      <c r="K9" s="350">
        <v>817</v>
      </c>
      <c r="L9" s="350">
        <v>791.7</v>
      </c>
      <c r="M9" s="350">
        <v>780.8</v>
      </c>
      <c r="N9" s="350">
        <v>809</v>
      </c>
      <c r="O9" s="350">
        <v>831.5</v>
      </c>
      <c r="P9" s="350">
        <v>807.69230799999991</v>
      </c>
      <c r="Q9" s="353">
        <v>775</v>
      </c>
      <c r="R9" s="353">
        <v>727.08333300000004</v>
      </c>
    </row>
    <row r="10" spans="1:18" ht="14.25" customHeight="1">
      <c r="A10" s="349"/>
      <c r="B10" s="325" t="s">
        <v>324</v>
      </c>
      <c r="C10" s="325" t="s">
        <v>323</v>
      </c>
      <c r="D10" s="350">
        <v>790.90909999999997</v>
      </c>
      <c r="E10" s="350">
        <v>707.69230000000005</v>
      </c>
      <c r="F10" s="350">
        <v>707.69230000000005</v>
      </c>
      <c r="G10" s="350">
        <v>801.5</v>
      </c>
      <c r="H10" s="350">
        <v>801.5</v>
      </c>
      <c r="I10" s="350">
        <v>801.5</v>
      </c>
      <c r="J10" s="350">
        <v>790.9</v>
      </c>
      <c r="K10" s="350">
        <v>790.9</v>
      </c>
      <c r="L10" s="350">
        <v>772.7</v>
      </c>
      <c r="M10" s="350">
        <v>769.2</v>
      </c>
      <c r="N10" s="350">
        <v>789.5</v>
      </c>
      <c r="O10" s="350">
        <v>805.8</v>
      </c>
      <c r="P10" s="350">
        <v>788.84615399999996</v>
      </c>
      <c r="Q10" s="353">
        <v>743.75</v>
      </c>
      <c r="R10" s="353">
        <v>705.68181800000002</v>
      </c>
    </row>
    <row r="11" spans="1:18" ht="14.25" customHeight="1">
      <c r="A11" s="333" t="s">
        <v>326</v>
      </c>
      <c r="B11" s="325"/>
      <c r="C11" s="325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customHeight="1">
      <c r="A12" s="349" t="s">
        <v>321</v>
      </c>
      <c r="B12" s="325" t="s">
        <v>322</v>
      </c>
      <c r="C12" s="325" t="s">
        <v>323</v>
      </c>
      <c r="D12" s="350">
        <v>982.14290000000005</v>
      </c>
      <c r="E12" s="355">
        <v>888</v>
      </c>
      <c r="F12" s="355">
        <v>888</v>
      </c>
      <c r="G12" s="355">
        <v>996.15380000000005</v>
      </c>
      <c r="H12" s="355">
        <v>996.15380000000005</v>
      </c>
      <c r="I12" s="355">
        <v>996.15380000000005</v>
      </c>
      <c r="J12" s="350">
        <v>967.9</v>
      </c>
      <c r="K12" s="350">
        <v>967.9</v>
      </c>
      <c r="L12" s="350">
        <v>876.8</v>
      </c>
      <c r="M12" s="350">
        <v>923.3</v>
      </c>
      <c r="N12" s="350">
        <v>937.2</v>
      </c>
      <c r="O12" s="350">
        <v>919.6</v>
      </c>
      <c r="P12" s="350">
        <v>925</v>
      </c>
      <c r="Q12" s="353">
        <v>880.76923099999999</v>
      </c>
      <c r="R12" s="353">
        <v>847.11538500000006</v>
      </c>
    </row>
    <row r="13" spans="1:18" ht="15" customHeight="1">
      <c r="A13" s="349"/>
      <c r="B13" s="325" t="s">
        <v>324</v>
      </c>
      <c r="C13" s="325" t="s">
        <v>323</v>
      </c>
      <c r="D13" s="350">
        <v>926.92309999999998</v>
      </c>
      <c r="E13" s="355">
        <v>811.5385</v>
      </c>
      <c r="F13" s="355">
        <v>811.5385</v>
      </c>
      <c r="G13" s="355">
        <v>958.33330000000001</v>
      </c>
      <c r="H13" s="355">
        <v>958.33330000000001</v>
      </c>
      <c r="I13" s="355">
        <v>958.33330000000001</v>
      </c>
      <c r="J13" s="350">
        <v>926.9</v>
      </c>
      <c r="K13" s="350">
        <v>926.9</v>
      </c>
      <c r="L13" s="350">
        <v>846.2</v>
      </c>
      <c r="M13" s="350">
        <v>896.2</v>
      </c>
      <c r="N13" s="350">
        <v>604.1</v>
      </c>
      <c r="O13" s="350">
        <v>891.1</v>
      </c>
      <c r="P13" s="350">
        <v>860.71428600000002</v>
      </c>
      <c r="Q13" s="353">
        <v>850.89285699999994</v>
      </c>
      <c r="R13" s="353">
        <v>840.38461499999994</v>
      </c>
    </row>
    <row r="14" spans="1:18" ht="15" customHeight="1">
      <c r="A14" s="349" t="s">
        <v>325</v>
      </c>
      <c r="B14" s="325" t="s">
        <v>322</v>
      </c>
      <c r="C14" s="325" t="s">
        <v>323</v>
      </c>
      <c r="D14" s="350">
        <v>709.23080000000004</v>
      </c>
      <c r="E14" s="355">
        <v>596.15380000000005</v>
      </c>
      <c r="F14" s="355">
        <v>596.15380000000005</v>
      </c>
      <c r="G14" s="355">
        <v>758.16669999999999</v>
      </c>
      <c r="H14" s="355">
        <v>758.16669999999999</v>
      </c>
      <c r="I14" s="355">
        <v>758.16669999999999</v>
      </c>
      <c r="J14" s="350">
        <v>701.5</v>
      </c>
      <c r="K14" s="350">
        <v>701.5</v>
      </c>
      <c r="L14" s="350">
        <v>648.1</v>
      </c>
      <c r="M14" s="350">
        <v>665.4</v>
      </c>
      <c r="N14" s="350">
        <v>681.8</v>
      </c>
      <c r="O14" s="350">
        <v>673.6</v>
      </c>
      <c r="P14" s="350">
        <v>645</v>
      </c>
      <c r="Q14" s="353">
        <v>614.16666699999996</v>
      </c>
      <c r="R14" s="353">
        <v>621.66666699999996</v>
      </c>
    </row>
    <row r="15" spans="1:18" ht="15" customHeight="1">
      <c r="A15" s="349"/>
      <c r="B15" s="325" t="s">
        <v>324</v>
      </c>
      <c r="C15" s="325" t="s">
        <v>323</v>
      </c>
      <c r="D15" s="350">
        <v>708.07690000000002</v>
      </c>
      <c r="E15" s="355">
        <v>573.07690000000002</v>
      </c>
      <c r="F15" s="355">
        <v>573.07690000000002</v>
      </c>
      <c r="G15" s="355">
        <v>775.72730000000001</v>
      </c>
      <c r="H15" s="355">
        <v>775.72730000000001</v>
      </c>
      <c r="I15" s="355">
        <v>775.72730000000001</v>
      </c>
      <c r="J15" s="350">
        <v>696.5</v>
      </c>
      <c r="K15" s="350">
        <v>696.5</v>
      </c>
      <c r="L15" s="350">
        <v>646.5</v>
      </c>
      <c r="M15" s="350">
        <v>648.29999999999995</v>
      </c>
      <c r="N15" s="350">
        <v>672.3</v>
      </c>
      <c r="O15" s="350">
        <v>665</v>
      </c>
      <c r="P15" s="350">
        <v>627.85714300000006</v>
      </c>
      <c r="Q15" s="353">
        <v>594.16666699999996</v>
      </c>
      <c r="R15" s="353">
        <v>598.33333300000004</v>
      </c>
    </row>
    <row r="16" spans="1:18" ht="15.75" customHeight="1">
      <c r="A16" s="333" t="s">
        <v>327</v>
      </c>
      <c r="B16" s="325"/>
      <c r="C16" s="325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18" ht="21.75" customHeight="1">
      <c r="A17" s="349" t="s">
        <v>328</v>
      </c>
      <c r="B17" s="325" t="s">
        <v>322</v>
      </c>
      <c r="C17" s="325" t="s">
        <v>323</v>
      </c>
      <c r="D17" s="355">
        <v>1300</v>
      </c>
      <c r="E17" s="355">
        <v>1242.3076999999998</v>
      </c>
      <c r="F17" s="355">
        <v>1242.3076999999998</v>
      </c>
      <c r="G17" s="355">
        <v>1331.9167</v>
      </c>
      <c r="H17" s="355">
        <v>1331.9167</v>
      </c>
      <c r="I17" s="355">
        <v>1331.9167</v>
      </c>
      <c r="J17" s="356">
        <v>1300</v>
      </c>
      <c r="K17" s="356">
        <v>1300</v>
      </c>
      <c r="L17" s="356">
        <v>1200</v>
      </c>
      <c r="M17" s="356">
        <v>1270</v>
      </c>
      <c r="N17" s="356">
        <v>1283.8</v>
      </c>
      <c r="O17" s="356">
        <v>1346.1</v>
      </c>
      <c r="P17" s="356">
        <v>1296.4285709999999</v>
      </c>
      <c r="Q17" s="356">
        <v>1238.5714290000001</v>
      </c>
      <c r="R17" s="356">
        <v>1161.730769</v>
      </c>
    </row>
    <row r="18" spans="1:18" ht="26.25" customHeight="1">
      <c r="A18" s="349"/>
      <c r="B18" s="325" t="s">
        <v>324</v>
      </c>
      <c r="C18" s="325" t="s">
        <v>323</v>
      </c>
      <c r="D18" s="355">
        <v>1152.0999999999999</v>
      </c>
      <c r="E18" s="355">
        <v>1125</v>
      </c>
      <c r="F18" s="355">
        <v>1125</v>
      </c>
      <c r="G18" s="355">
        <v>1201.4545000000001</v>
      </c>
      <c r="H18" s="355">
        <v>1201.4545000000001</v>
      </c>
      <c r="I18" s="355">
        <v>1201.4545000000001</v>
      </c>
      <c r="J18" s="356">
        <v>1152.0999999999999</v>
      </c>
      <c r="K18" s="356">
        <v>1152.0999999999999</v>
      </c>
      <c r="L18" s="356">
        <v>1106.3</v>
      </c>
      <c r="M18" s="356">
        <v>1091.7</v>
      </c>
      <c r="N18" s="356">
        <v>1126.8</v>
      </c>
      <c r="O18" s="356">
        <v>1115.4000000000001</v>
      </c>
      <c r="P18" s="356">
        <v>1091.0714290000001</v>
      </c>
      <c r="Q18" s="356">
        <v>1029.8076920000001</v>
      </c>
      <c r="R18" s="356">
        <v>1001.041667</v>
      </c>
    </row>
    <row r="19" spans="1:18" ht="15.75" customHeight="1">
      <c r="A19" s="349" t="s">
        <v>325</v>
      </c>
      <c r="B19" s="325" t="s">
        <v>322</v>
      </c>
      <c r="C19" s="325" t="s">
        <v>323</v>
      </c>
      <c r="D19" s="355">
        <v>933.3</v>
      </c>
      <c r="E19" s="355">
        <v>792.30769999999995</v>
      </c>
      <c r="F19" s="355">
        <v>792.30769999999995</v>
      </c>
      <c r="G19" s="355">
        <v>937.8818</v>
      </c>
      <c r="H19" s="355">
        <v>937.8818</v>
      </c>
      <c r="I19" s="355">
        <v>937.8818</v>
      </c>
      <c r="J19" s="355">
        <v>933.3</v>
      </c>
      <c r="K19" s="355">
        <v>933.3</v>
      </c>
      <c r="L19" s="355">
        <v>895.8</v>
      </c>
      <c r="M19" s="355">
        <v>889.3</v>
      </c>
      <c r="N19" s="355">
        <v>916.5</v>
      </c>
      <c r="O19" s="355">
        <v>954.2</v>
      </c>
      <c r="P19" s="355">
        <v>913.07692299999997</v>
      </c>
      <c r="Q19" s="355">
        <v>851.04166699999996</v>
      </c>
      <c r="R19" s="355">
        <v>820.19230799999991</v>
      </c>
    </row>
    <row r="20" spans="1:18" ht="15.75" customHeight="1">
      <c r="A20" s="349"/>
      <c r="B20" s="325" t="s">
        <v>324</v>
      </c>
      <c r="C20" s="325" t="s">
        <v>323</v>
      </c>
      <c r="D20" s="355">
        <v>830.8</v>
      </c>
      <c r="E20" s="355">
        <v>761.5385</v>
      </c>
      <c r="F20" s="355">
        <v>761.5385</v>
      </c>
      <c r="G20" s="355">
        <v>878.79090000000008</v>
      </c>
      <c r="H20" s="355">
        <v>878.79090000000008</v>
      </c>
      <c r="I20" s="355">
        <v>878.79090000000008</v>
      </c>
      <c r="J20" s="355">
        <v>830.8</v>
      </c>
      <c r="K20" s="355">
        <v>830.8</v>
      </c>
      <c r="L20" s="355">
        <v>836.5</v>
      </c>
      <c r="M20" s="355">
        <v>803.8</v>
      </c>
      <c r="N20" s="355">
        <v>825.3</v>
      </c>
      <c r="O20" s="355">
        <v>854.2</v>
      </c>
      <c r="P20" s="355">
        <v>815.38461499999994</v>
      </c>
      <c r="Q20" s="355">
        <v>794.79166699999996</v>
      </c>
      <c r="R20" s="355">
        <v>761.45833300000004</v>
      </c>
    </row>
    <row r="21" spans="1:18" ht="15.75" customHeight="1">
      <c r="A21" s="349" t="s">
        <v>329</v>
      </c>
      <c r="B21" s="325" t="s">
        <v>322</v>
      </c>
      <c r="C21" s="325" t="s">
        <v>323</v>
      </c>
      <c r="D21" s="355">
        <v>212.33329999999998</v>
      </c>
      <c r="E21" s="355">
        <v>197.33329999999998</v>
      </c>
      <c r="F21" s="355">
        <v>197.33329999999998</v>
      </c>
      <c r="G21" s="355">
        <v>220.5333</v>
      </c>
      <c r="H21" s="355">
        <v>220.5333</v>
      </c>
      <c r="I21" s="355">
        <v>220.5333</v>
      </c>
      <c r="J21" s="355">
        <v>212.3</v>
      </c>
      <c r="K21" s="355">
        <v>212.3</v>
      </c>
      <c r="L21" s="355">
        <v>212.7</v>
      </c>
      <c r="M21" s="355">
        <v>198</v>
      </c>
      <c r="N21" s="355">
        <v>206</v>
      </c>
      <c r="O21" s="355">
        <v>194.3</v>
      </c>
      <c r="P21" s="355">
        <v>189.73214300000001</v>
      </c>
      <c r="Q21" s="355">
        <v>192.5</v>
      </c>
      <c r="R21" s="355">
        <v>156.80000000000001</v>
      </c>
    </row>
    <row r="22" spans="1:18" ht="15.75" customHeight="1">
      <c r="A22" s="349"/>
      <c r="B22" s="325" t="s">
        <v>324</v>
      </c>
      <c r="C22" s="325" t="s">
        <v>323</v>
      </c>
      <c r="D22" s="355">
        <v>159.6429</v>
      </c>
      <c r="E22" s="355">
        <v>162</v>
      </c>
      <c r="F22" s="355">
        <v>162</v>
      </c>
      <c r="G22" s="355">
        <v>159.36150000000001</v>
      </c>
      <c r="H22" s="355">
        <v>159.36150000000001</v>
      </c>
      <c r="I22" s="355">
        <v>159.36150000000001</v>
      </c>
      <c r="J22" s="355">
        <v>159.6</v>
      </c>
      <c r="K22" s="355">
        <v>159.6</v>
      </c>
      <c r="L22" s="355">
        <v>152.80000000000001</v>
      </c>
      <c r="M22" s="355">
        <v>146</v>
      </c>
      <c r="N22" s="355">
        <v>151.80000000000001</v>
      </c>
      <c r="O22" s="355">
        <v>137.5</v>
      </c>
      <c r="P22" s="355">
        <v>134.64285699999999</v>
      </c>
      <c r="Q22" s="355">
        <v>162</v>
      </c>
      <c r="R22" s="355">
        <v>115.166667</v>
      </c>
    </row>
    <row r="23" spans="1:18" ht="15.75" customHeight="1">
      <c r="A23" s="349" t="s">
        <v>330</v>
      </c>
      <c r="B23" s="325" t="s">
        <v>322</v>
      </c>
      <c r="C23" s="325" t="s">
        <v>323</v>
      </c>
      <c r="D23" s="355">
        <v>151.07139999999998</v>
      </c>
      <c r="E23" s="355">
        <v>141.33329999999998</v>
      </c>
      <c r="F23" s="355">
        <v>141.33329999999998</v>
      </c>
      <c r="G23" s="355">
        <v>160.41670000000002</v>
      </c>
      <c r="H23" s="355">
        <v>160.41670000000002</v>
      </c>
      <c r="I23" s="355">
        <v>160.41670000000002</v>
      </c>
      <c r="J23" s="355">
        <v>151.1</v>
      </c>
      <c r="K23" s="355">
        <v>151.1</v>
      </c>
      <c r="L23" s="355">
        <v>151.30000000000001</v>
      </c>
      <c r="M23" s="355">
        <v>140.30000000000001</v>
      </c>
      <c r="N23" s="355">
        <v>114.1</v>
      </c>
      <c r="O23" s="355">
        <v>131</v>
      </c>
      <c r="P23" s="355">
        <v>126.666667</v>
      </c>
      <c r="Q23" s="355">
        <v>112</v>
      </c>
      <c r="R23" s="355">
        <v>101</v>
      </c>
    </row>
    <row r="24" spans="1:18" ht="15.75" customHeight="1">
      <c r="A24" s="349"/>
      <c r="B24" s="325" t="s">
        <v>324</v>
      </c>
      <c r="C24" s="325" t="s">
        <v>323</v>
      </c>
      <c r="D24" s="355">
        <v>108.54169999999999</v>
      </c>
      <c r="E24" s="355">
        <v>105.33330000000001</v>
      </c>
      <c r="F24" s="355">
        <v>105.33330000000001</v>
      </c>
      <c r="G24" s="355">
        <v>116.66669999999999</v>
      </c>
      <c r="H24" s="355">
        <v>116.66669999999999</v>
      </c>
      <c r="I24" s="355">
        <v>116.66669999999999</v>
      </c>
      <c r="J24" s="355">
        <v>108.5</v>
      </c>
      <c r="K24" s="355">
        <v>108.5</v>
      </c>
      <c r="L24" s="355">
        <v>114.6</v>
      </c>
      <c r="M24" s="355">
        <v>102.5</v>
      </c>
      <c r="N24" s="355">
        <v>112.6</v>
      </c>
      <c r="O24" s="355">
        <v>93</v>
      </c>
      <c r="P24" s="355">
        <v>93</v>
      </c>
      <c r="Q24" s="355">
        <v>83.666667000000004</v>
      </c>
      <c r="R24" s="355">
        <v>73.916667000000004</v>
      </c>
    </row>
    <row r="25" spans="1:18" ht="15.75" customHeight="1">
      <c r="A25" s="348" t="s">
        <v>331</v>
      </c>
      <c r="B25" s="357"/>
      <c r="C25" s="357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</row>
    <row r="26" spans="1:18" ht="15.75" customHeight="1">
      <c r="A26" s="359" t="s">
        <v>332</v>
      </c>
      <c r="B26" s="359"/>
      <c r="C26" s="325" t="s">
        <v>333</v>
      </c>
      <c r="D26" s="360" t="s">
        <v>334</v>
      </c>
      <c r="E26" s="360" t="s">
        <v>334</v>
      </c>
      <c r="F26" s="360" t="s">
        <v>334</v>
      </c>
      <c r="G26" s="360" t="s">
        <v>334</v>
      </c>
      <c r="H26" s="360" t="s">
        <v>334</v>
      </c>
      <c r="I26" s="360" t="s">
        <v>334</v>
      </c>
      <c r="J26" s="360" t="s">
        <v>334</v>
      </c>
      <c r="K26" s="360" t="s">
        <v>334</v>
      </c>
      <c r="L26" s="360" t="s">
        <v>334</v>
      </c>
      <c r="M26" s="360" t="s">
        <v>334</v>
      </c>
      <c r="N26" s="360" t="s">
        <v>334</v>
      </c>
      <c r="O26" s="360" t="s">
        <v>334</v>
      </c>
      <c r="P26" s="360" t="s">
        <v>334</v>
      </c>
      <c r="Q26" s="360" t="s">
        <v>334</v>
      </c>
      <c r="R26" s="360">
        <v>3.1</v>
      </c>
    </row>
    <row r="27" spans="1:18" ht="16.5" customHeight="1">
      <c r="A27" s="359" t="s">
        <v>335</v>
      </c>
      <c r="B27" s="359"/>
      <c r="C27" s="325" t="s">
        <v>333</v>
      </c>
      <c r="D27" s="361" t="s">
        <v>334</v>
      </c>
      <c r="E27" s="361">
        <v>55.3</v>
      </c>
      <c r="F27" s="361">
        <v>58.7</v>
      </c>
      <c r="G27" s="361">
        <v>85</v>
      </c>
      <c r="H27" s="361">
        <v>75</v>
      </c>
      <c r="I27" s="361">
        <v>65</v>
      </c>
      <c r="J27" s="361" t="s">
        <v>334</v>
      </c>
      <c r="K27" s="361">
        <v>75</v>
      </c>
      <c r="L27" s="361">
        <v>52.8</v>
      </c>
      <c r="M27" s="361">
        <v>49.3</v>
      </c>
      <c r="N27" s="361">
        <v>49.3</v>
      </c>
      <c r="O27" s="361">
        <v>49</v>
      </c>
      <c r="P27" s="361" t="s">
        <v>334</v>
      </c>
      <c r="Q27" s="361" t="s">
        <v>334</v>
      </c>
      <c r="R27" s="361" t="s">
        <v>334</v>
      </c>
    </row>
    <row r="28" spans="1:18" ht="16.5" customHeight="1">
      <c r="A28" s="359" t="s">
        <v>336</v>
      </c>
      <c r="B28" s="359"/>
      <c r="C28" s="336" t="s">
        <v>337</v>
      </c>
      <c r="D28" s="361">
        <v>15</v>
      </c>
      <c r="E28" s="361">
        <v>17.3</v>
      </c>
      <c r="F28" s="361">
        <v>17.3</v>
      </c>
      <c r="G28" s="361">
        <v>16.3</v>
      </c>
      <c r="H28" s="361">
        <v>16.3</v>
      </c>
      <c r="I28" s="361">
        <v>18</v>
      </c>
      <c r="J28" s="361">
        <v>16.3</v>
      </c>
      <c r="K28" s="361">
        <v>16.3</v>
      </c>
      <c r="L28" s="361">
        <v>19</v>
      </c>
      <c r="M28" s="361">
        <v>20</v>
      </c>
      <c r="N28" s="361">
        <v>20</v>
      </c>
      <c r="O28" s="361">
        <v>19.3</v>
      </c>
      <c r="P28" s="361">
        <v>19</v>
      </c>
      <c r="Q28" s="361">
        <v>21</v>
      </c>
      <c r="R28" s="361">
        <v>18</v>
      </c>
    </row>
    <row r="29" spans="1:18" ht="16.5" customHeight="1">
      <c r="A29" s="359" t="s">
        <v>338</v>
      </c>
      <c r="B29" s="359"/>
      <c r="C29" s="336" t="s">
        <v>337</v>
      </c>
      <c r="D29" s="361">
        <v>33</v>
      </c>
      <c r="E29" s="361">
        <v>30</v>
      </c>
      <c r="F29" s="361">
        <v>30</v>
      </c>
      <c r="G29" s="361">
        <v>25.7</v>
      </c>
      <c r="H29" s="361">
        <v>25.7</v>
      </c>
      <c r="I29" s="361">
        <v>25.7</v>
      </c>
      <c r="J29" s="361">
        <v>40</v>
      </c>
      <c r="K29" s="361">
        <v>40</v>
      </c>
      <c r="L29" s="361">
        <v>23.5</v>
      </c>
      <c r="M29" s="361">
        <v>24</v>
      </c>
      <c r="N29" s="361">
        <v>24</v>
      </c>
      <c r="O29" s="361">
        <v>25</v>
      </c>
      <c r="P29" s="361">
        <v>25</v>
      </c>
      <c r="Q29" s="361">
        <v>24.3</v>
      </c>
      <c r="R29" s="361">
        <v>26</v>
      </c>
    </row>
    <row r="30" spans="1:18" ht="31.5" customHeight="1">
      <c r="A30" s="349" t="s">
        <v>339</v>
      </c>
      <c r="B30" s="349"/>
      <c r="C30" s="362" t="s">
        <v>337</v>
      </c>
      <c r="D30" s="361">
        <v>23.3</v>
      </c>
      <c r="E30" s="361">
        <v>26.6</v>
      </c>
      <c r="F30" s="361">
        <v>26</v>
      </c>
      <c r="G30" s="361">
        <v>25</v>
      </c>
      <c r="H30" s="361">
        <v>25</v>
      </c>
      <c r="I30" s="361">
        <v>25</v>
      </c>
      <c r="J30" s="361">
        <v>25</v>
      </c>
      <c r="K30" s="361">
        <v>25</v>
      </c>
      <c r="L30" s="361">
        <v>24.3</v>
      </c>
      <c r="M30" s="361">
        <v>22.3</v>
      </c>
      <c r="N30" s="361">
        <v>23</v>
      </c>
      <c r="O30" s="361">
        <v>23</v>
      </c>
      <c r="P30" s="361">
        <v>22.7</v>
      </c>
      <c r="Q30" s="361">
        <v>24</v>
      </c>
      <c r="R30" s="361">
        <v>21</v>
      </c>
    </row>
    <row r="31" spans="1:18" ht="31.5" customHeight="1">
      <c r="A31" s="349" t="s">
        <v>340</v>
      </c>
      <c r="B31" s="349"/>
      <c r="C31" s="362" t="s">
        <v>337</v>
      </c>
      <c r="D31" s="361">
        <v>33.299999999999997</v>
      </c>
      <c r="E31" s="361">
        <v>27.6</v>
      </c>
      <c r="F31" s="361">
        <v>31.7</v>
      </c>
      <c r="G31" s="361">
        <v>30</v>
      </c>
      <c r="H31" s="361">
        <v>30</v>
      </c>
      <c r="I31" s="361">
        <v>30</v>
      </c>
      <c r="J31" s="361">
        <v>41.7</v>
      </c>
      <c r="K31" s="361">
        <v>41.7</v>
      </c>
      <c r="L31" s="361">
        <v>32</v>
      </c>
      <c r="M31" s="361">
        <v>30</v>
      </c>
      <c r="N31" s="361">
        <v>29.5</v>
      </c>
      <c r="O31" s="361">
        <v>29.3</v>
      </c>
      <c r="P31" s="361">
        <v>28.7</v>
      </c>
      <c r="Q31" s="361">
        <v>30</v>
      </c>
      <c r="R31" s="361">
        <v>25</v>
      </c>
    </row>
    <row r="32" spans="1:18" ht="36.75" customHeight="1">
      <c r="A32" s="349" t="s">
        <v>341</v>
      </c>
      <c r="B32" s="349"/>
      <c r="C32" s="362" t="s">
        <v>337</v>
      </c>
      <c r="D32" s="361">
        <v>6.7</v>
      </c>
      <c r="E32" s="361">
        <v>10</v>
      </c>
      <c r="F32" s="361">
        <v>8</v>
      </c>
      <c r="G32" s="361">
        <v>5</v>
      </c>
      <c r="H32" s="361">
        <v>5</v>
      </c>
      <c r="I32" s="361">
        <v>5</v>
      </c>
      <c r="J32" s="361">
        <v>5</v>
      </c>
      <c r="K32" s="361">
        <v>5</v>
      </c>
      <c r="L32" s="361">
        <v>5.3</v>
      </c>
      <c r="M32" s="361">
        <v>1.5</v>
      </c>
      <c r="N32" s="361">
        <v>1</v>
      </c>
      <c r="O32" s="361">
        <v>1</v>
      </c>
      <c r="P32" s="361">
        <v>1</v>
      </c>
      <c r="Q32" s="361">
        <v>1.3</v>
      </c>
      <c r="R32" s="361">
        <v>3.5</v>
      </c>
    </row>
    <row r="33" spans="1:18" ht="34.5" customHeight="1">
      <c r="A33" s="349" t="s">
        <v>342</v>
      </c>
      <c r="B33" s="349"/>
      <c r="C33" s="347" t="s">
        <v>337</v>
      </c>
      <c r="D33" s="361">
        <v>21.3</v>
      </c>
      <c r="E33" s="361">
        <v>30</v>
      </c>
      <c r="F33" s="361">
        <v>32</v>
      </c>
      <c r="G33" s="361">
        <v>31.3</v>
      </c>
      <c r="H33" s="361" t="s">
        <v>334</v>
      </c>
      <c r="I33" s="361" t="s">
        <v>334</v>
      </c>
      <c r="J33" s="361">
        <v>25</v>
      </c>
      <c r="K33" s="361">
        <v>25</v>
      </c>
      <c r="L33" s="361">
        <v>10</v>
      </c>
      <c r="M33" s="361" t="s">
        <v>334</v>
      </c>
      <c r="N33" s="361" t="s">
        <v>334</v>
      </c>
      <c r="O33" s="361" t="s">
        <v>334</v>
      </c>
      <c r="P33" s="361" t="s">
        <v>334</v>
      </c>
      <c r="Q33" s="361" t="s">
        <v>334</v>
      </c>
      <c r="R33" s="361">
        <v>3.5</v>
      </c>
    </row>
    <row r="34" spans="1:18">
      <c r="C34" s="363"/>
      <c r="K34" s="341"/>
    </row>
    <row r="35" spans="1:18">
      <c r="C35" s="363"/>
      <c r="K35" s="341"/>
    </row>
    <row r="36" spans="1:18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5"/>
    </row>
    <row r="37" spans="1:18">
      <c r="B37" s="340"/>
      <c r="K37" s="341"/>
    </row>
    <row r="38" spans="1:18">
      <c r="K38" s="341"/>
    </row>
    <row r="39" spans="1:18">
      <c r="K39" s="341"/>
    </row>
    <row r="40" spans="1:18">
      <c r="K40" s="341"/>
    </row>
    <row r="41" spans="1:18">
      <c r="K41" s="341"/>
    </row>
    <row r="42" spans="1:18">
      <c r="K42" s="341"/>
    </row>
  </sheetData>
  <mergeCells count="22"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  <mergeCell ref="A9:A10"/>
    <mergeCell ref="A12:A13"/>
    <mergeCell ref="A14:A15"/>
    <mergeCell ref="A17:A18"/>
    <mergeCell ref="A19:A20"/>
    <mergeCell ref="A21:A22"/>
    <mergeCell ref="A1:Q1"/>
    <mergeCell ref="A3:B4"/>
    <mergeCell ref="C3:C4"/>
    <mergeCell ref="D3:D4"/>
    <mergeCell ref="E3:R3"/>
    <mergeCell ref="A7:A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P65"/>
  <sheetViews>
    <sheetView topLeftCell="A37" workbookViewId="0">
      <selection activeCell="O58" sqref="O58"/>
    </sheetView>
  </sheetViews>
  <sheetFormatPr defaultRowHeight="12.75"/>
  <cols>
    <col min="1" max="1" width="8.85546875" style="366" customWidth="1"/>
    <col min="2" max="3" width="6.140625" style="367" customWidth="1"/>
    <col min="4" max="4" width="7.85546875" style="367" customWidth="1"/>
    <col min="5" max="5" width="7.5703125" style="367" customWidth="1"/>
    <col min="6" max="15" width="6.140625" style="367" customWidth="1"/>
    <col min="16" max="256" width="9.140625" style="367"/>
    <col min="257" max="257" width="8.85546875" style="367" customWidth="1"/>
    <col min="258" max="259" width="6.140625" style="367" customWidth="1"/>
    <col min="260" max="260" width="7.85546875" style="367" customWidth="1"/>
    <col min="261" max="261" width="7.5703125" style="367" customWidth="1"/>
    <col min="262" max="271" width="6.140625" style="367" customWidth="1"/>
    <col min="272" max="512" width="9.140625" style="367"/>
    <col min="513" max="513" width="8.85546875" style="367" customWidth="1"/>
    <col min="514" max="515" width="6.140625" style="367" customWidth="1"/>
    <col min="516" max="516" width="7.85546875" style="367" customWidth="1"/>
    <col min="517" max="517" width="7.5703125" style="367" customWidth="1"/>
    <col min="518" max="527" width="6.140625" style="367" customWidth="1"/>
    <col min="528" max="768" width="9.140625" style="367"/>
    <col min="769" max="769" width="8.85546875" style="367" customWidth="1"/>
    <col min="770" max="771" width="6.140625" style="367" customWidth="1"/>
    <col min="772" max="772" width="7.85546875" style="367" customWidth="1"/>
    <col min="773" max="773" width="7.5703125" style="367" customWidth="1"/>
    <col min="774" max="783" width="6.140625" style="367" customWidth="1"/>
    <col min="784" max="1024" width="9.140625" style="367"/>
    <col min="1025" max="1025" width="8.85546875" style="367" customWidth="1"/>
    <col min="1026" max="1027" width="6.140625" style="367" customWidth="1"/>
    <col min="1028" max="1028" width="7.85546875" style="367" customWidth="1"/>
    <col min="1029" max="1029" width="7.5703125" style="367" customWidth="1"/>
    <col min="1030" max="1039" width="6.140625" style="367" customWidth="1"/>
    <col min="1040" max="1280" width="9.140625" style="367"/>
    <col min="1281" max="1281" width="8.85546875" style="367" customWidth="1"/>
    <col min="1282" max="1283" width="6.140625" style="367" customWidth="1"/>
    <col min="1284" max="1284" width="7.85546875" style="367" customWidth="1"/>
    <col min="1285" max="1285" width="7.5703125" style="367" customWidth="1"/>
    <col min="1286" max="1295" width="6.140625" style="367" customWidth="1"/>
    <col min="1296" max="1536" width="9.140625" style="367"/>
    <col min="1537" max="1537" width="8.85546875" style="367" customWidth="1"/>
    <col min="1538" max="1539" width="6.140625" style="367" customWidth="1"/>
    <col min="1540" max="1540" width="7.85546875" style="367" customWidth="1"/>
    <col min="1541" max="1541" width="7.5703125" style="367" customWidth="1"/>
    <col min="1542" max="1551" width="6.140625" style="367" customWidth="1"/>
    <col min="1552" max="1792" width="9.140625" style="367"/>
    <col min="1793" max="1793" width="8.85546875" style="367" customWidth="1"/>
    <col min="1794" max="1795" width="6.140625" style="367" customWidth="1"/>
    <col min="1796" max="1796" width="7.85546875" style="367" customWidth="1"/>
    <col min="1797" max="1797" width="7.5703125" style="367" customWidth="1"/>
    <col min="1798" max="1807" width="6.140625" style="367" customWidth="1"/>
    <col min="1808" max="2048" width="9.140625" style="367"/>
    <col min="2049" max="2049" width="8.85546875" style="367" customWidth="1"/>
    <col min="2050" max="2051" width="6.140625" style="367" customWidth="1"/>
    <col min="2052" max="2052" width="7.85546875" style="367" customWidth="1"/>
    <col min="2053" max="2053" width="7.5703125" style="367" customWidth="1"/>
    <col min="2054" max="2063" width="6.140625" style="367" customWidth="1"/>
    <col min="2064" max="2304" width="9.140625" style="367"/>
    <col min="2305" max="2305" width="8.85546875" style="367" customWidth="1"/>
    <col min="2306" max="2307" width="6.140625" style="367" customWidth="1"/>
    <col min="2308" max="2308" width="7.85546875" style="367" customWidth="1"/>
    <col min="2309" max="2309" width="7.5703125" style="367" customWidth="1"/>
    <col min="2310" max="2319" width="6.140625" style="367" customWidth="1"/>
    <col min="2320" max="2560" width="9.140625" style="367"/>
    <col min="2561" max="2561" width="8.85546875" style="367" customWidth="1"/>
    <col min="2562" max="2563" width="6.140625" style="367" customWidth="1"/>
    <col min="2564" max="2564" width="7.85546875" style="367" customWidth="1"/>
    <col min="2565" max="2565" width="7.5703125" style="367" customWidth="1"/>
    <col min="2566" max="2575" width="6.140625" style="367" customWidth="1"/>
    <col min="2576" max="2816" width="9.140625" style="367"/>
    <col min="2817" max="2817" width="8.85546875" style="367" customWidth="1"/>
    <col min="2818" max="2819" width="6.140625" style="367" customWidth="1"/>
    <col min="2820" max="2820" width="7.85546875" style="367" customWidth="1"/>
    <col min="2821" max="2821" width="7.5703125" style="367" customWidth="1"/>
    <col min="2822" max="2831" width="6.140625" style="367" customWidth="1"/>
    <col min="2832" max="3072" width="9.140625" style="367"/>
    <col min="3073" max="3073" width="8.85546875" style="367" customWidth="1"/>
    <col min="3074" max="3075" width="6.140625" style="367" customWidth="1"/>
    <col min="3076" max="3076" width="7.85546875" style="367" customWidth="1"/>
    <col min="3077" max="3077" width="7.5703125" style="367" customWidth="1"/>
    <col min="3078" max="3087" width="6.140625" style="367" customWidth="1"/>
    <col min="3088" max="3328" width="9.140625" style="367"/>
    <col min="3329" max="3329" width="8.85546875" style="367" customWidth="1"/>
    <col min="3330" max="3331" width="6.140625" style="367" customWidth="1"/>
    <col min="3332" max="3332" width="7.85546875" style="367" customWidth="1"/>
    <col min="3333" max="3333" width="7.5703125" style="367" customWidth="1"/>
    <col min="3334" max="3343" width="6.140625" style="367" customWidth="1"/>
    <col min="3344" max="3584" width="9.140625" style="367"/>
    <col min="3585" max="3585" width="8.85546875" style="367" customWidth="1"/>
    <col min="3586" max="3587" width="6.140625" style="367" customWidth="1"/>
    <col min="3588" max="3588" width="7.85546875" style="367" customWidth="1"/>
    <col min="3589" max="3589" width="7.5703125" style="367" customWidth="1"/>
    <col min="3590" max="3599" width="6.140625" style="367" customWidth="1"/>
    <col min="3600" max="3840" width="9.140625" style="367"/>
    <col min="3841" max="3841" width="8.85546875" style="367" customWidth="1"/>
    <col min="3842" max="3843" width="6.140625" style="367" customWidth="1"/>
    <col min="3844" max="3844" width="7.85546875" style="367" customWidth="1"/>
    <col min="3845" max="3845" width="7.5703125" style="367" customWidth="1"/>
    <col min="3846" max="3855" width="6.140625" style="367" customWidth="1"/>
    <col min="3856" max="4096" width="9.140625" style="367"/>
    <col min="4097" max="4097" width="8.85546875" style="367" customWidth="1"/>
    <col min="4098" max="4099" width="6.140625" style="367" customWidth="1"/>
    <col min="4100" max="4100" width="7.85546875" style="367" customWidth="1"/>
    <col min="4101" max="4101" width="7.5703125" style="367" customWidth="1"/>
    <col min="4102" max="4111" width="6.140625" style="367" customWidth="1"/>
    <col min="4112" max="4352" width="9.140625" style="367"/>
    <col min="4353" max="4353" width="8.85546875" style="367" customWidth="1"/>
    <col min="4354" max="4355" width="6.140625" style="367" customWidth="1"/>
    <col min="4356" max="4356" width="7.85546875" style="367" customWidth="1"/>
    <col min="4357" max="4357" width="7.5703125" style="367" customWidth="1"/>
    <col min="4358" max="4367" width="6.140625" style="367" customWidth="1"/>
    <col min="4368" max="4608" width="9.140625" style="367"/>
    <col min="4609" max="4609" width="8.85546875" style="367" customWidth="1"/>
    <col min="4610" max="4611" width="6.140625" style="367" customWidth="1"/>
    <col min="4612" max="4612" width="7.85546875" style="367" customWidth="1"/>
    <col min="4613" max="4613" width="7.5703125" style="367" customWidth="1"/>
    <col min="4614" max="4623" width="6.140625" style="367" customWidth="1"/>
    <col min="4624" max="4864" width="9.140625" style="367"/>
    <col min="4865" max="4865" width="8.85546875" style="367" customWidth="1"/>
    <col min="4866" max="4867" width="6.140625" style="367" customWidth="1"/>
    <col min="4868" max="4868" width="7.85546875" style="367" customWidth="1"/>
    <col min="4869" max="4869" width="7.5703125" style="367" customWidth="1"/>
    <col min="4870" max="4879" width="6.140625" style="367" customWidth="1"/>
    <col min="4880" max="5120" width="9.140625" style="367"/>
    <col min="5121" max="5121" width="8.85546875" style="367" customWidth="1"/>
    <col min="5122" max="5123" width="6.140625" style="367" customWidth="1"/>
    <col min="5124" max="5124" width="7.85546875" style="367" customWidth="1"/>
    <col min="5125" max="5125" width="7.5703125" style="367" customWidth="1"/>
    <col min="5126" max="5135" width="6.140625" style="367" customWidth="1"/>
    <col min="5136" max="5376" width="9.140625" style="367"/>
    <col min="5377" max="5377" width="8.85546875" style="367" customWidth="1"/>
    <col min="5378" max="5379" width="6.140625" style="367" customWidth="1"/>
    <col min="5380" max="5380" width="7.85546875" style="367" customWidth="1"/>
    <col min="5381" max="5381" width="7.5703125" style="367" customWidth="1"/>
    <col min="5382" max="5391" width="6.140625" style="367" customWidth="1"/>
    <col min="5392" max="5632" width="9.140625" style="367"/>
    <col min="5633" max="5633" width="8.85546875" style="367" customWidth="1"/>
    <col min="5634" max="5635" width="6.140625" style="367" customWidth="1"/>
    <col min="5636" max="5636" width="7.85546875" style="367" customWidth="1"/>
    <col min="5637" max="5637" width="7.5703125" style="367" customWidth="1"/>
    <col min="5638" max="5647" width="6.140625" style="367" customWidth="1"/>
    <col min="5648" max="5888" width="9.140625" style="367"/>
    <col min="5889" max="5889" width="8.85546875" style="367" customWidth="1"/>
    <col min="5890" max="5891" width="6.140625" style="367" customWidth="1"/>
    <col min="5892" max="5892" width="7.85546875" style="367" customWidth="1"/>
    <col min="5893" max="5893" width="7.5703125" style="367" customWidth="1"/>
    <col min="5894" max="5903" width="6.140625" style="367" customWidth="1"/>
    <col min="5904" max="6144" width="9.140625" style="367"/>
    <col min="6145" max="6145" width="8.85546875" style="367" customWidth="1"/>
    <col min="6146" max="6147" width="6.140625" style="367" customWidth="1"/>
    <col min="6148" max="6148" width="7.85546875" style="367" customWidth="1"/>
    <col min="6149" max="6149" width="7.5703125" style="367" customWidth="1"/>
    <col min="6150" max="6159" width="6.140625" style="367" customWidth="1"/>
    <col min="6160" max="6400" width="9.140625" style="367"/>
    <col min="6401" max="6401" width="8.85546875" style="367" customWidth="1"/>
    <col min="6402" max="6403" width="6.140625" style="367" customWidth="1"/>
    <col min="6404" max="6404" width="7.85546875" style="367" customWidth="1"/>
    <col min="6405" max="6405" width="7.5703125" style="367" customWidth="1"/>
    <col min="6406" max="6415" width="6.140625" style="367" customWidth="1"/>
    <col min="6416" max="6656" width="9.140625" style="367"/>
    <col min="6657" max="6657" width="8.85546875" style="367" customWidth="1"/>
    <col min="6658" max="6659" width="6.140625" style="367" customWidth="1"/>
    <col min="6660" max="6660" width="7.85546875" style="367" customWidth="1"/>
    <col min="6661" max="6661" width="7.5703125" style="367" customWidth="1"/>
    <col min="6662" max="6671" width="6.140625" style="367" customWidth="1"/>
    <col min="6672" max="6912" width="9.140625" style="367"/>
    <col min="6913" max="6913" width="8.85546875" style="367" customWidth="1"/>
    <col min="6914" max="6915" width="6.140625" style="367" customWidth="1"/>
    <col min="6916" max="6916" width="7.85546875" style="367" customWidth="1"/>
    <col min="6917" max="6917" width="7.5703125" style="367" customWidth="1"/>
    <col min="6918" max="6927" width="6.140625" style="367" customWidth="1"/>
    <col min="6928" max="7168" width="9.140625" style="367"/>
    <col min="7169" max="7169" width="8.85546875" style="367" customWidth="1"/>
    <col min="7170" max="7171" width="6.140625" style="367" customWidth="1"/>
    <col min="7172" max="7172" width="7.85546875" style="367" customWidth="1"/>
    <col min="7173" max="7173" width="7.5703125" style="367" customWidth="1"/>
    <col min="7174" max="7183" width="6.140625" style="367" customWidth="1"/>
    <col min="7184" max="7424" width="9.140625" style="367"/>
    <col min="7425" max="7425" width="8.85546875" style="367" customWidth="1"/>
    <col min="7426" max="7427" width="6.140625" style="367" customWidth="1"/>
    <col min="7428" max="7428" width="7.85546875" style="367" customWidth="1"/>
    <col min="7429" max="7429" width="7.5703125" style="367" customWidth="1"/>
    <col min="7430" max="7439" width="6.140625" style="367" customWidth="1"/>
    <col min="7440" max="7680" width="9.140625" style="367"/>
    <col min="7681" max="7681" width="8.85546875" style="367" customWidth="1"/>
    <col min="7682" max="7683" width="6.140625" style="367" customWidth="1"/>
    <col min="7684" max="7684" width="7.85546875" style="367" customWidth="1"/>
    <col min="7685" max="7685" width="7.5703125" style="367" customWidth="1"/>
    <col min="7686" max="7695" width="6.140625" style="367" customWidth="1"/>
    <col min="7696" max="7936" width="9.140625" style="367"/>
    <col min="7937" max="7937" width="8.85546875" style="367" customWidth="1"/>
    <col min="7938" max="7939" width="6.140625" style="367" customWidth="1"/>
    <col min="7940" max="7940" width="7.85546875" style="367" customWidth="1"/>
    <col min="7941" max="7941" width="7.5703125" style="367" customWidth="1"/>
    <col min="7942" max="7951" width="6.140625" style="367" customWidth="1"/>
    <col min="7952" max="8192" width="9.140625" style="367"/>
    <col min="8193" max="8193" width="8.85546875" style="367" customWidth="1"/>
    <col min="8194" max="8195" width="6.140625" style="367" customWidth="1"/>
    <col min="8196" max="8196" width="7.85546875" style="367" customWidth="1"/>
    <col min="8197" max="8197" width="7.5703125" style="367" customWidth="1"/>
    <col min="8198" max="8207" width="6.140625" style="367" customWidth="1"/>
    <col min="8208" max="8448" width="9.140625" style="367"/>
    <col min="8449" max="8449" width="8.85546875" style="367" customWidth="1"/>
    <col min="8450" max="8451" width="6.140625" style="367" customWidth="1"/>
    <col min="8452" max="8452" width="7.85546875" style="367" customWidth="1"/>
    <col min="8453" max="8453" width="7.5703125" style="367" customWidth="1"/>
    <col min="8454" max="8463" width="6.140625" style="367" customWidth="1"/>
    <col min="8464" max="8704" width="9.140625" style="367"/>
    <col min="8705" max="8705" width="8.85546875" style="367" customWidth="1"/>
    <col min="8706" max="8707" width="6.140625" style="367" customWidth="1"/>
    <col min="8708" max="8708" width="7.85546875" style="367" customWidth="1"/>
    <col min="8709" max="8709" width="7.5703125" style="367" customWidth="1"/>
    <col min="8710" max="8719" width="6.140625" style="367" customWidth="1"/>
    <col min="8720" max="8960" width="9.140625" style="367"/>
    <col min="8961" max="8961" width="8.85546875" style="367" customWidth="1"/>
    <col min="8962" max="8963" width="6.140625" style="367" customWidth="1"/>
    <col min="8964" max="8964" width="7.85546875" style="367" customWidth="1"/>
    <col min="8965" max="8965" width="7.5703125" style="367" customWidth="1"/>
    <col min="8966" max="8975" width="6.140625" style="367" customWidth="1"/>
    <col min="8976" max="9216" width="9.140625" style="367"/>
    <col min="9217" max="9217" width="8.85546875" style="367" customWidth="1"/>
    <col min="9218" max="9219" width="6.140625" style="367" customWidth="1"/>
    <col min="9220" max="9220" width="7.85546875" style="367" customWidth="1"/>
    <col min="9221" max="9221" width="7.5703125" style="367" customWidth="1"/>
    <col min="9222" max="9231" width="6.140625" style="367" customWidth="1"/>
    <col min="9232" max="9472" width="9.140625" style="367"/>
    <col min="9473" max="9473" width="8.85546875" style="367" customWidth="1"/>
    <col min="9474" max="9475" width="6.140625" style="367" customWidth="1"/>
    <col min="9476" max="9476" width="7.85546875" style="367" customWidth="1"/>
    <col min="9477" max="9477" width="7.5703125" style="367" customWidth="1"/>
    <col min="9478" max="9487" width="6.140625" style="367" customWidth="1"/>
    <col min="9488" max="9728" width="9.140625" style="367"/>
    <col min="9729" max="9729" width="8.85546875" style="367" customWidth="1"/>
    <col min="9730" max="9731" width="6.140625" style="367" customWidth="1"/>
    <col min="9732" max="9732" width="7.85546875" style="367" customWidth="1"/>
    <col min="9733" max="9733" width="7.5703125" style="367" customWidth="1"/>
    <col min="9734" max="9743" width="6.140625" style="367" customWidth="1"/>
    <col min="9744" max="9984" width="9.140625" style="367"/>
    <col min="9985" max="9985" width="8.85546875" style="367" customWidth="1"/>
    <col min="9986" max="9987" width="6.140625" style="367" customWidth="1"/>
    <col min="9988" max="9988" width="7.85546875" style="367" customWidth="1"/>
    <col min="9989" max="9989" width="7.5703125" style="367" customWidth="1"/>
    <col min="9990" max="9999" width="6.140625" style="367" customWidth="1"/>
    <col min="10000" max="10240" width="9.140625" style="367"/>
    <col min="10241" max="10241" width="8.85546875" style="367" customWidth="1"/>
    <col min="10242" max="10243" width="6.140625" style="367" customWidth="1"/>
    <col min="10244" max="10244" width="7.85546875" style="367" customWidth="1"/>
    <col min="10245" max="10245" width="7.5703125" style="367" customWidth="1"/>
    <col min="10246" max="10255" width="6.140625" style="367" customWidth="1"/>
    <col min="10256" max="10496" width="9.140625" style="367"/>
    <col min="10497" max="10497" width="8.85546875" style="367" customWidth="1"/>
    <col min="10498" max="10499" width="6.140625" style="367" customWidth="1"/>
    <col min="10500" max="10500" width="7.85546875" style="367" customWidth="1"/>
    <col min="10501" max="10501" width="7.5703125" style="367" customWidth="1"/>
    <col min="10502" max="10511" width="6.140625" style="367" customWidth="1"/>
    <col min="10512" max="10752" width="9.140625" style="367"/>
    <col min="10753" max="10753" width="8.85546875" style="367" customWidth="1"/>
    <col min="10754" max="10755" width="6.140625" style="367" customWidth="1"/>
    <col min="10756" max="10756" width="7.85546875" style="367" customWidth="1"/>
    <col min="10757" max="10757" width="7.5703125" style="367" customWidth="1"/>
    <col min="10758" max="10767" width="6.140625" style="367" customWidth="1"/>
    <col min="10768" max="11008" width="9.140625" style="367"/>
    <col min="11009" max="11009" width="8.85546875" style="367" customWidth="1"/>
    <col min="11010" max="11011" width="6.140625" style="367" customWidth="1"/>
    <col min="11012" max="11012" width="7.85546875" style="367" customWidth="1"/>
    <col min="11013" max="11013" width="7.5703125" style="367" customWidth="1"/>
    <col min="11014" max="11023" width="6.140625" style="367" customWidth="1"/>
    <col min="11024" max="11264" width="9.140625" style="367"/>
    <col min="11265" max="11265" width="8.85546875" style="367" customWidth="1"/>
    <col min="11266" max="11267" width="6.140625" style="367" customWidth="1"/>
    <col min="11268" max="11268" width="7.85546875" style="367" customWidth="1"/>
    <col min="11269" max="11269" width="7.5703125" style="367" customWidth="1"/>
    <col min="11270" max="11279" width="6.140625" style="367" customWidth="1"/>
    <col min="11280" max="11520" width="9.140625" style="367"/>
    <col min="11521" max="11521" width="8.85546875" style="367" customWidth="1"/>
    <col min="11522" max="11523" width="6.140625" style="367" customWidth="1"/>
    <col min="11524" max="11524" width="7.85546875" style="367" customWidth="1"/>
    <col min="11525" max="11525" width="7.5703125" style="367" customWidth="1"/>
    <col min="11526" max="11535" width="6.140625" style="367" customWidth="1"/>
    <col min="11536" max="11776" width="9.140625" style="367"/>
    <col min="11777" max="11777" width="8.85546875" style="367" customWidth="1"/>
    <col min="11778" max="11779" width="6.140625" style="367" customWidth="1"/>
    <col min="11780" max="11780" width="7.85546875" style="367" customWidth="1"/>
    <col min="11781" max="11781" width="7.5703125" style="367" customWidth="1"/>
    <col min="11782" max="11791" width="6.140625" style="367" customWidth="1"/>
    <col min="11792" max="12032" width="9.140625" style="367"/>
    <col min="12033" max="12033" width="8.85546875" style="367" customWidth="1"/>
    <col min="12034" max="12035" width="6.140625" style="367" customWidth="1"/>
    <col min="12036" max="12036" width="7.85546875" style="367" customWidth="1"/>
    <col min="12037" max="12037" width="7.5703125" style="367" customWidth="1"/>
    <col min="12038" max="12047" width="6.140625" style="367" customWidth="1"/>
    <col min="12048" max="12288" width="9.140625" style="367"/>
    <col min="12289" max="12289" width="8.85546875" style="367" customWidth="1"/>
    <col min="12290" max="12291" width="6.140625" style="367" customWidth="1"/>
    <col min="12292" max="12292" width="7.85546875" style="367" customWidth="1"/>
    <col min="12293" max="12293" width="7.5703125" style="367" customWidth="1"/>
    <col min="12294" max="12303" width="6.140625" style="367" customWidth="1"/>
    <col min="12304" max="12544" width="9.140625" style="367"/>
    <col min="12545" max="12545" width="8.85546875" style="367" customWidth="1"/>
    <col min="12546" max="12547" width="6.140625" style="367" customWidth="1"/>
    <col min="12548" max="12548" width="7.85546875" style="367" customWidth="1"/>
    <col min="12549" max="12549" width="7.5703125" style="367" customWidth="1"/>
    <col min="12550" max="12559" width="6.140625" style="367" customWidth="1"/>
    <col min="12560" max="12800" width="9.140625" style="367"/>
    <col min="12801" max="12801" width="8.85546875" style="367" customWidth="1"/>
    <col min="12802" max="12803" width="6.140625" style="367" customWidth="1"/>
    <col min="12804" max="12804" width="7.85546875" style="367" customWidth="1"/>
    <col min="12805" max="12805" width="7.5703125" style="367" customWidth="1"/>
    <col min="12806" max="12815" width="6.140625" style="367" customWidth="1"/>
    <col min="12816" max="13056" width="9.140625" style="367"/>
    <col min="13057" max="13057" width="8.85546875" style="367" customWidth="1"/>
    <col min="13058" max="13059" width="6.140625" style="367" customWidth="1"/>
    <col min="13060" max="13060" width="7.85546875" style="367" customWidth="1"/>
    <col min="13061" max="13061" width="7.5703125" style="367" customWidth="1"/>
    <col min="13062" max="13071" width="6.140625" style="367" customWidth="1"/>
    <col min="13072" max="13312" width="9.140625" style="367"/>
    <col min="13313" max="13313" width="8.85546875" style="367" customWidth="1"/>
    <col min="13314" max="13315" width="6.140625" style="367" customWidth="1"/>
    <col min="13316" max="13316" width="7.85546875" style="367" customWidth="1"/>
    <col min="13317" max="13317" width="7.5703125" style="367" customWidth="1"/>
    <col min="13318" max="13327" width="6.140625" style="367" customWidth="1"/>
    <col min="13328" max="13568" width="9.140625" style="367"/>
    <col min="13569" max="13569" width="8.85546875" style="367" customWidth="1"/>
    <col min="13570" max="13571" width="6.140625" style="367" customWidth="1"/>
    <col min="13572" max="13572" width="7.85546875" style="367" customWidth="1"/>
    <col min="13573" max="13573" width="7.5703125" style="367" customWidth="1"/>
    <col min="13574" max="13583" width="6.140625" style="367" customWidth="1"/>
    <col min="13584" max="13824" width="9.140625" style="367"/>
    <col min="13825" max="13825" width="8.85546875" style="367" customWidth="1"/>
    <col min="13826" max="13827" width="6.140625" style="367" customWidth="1"/>
    <col min="13828" max="13828" width="7.85546875" style="367" customWidth="1"/>
    <col min="13829" max="13829" width="7.5703125" style="367" customWidth="1"/>
    <col min="13830" max="13839" width="6.140625" style="367" customWidth="1"/>
    <col min="13840" max="14080" width="9.140625" style="367"/>
    <col min="14081" max="14081" width="8.85546875" style="367" customWidth="1"/>
    <col min="14082" max="14083" width="6.140625" style="367" customWidth="1"/>
    <col min="14084" max="14084" width="7.85546875" style="367" customWidth="1"/>
    <col min="14085" max="14085" width="7.5703125" style="367" customWidth="1"/>
    <col min="14086" max="14095" width="6.140625" style="367" customWidth="1"/>
    <col min="14096" max="14336" width="9.140625" style="367"/>
    <col min="14337" max="14337" width="8.85546875" style="367" customWidth="1"/>
    <col min="14338" max="14339" width="6.140625" style="367" customWidth="1"/>
    <col min="14340" max="14340" width="7.85546875" style="367" customWidth="1"/>
    <col min="14341" max="14341" width="7.5703125" style="367" customWidth="1"/>
    <col min="14342" max="14351" width="6.140625" style="367" customWidth="1"/>
    <col min="14352" max="14592" width="9.140625" style="367"/>
    <col min="14593" max="14593" width="8.85546875" style="367" customWidth="1"/>
    <col min="14594" max="14595" width="6.140625" style="367" customWidth="1"/>
    <col min="14596" max="14596" width="7.85546875" style="367" customWidth="1"/>
    <col min="14597" max="14597" width="7.5703125" style="367" customWidth="1"/>
    <col min="14598" max="14607" width="6.140625" style="367" customWidth="1"/>
    <col min="14608" max="14848" width="9.140625" style="367"/>
    <col min="14849" max="14849" width="8.85546875" style="367" customWidth="1"/>
    <col min="14850" max="14851" width="6.140625" style="367" customWidth="1"/>
    <col min="14852" max="14852" width="7.85546875" style="367" customWidth="1"/>
    <col min="14853" max="14853" width="7.5703125" style="367" customWidth="1"/>
    <col min="14854" max="14863" width="6.140625" style="367" customWidth="1"/>
    <col min="14864" max="15104" width="9.140625" style="367"/>
    <col min="15105" max="15105" width="8.85546875" style="367" customWidth="1"/>
    <col min="15106" max="15107" width="6.140625" style="367" customWidth="1"/>
    <col min="15108" max="15108" width="7.85546875" style="367" customWidth="1"/>
    <col min="15109" max="15109" width="7.5703125" style="367" customWidth="1"/>
    <col min="15110" max="15119" width="6.140625" style="367" customWidth="1"/>
    <col min="15120" max="15360" width="9.140625" style="367"/>
    <col min="15361" max="15361" width="8.85546875" style="367" customWidth="1"/>
    <col min="15362" max="15363" width="6.140625" style="367" customWidth="1"/>
    <col min="15364" max="15364" width="7.85546875" style="367" customWidth="1"/>
    <col min="15365" max="15365" width="7.5703125" style="367" customWidth="1"/>
    <col min="15366" max="15375" width="6.140625" style="367" customWidth="1"/>
    <col min="15376" max="15616" width="9.140625" style="367"/>
    <col min="15617" max="15617" width="8.85546875" style="367" customWidth="1"/>
    <col min="15618" max="15619" width="6.140625" style="367" customWidth="1"/>
    <col min="15620" max="15620" width="7.85546875" style="367" customWidth="1"/>
    <col min="15621" max="15621" width="7.5703125" style="367" customWidth="1"/>
    <col min="15622" max="15631" width="6.140625" style="367" customWidth="1"/>
    <col min="15632" max="15872" width="9.140625" style="367"/>
    <col min="15873" max="15873" width="8.85546875" style="367" customWidth="1"/>
    <col min="15874" max="15875" width="6.140625" style="367" customWidth="1"/>
    <col min="15876" max="15876" width="7.85546875" style="367" customWidth="1"/>
    <col min="15877" max="15877" width="7.5703125" style="367" customWidth="1"/>
    <col min="15878" max="15887" width="6.140625" style="367" customWidth="1"/>
    <col min="15888" max="16128" width="9.140625" style="367"/>
    <col min="16129" max="16129" width="8.85546875" style="367" customWidth="1"/>
    <col min="16130" max="16131" width="6.140625" style="367" customWidth="1"/>
    <col min="16132" max="16132" width="7.85546875" style="367" customWidth="1"/>
    <col min="16133" max="16133" width="7.5703125" style="367" customWidth="1"/>
    <col min="16134" max="16143" width="6.140625" style="367" customWidth="1"/>
    <col min="16144" max="16384" width="9.140625" style="367"/>
  </cols>
  <sheetData>
    <row r="34" spans="1:16" ht="52.5" customHeight="1"/>
    <row r="35" spans="1:16">
      <c r="A35" s="368" t="s">
        <v>343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</row>
    <row r="36" spans="1:16">
      <c r="G36" s="369"/>
      <c r="L36" s="370" t="s">
        <v>344</v>
      </c>
      <c r="M36" s="370"/>
    </row>
    <row r="37" spans="1:16">
      <c r="A37" s="371"/>
      <c r="B37" s="372" t="s">
        <v>345</v>
      </c>
      <c r="C37" s="373"/>
      <c r="D37" s="374"/>
      <c r="E37" s="375"/>
      <c r="F37" s="376" t="s">
        <v>346</v>
      </c>
      <c r="G37" s="376"/>
      <c r="H37" s="377" t="s">
        <v>347</v>
      </c>
      <c r="I37" s="378"/>
      <c r="J37" s="378"/>
      <c r="K37" s="378"/>
      <c r="L37" s="378"/>
      <c r="M37" s="378"/>
      <c r="N37" s="376"/>
      <c r="O37" s="375"/>
    </row>
    <row r="38" spans="1:16" ht="12.75" customHeight="1">
      <c r="A38" s="379" t="s">
        <v>48</v>
      </c>
      <c r="B38" s="380" t="s">
        <v>348</v>
      </c>
      <c r="C38" s="381"/>
      <c r="D38" s="380" t="s">
        <v>349</v>
      </c>
      <c r="E38" s="382"/>
      <c r="F38" s="383" t="s">
        <v>350</v>
      </c>
      <c r="G38" s="384"/>
      <c r="H38" s="372" t="s">
        <v>351</v>
      </c>
      <c r="I38" s="373"/>
      <c r="J38" s="372" t="s">
        <v>352</v>
      </c>
      <c r="K38" s="373"/>
      <c r="L38" s="372" t="s">
        <v>353</v>
      </c>
      <c r="M38" s="373"/>
      <c r="N38" s="385" t="s">
        <v>354</v>
      </c>
      <c r="O38" s="386"/>
    </row>
    <row r="39" spans="1:16">
      <c r="A39" s="379"/>
      <c r="B39" s="387" t="s">
        <v>355</v>
      </c>
      <c r="C39" s="388"/>
      <c r="D39" s="389"/>
      <c r="E39" s="390"/>
      <c r="F39" s="391" t="s">
        <v>356</v>
      </c>
      <c r="G39" s="390"/>
      <c r="H39" s="387"/>
      <c r="I39" s="388"/>
      <c r="J39" s="387" t="s">
        <v>357</v>
      </c>
      <c r="K39" s="388"/>
      <c r="L39" s="387"/>
      <c r="M39" s="388"/>
      <c r="N39" s="392"/>
      <c r="O39" s="393"/>
    </row>
    <row r="40" spans="1:16">
      <c r="A40" s="394"/>
      <c r="B40" s="394">
        <v>2014</v>
      </c>
      <c r="C40" s="394">
        <v>2015</v>
      </c>
      <c r="D40" s="395">
        <v>2014</v>
      </c>
      <c r="E40" s="394">
        <v>2015</v>
      </c>
      <c r="F40" s="394">
        <v>2014</v>
      </c>
      <c r="G40" s="394">
        <v>2015</v>
      </c>
      <c r="H40" s="394">
        <v>2014</v>
      </c>
      <c r="I40" s="394">
        <v>2015</v>
      </c>
      <c r="J40" s="394">
        <v>2014</v>
      </c>
      <c r="K40" s="394">
        <v>2015</v>
      </c>
      <c r="L40" s="394">
        <v>2014</v>
      </c>
      <c r="M40" s="394">
        <v>2015</v>
      </c>
      <c r="N40" s="394">
        <v>2014</v>
      </c>
      <c r="O40" s="394">
        <v>2015</v>
      </c>
    </row>
    <row r="41" spans="1:16" ht="14.25" customHeight="1">
      <c r="A41" s="396" t="s">
        <v>358</v>
      </c>
      <c r="B41" s="397">
        <v>161</v>
      </c>
      <c r="C41" s="398">
        <v>140</v>
      </c>
      <c r="D41" s="399">
        <v>1587</v>
      </c>
      <c r="E41" s="400">
        <v>895</v>
      </c>
      <c r="F41" s="399">
        <v>8</v>
      </c>
      <c r="G41" s="400">
        <v>6</v>
      </c>
      <c r="H41" s="399">
        <v>1</v>
      </c>
      <c r="I41" s="400">
        <v>0</v>
      </c>
      <c r="J41" s="400">
        <v>0</v>
      </c>
      <c r="K41" s="400">
        <v>0</v>
      </c>
      <c r="L41" s="399">
        <v>3</v>
      </c>
      <c r="M41" s="400">
        <v>1</v>
      </c>
      <c r="N41" s="399">
        <v>2</v>
      </c>
      <c r="O41" s="400">
        <v>2</v>
      </c>
      <c r="P41" s="401"/>
    </row>
    <row r="42" spans="1:16" ht="14.25" customHeight="1">
      <c r="A42" s="402" t="s">
        <v>359</v>
      </c>
      <c r="B42" s="403">
        <v>180</v>
      </c>
      <c r="C42" s="404">
        <v>138</v>
      </c>
      <c r="D42" s="405">
        <v>2574</v>
      </c>
      <c r="E42" s="404">
        <v>1393</v>
      </c>
      <c r="F42" s="405">
        <v>8</v>
      </c>
      <c r="G42" s="404">
        <v>3</v>
      </c>
      <c r="H42" s="405">
        <v>1</v>
      </c>
      <c r="I42" s="404">
        <v>1</v>
      </c>
      <c r="J42" s="404">
        <v>0</v>
      </c>
      <c r="K42" s="404">
        <v>0</v>
      </c>
      <c r="L42" s="405">
        <v>1</v>
      </c>
      <c r="M42" s="404">
        <v>0</v>
      </c>
      <c r="N42" s="405">
        <v>1</v>
      </c>
      <c r="O42" s="404">
        <v>2</v>
      </c>
      <c r="P42" s="401"/>
    </row>
    <row r="43" spans="1:16" ht="14.25" customHeight="1">
      <c r="A43" s="402" t="s">
        <v>360</v>
      </c>
      <c r="B43" s="403">
        <v>188</v>
      </c>
      <c r="C43" s="406">
        <v>157</v>
      </c>
      <c r="D43" s="403">
        <v>2892</v>
      </c>
      <c r="E43" s="406">
        <v>2785</v>
      </c>
      <c r="F43" s="403">
        <v>2</v>
      </c>
      <c r="G43" s="406">
        <v>9</v>
      </c>
      <c r="H43" s="403">
        <v>2</v>
      </c>
      <c r="I43" s="406">
        <v>1</v>
      </c>
      <c r="J43" s="406">
        <v>0</v>
      </c>
      <c r="K43" s="406">
        <v>2</v>
      </c>
      <c r="L43" s="403">
        <v>0</v>
      </c>
      <c r="M43" s="406">
        <v>0</v>
      </c>
      <c r="N43" s="403">
        <v>0</v>
      </c>
      <c r="O43" s="406">
        <v>0</v>
      </c>
    </row>
    <row r="44" spans="1:16" ht="14.25" customHeight="1">
      <c r="A44" s="402" t="s">
        <v>361</v>
      </c>
      <c r="B44" s="403">
        <v>123</v>
      </c>
      <c r="C44" s="406">
        <v>108</v>
      </c>
      <c r="D44" s="403">
        <v>1085</v>
      </c>
      <c r="E44" s="406">
        <v>916</v>
      </c>
      <c r="F44" s="403">
        <v>12</v>
      </c>
      <c r="G44" s="406">
        <v>2</v>
      </c>
      <c r="H44" s="403">
        <v>0</v>
      </c>
      <c r="I44" s="406">
        <v>1</v>
      </c>
      <c r="J44" s="406">
        <v>0</v>
      </c>
      <c r="K44" s="406">
        <v>0</v>
      </c>
      <c r="L44" s="403">
        <v>0</v>
      </c>
      <c r="M44" s="406">
        <v>1</v>
      </c>
      <c r="N44" s="403">
        <v>1</v>
      </c>
      <c r="O44" s="406">
        <v>0</v>
      </c>
    </row>
    <row r="45" spans="1:16" ht="14.25" customHeight="1">
      <c r="A45" s="402" t="s">
        <v>362</v>
      </c>
      <c r="B45" s="403">
        <v>130</v>
      </c>
      <c r="C45" s="406">
        <v>85</v>
      </c>
      <c r="D45" s="403">
        <v>1519</v>
      </c>
      <c r="E45" s="406">
        <v>1435</v>
      </c>
      <c r="F45" s="403">
        <v>5</v>
      </c>
      <c r="G45" s="406">
        <v>0</v>
      </c>
      <c r="H45" s="403">
        <v>1</v>
      </c>
      <c r="I45" s="406">
        <v>0</v>
      </c>
      <c r="J45" s="406">
        <v>0</v>
      </c>
      <c r="K45" s="406">
        <v>0</v>
      </c>
      <c r="L45" s="403">
        <v>0</v>
      </c>
      <c r="M45" s="406">
        <v>0</v>
      </c>
      <c r="N45" s="403">
        <v>0</v>
      </c>
      <c r="O45" s="406">
        <v>0</v>
      </c>
    </row>
    <row r="46" spans="1:16" ht="14.25" customHeight="1">
      <c r="A46" s="402" t="s">
        <v>363</v>
      </c>
      <c r="B46" s="403">
        <v>156</v>
      </c>
      <c r="C46" s="406">
        <v>118</v>
      </c>
      <c r="D46" s="403">
        <v>3631</v>
      </c>
      <c r="E46" s="406">
        <v>3565</v>
      </c>
      <c r="F46" s="403">
        <v>6</v>
      </c>
      <c r="G46" s="406">
        <v>6</v>
      </c>
      <c r="H46" s="403">
        <v>1</v>
      </c>
      <c r="I46" s="406">
        <v>0</v>
      </c>
      <c r="J46" s="406">
        <v>0</v>
      </c>
      <c r="K46" s="406">
        <v>0</v>
      </c>
      <c r="L46" s="403">
        <v>3</v>
      </c>
      <c r="M46" s="406">
        <v>2</v>
      </c>
      <c r="N46" s="403">
        <v>0</v>
      </c>
      <c r="O46" s="406">
        <v>0</v>
      </c>
    </row>
    <row r="47" spans="1:16" ht="14.25" customHeight="1">
      <c r="A47" s="402" t="s">
        <v>364</v>
      </c>
      <c r="B47" s="403">
        <v>121</v>
      </c>
      <c r="C47" s="406">
        <v>57</v>
      </c>
      <c r="D47" s="403">
        <v>2252</v>
      </c>
      <c r="E47" s="406">
        <v>1615</v>
      </c>
      <c r="F47" s="403">
        <v>14</v>
      </c>
      <c r="G47" s="406">
        <v>14</v>
      </c>
      <c r="H47" s="403">
        <v>2</v>
      </c>
      <c r="I47" s="406">
        <v>1</v>
      </c>
      <c r="J47" s="406">
        <v>1</v>
      </c>
      <c r="K47" s="406">
        <v>0</v>
      </c>
      <c r="L47" s="403">
        <v>4</v>
      </c>
      <c r="M47" s="406">
        <v>3</v>
      </c>
      <c r="N47" s="403">
        <v>4</v>
      </c>
      <c r="O47" s="406">
        <v>4</v>
      </c>
    </row>
    <row r="48" spans="1:16" ht="14.25" customHeight="1">
      <c r="A48" s="402" t="s">
        <v>365</v>
      </c>
      <c r="B48" s="403">
        <v>101</v>
      </c>
      <c r="C48" s="406">
        <v>97</v>
      </c>
      <c r="D48" s="403">
        <v>2766</v>
      </c>
      <c r="E48" s="406">
        <v>2338</v>
      </c>
      <c r="F48" s="403">
        <v>4</v>
      </c>
      <c r="G48" s="406">
        <v>10</v>
      </c>
      <c r="H48" s="403">
        <v>1</v>
      </c>
      <c r="I48" s="406">
        <v>0</v>
      </c>
      <c r="J48" s="406">
        <v>0</v>
      </c>
      <c r="K48" s="406">
        <v>0</v>
      </c>
      <c r="L48" s="403">
        <v>3</v>
      </c>
      <c r="M48" s="406">
        <v>1</v>
      </c>
      <c r="N48" s="403">
        <v>0</v>
      </c>
      <c r="O48" s="406">
        <v>1</v>
      </c>
    </row>
    <row r="49" spans="1:15" ht="14.25" customHeight="1">
      <c r="A49" s="402" t="s">
        <v>366</v>
      </c>
      <c r="B49" s="403">
        <v>121</v>
      </c>
      <c r="C49" s="406">
        <v>108</v>
      </c>
      <c r="D49" s="403">
        <v>1634</v>
      </c>
      <c r="E49" s="406">
        <v>1780</v>
      </c>
      <c r="F49" s="403">
        <v>7</v>
      </c>
      <c r="G49" s="406">
        <v>12</v>
      </c>
      <c r="H49" s="403">
        <v>1</v>
      </c>
      <c r="I49" s="406">
        <v>0</v>
      </c>
      <c r="J49" s="406">
        <v>0</v>
      </c>
      <c r="K49" s="406">
        <v>0</v>
      </c>
      <c r="L49" s="403">
        <v>1</v>
      </c>
      <c r="M49" s="406">
        <v>2</v>
      </c>
      <c r="N49" s="403">
        <v>3</v>
      </c>
      <c r="O49" s="406">
        <v>4</v>
      </c>
    </row>
    <row r="50" spans="1:15" ht="14.25" customHeight="1">
      <c r="A50" s="402" t="s">
        <v>367</v>
      </c>
      <c r="B50" s="403">
        <v>123</v>
      </c>
      <c r="C50" s="406">
        <v>125</v>
      </c>
      <c r="D50" s="403">
        <v>2328</v>
      </c>
      <c r="E50" s="406">
        <v>2627</v>
      </c>
      <c r="F50" s="403">
        <v>6</v>
      </c>
      <c r="G50" s="406">
        <v>13</v>
      </c>
      <c r="H50" s="403">
        <v>0</v>
      </c>
      <c r="I50" s="406">
        <v>0</v>
      </c>
      <c r="J50" s="406">
        <v>0</v>
      </c>
      <c r="K50" s="406">
        <v>0</v>
      </c>
      <c r="L50" s="403">
        <v>2</v>
      </c>
      <c r="M50" s="406">
        <v>2</v>
      </c>
      <c r="N50" s="403">
        <v>2</v>
      </c>
      <c r="O50" s="406">
        <v>3</v>
      </c>
    </row>
    <row r="51" spans="1:15" ht="14.25" customHeight="1">
      <c r="A51" s="402" t="s">
        <v>368</v>
      </c>
      <c r="B51" s="403">
        <v>141</v>
      </c>
      <c r="C51" s="406">
        <v>104</v>
      </c>
      <c r="D51" s="403">
        <v>4456</v>
      </c>
      <c r="E51" s="406">
        <v>2268</v>
      </c>
      <c r="F51" s="403">
        <v>4</v>
      </c>
      <c r="G51" s="406">
        <v>6</v>
      </c>
      <c r="H51" s="403">
        <v>1</v>
      </c>
      <c r="I51" s="406">
        <v>0</v>
      </c>
      <c r="J51" s="406">
        <v>0</v>
      </c>
      <c r="K51" s="406">
        <v>0</v>
      </c>
      <c r="L51" s="403">
        <v>2</v>
      </c>
      <c r="M51" s="406">
        <v>3</v>
      </c>
      <c r="N51" s="403">
        <v>1</v>
      </c>
      <c r="O51" s="406">
        <v>1</v>
      </c>
    </row>
    <row r="52" spans="1:15" ht="14.25" customHeight="1">
      <c r="A52" s="402" t="s">
        <v>369</v>
      </c>
      <c r="B52" s="403">
        <v>187</v>
      </c>
      <c r="C52" s="406">
        <v>108</v>
      </c>
      <c r="D52" s="403">
        <v>1801</v>
      </c>
      <c r="E52" s="406">
        <v>2192</v>
      </c>
      <c r="F52" s="403">
        <v>4</v>
      </c>
      <c r="G52" s="406">
        <v>5</v>
      </c>
      <c r="H52" s="403">
        <v>1</v>
      </c>
      <c r="I52" s="406">
        <v>0</v>
      </c>
      <c r="J52" s="406">
        <v>0</v>
      </c>
      <c r="K52" s="406">
        <v>0</v>
      </c>
      <c r="L52" s="403">
        <v>1</v>
      </c>
      <c r="M52" s="406">
        <v>2</v>
      </c>
      <c r="N52" s="403">
        <v>2</v>
      </c>
      <c r="O52" s="406">
        <v>1</v>
      </c>
    </row>
    <row r="53" spans="1:15" ht="14.25" customHeight="1">
      <c r="A53" s="402" t="s">
        <v>370</v>
      </c>
      <c r="B53" s="403">
        <v>490</v>
      </c>
      <c r="C53" s="406">
        <v>498</v>
      </c>
      <c r="D53" s="403">
        <v>8448</v>
      </c>
      <c r="E53" s="406">
        <v>8022</v>
      </c>
      <c r="F53" s="403">
        <v>10</v>
      </c>
      <c r="G53" s="406">
        <v>29</v>
      </c>
      <c r="H53" s="403">
        <v>3</v>
      </c>
      <c r="I53" s="406">
        <v>1</v>
      </c>
      <c r="J53" s="406">
        <v>0</v>
      </c>
      <c r="K53" s="406">
        <v>1</v>
      </c>
      <c r="L53" s="403">
        <v>1</v>
      </c>
      <c r="M53" s="406">
        <v>2</v>
      </c>
      <c r="N53" s="403">
        <v>4</v>
      </c>
      <c r="O53" s="406">
        <v>2</v>
      </c>
    </row>
    <row r="54" spans="1:15" ht="14.25" customHeight="1">
      <c r="A54" s="402" t="s">
        <v>371</v>
      </c>
      <c r="B54" s="403">
        <v>239</v>
      </c>
      <c r="C54" s="406">
        <v>176</v>
      </c>
      <c r="D54" s="403">
        <v>4662</v>
      </c>
      <c r="E54" s="406">
        <v>7925</v>
      </c>
      <c r="F54" s="403">
        <v>13</v>
      </c>
      <c r="G54" s="406">
        <v>14</v>
      </c>
      <c r="H54" s="403">
        <v>6</v>
      </c>
      <c r="I54" s="406">
        <v>3</v>
      </c>
      <c r="J54" s="406">
        <v>0</v>
      </c>
      <c r="K54" s="406">
        <v>0</v>
      </c>
      <c r="L54" s="403">
        <v>0</v>
      </c>
      <c r="M54" s="406">
        <v>1</v>
      </c>
      <c r="N54" s="403">
        <v>7</v>
      </c>
      <c r="O54" s="406">
        <v>2</v>
      </c>
    </row>
    <row r="55" spans="1:15" ht="14.25" customHeight="1">
      <c r="A55" s="407" t="s">
        <v>372</v>
      </c>
      <c r="B55" s="403">
        <v>4157</v>
      </c>
      <c r="C55" s="406">
        <v>4466</v>
      </c>
      <c r="D55" s="403">
        <v>81441</v>
      </c>
      <c r="E55" s="406">
        <v>80714</v>
      </c>
      <c r="F55" s="403">
        <v>164</v>
      </c>
      <c r="G55" s="406">
        <v>305</v>
      </c>
      <c r="H55" s="403">
        <v>5</v>
      </c>
      <c r="I55" s="406">
        <v>4</v>
      </c>
      <c r="J55" s="406">
        <v>4</v>
      </c>
      <c r="K55" s="406">
        <v>0</v>
      </c>
      <c r="L55" s="403">
        <v>24</v>
      </c>
      <c r="M55" s="406">
        <v>26</v>
      </c>
      <c r="N55" s="403">
        <v>36</v>
      </c>
      <c r="O55" s="406">
        <v>45</v>
      </c>
    </row>
    <row r="56" spans="1:15" ht="14.25" customHeight="1">
      <c r="A56" s="402" t="s">
        <v>373</v>
      </c>
      <c r="B56" s="403">
        <v>371</v>
      </c>
      <c r="C56" s="406">
        <v>350</v>
      </c>
      <c r="D56" s="403">
        <v>545</v>
      </c>
      <c r="E56" s="406">
        <v>604</v>
      </c>
      <c r="F56" s="403">
        <v>0</v>
      </c>
      <c r="G56" s="406">
        <v>0</v>
      </c>
      <c r="H56" s="403">
        <v>0</v>
      </c>
      <c r="I56" s="406">
        <v>0</v>
      </c>
      <c r="J56" s="406">
        <v>0</v>
      </c>
      <c r="K56" s="406">
        <v>0</v>
      </c>
      <c r="L56" s="403">
        <v>0</v>
      </c>
      <c r="M56" s="406">
        <v>0</v>
      </c>
      <c r="N56" s="403">
        <v>0</v>
      </c>
      <c r="O56" s="406">
        <v>0</v>
      </c>
    </row>
    <row r="57" spans="1:15" ht="14.25" customHeight="1">
      <c r="A57" s="402" t="s">
        <v>374</v>
      </c>
      <c r="B57" s="403">
        <v>284</v>
      </c>
      <c r="C57" s="406">
        <v>270</v>
      </c>
      <c r="D57" s="403">
        <v>437</v>
      </c>
      <c r="E57" s="406">
        <v>420</v>
      </c>
      <c r="F57" s="403">
        <v>0</v>
      </c>
      <c r="G57" s="406">
        <v>0</v>
      </c>
      <c r="H57" s="403">
        <v>0</v>
      </c>
      <c r="I57" s="406">
        <v>0</v>
      </c>
      <c r="J57" s="406">
        <v>0</v>
      </c>
      <c r="K57" s="406">
        <v>0</v>
      </c>
      <c r="L57" s="403">
        <v>0</v>
      </c>
      <c r="M57" s="406">
        <v>0</v>
      </c>
      <c r="N57" s="403">
        <v>0</v>
      </c>
      <c r="O57" s="406">
        <v>0</v>
      </c>
    </row>
    <row r="58" spans="1:15" ht="14.25" customHeight="1">
      <c r="A58" s="402" t="s">
        <v>375</v>
      </c>
      <c r="B58" s="403">
        <v>844</v>
      </c>
      <c r="C58" s="406">
        <v>411</v>
      </c>
      <c r="D58" s="403">
        <v>2445</v>
      </c>
      <c r="E58" s="406">
        <v>2232</v>
      </c>
      <c r="F58" s="403">
        <v>0</v>
      </c>
      <c r="G58" s="406">
        <v>0</v>
      </c>
      <c r="H58" s="403">
        <v>0</v>
      </c>
      <c r="I58" s="406">
        <v>0</v>
      </c>
      <c r="J58" s="406">
        <v>0</v>
      </c>
      <c r="K58" s="406">
        <v>0</v>
      </c>
      <c r="L58" s="403">
        <v>0</v>
      </c>
      <c r="M58" s="406">
        <v>0</v>
      </c>
      <c r="N58" s="403">
        <v>0</v>
      </c>
      <c r="O58" s="406">
        <v>0</v>
      </c>
    </row>
    <row r="59" spans="1:15" ht="13.5" customHeight="1">
      <c r="A59" s="408" t="s">
        <v>67</v>
      </c>
      <c r="B59" s="409">
        <f t="shared" ref="B59:O59" si="0">SUM(B41:B58)</f>
        <v>8117</v>
      </c>
      <c r="C59" s="409">
        <f t="shared" si="0"/>
        <v>7516</v>
      </c>
      <c r="D59" s="408">
        <f>SUM(D41:D58)</f>
        <v>126503</v>
      </c>
      <c r="E59" s="409">
        <f t="shared" si="0"/>
        <v>123726</v>
      </c>
      <c r="F59" s="409">
        <f t="shared" si="0"/>
        <v>267</v>
      </c>
      <c r="G59" s="409">
        <f t="shared" si="0"/>
        <v>434</v>
      </c>
      <c r="H59" s="409">
        <f t="shared" si="0"/>
        <v>26</v>
      </c>
      <c r="I59" s="409">
        <f t="shared" si="0"/>
        <v>12</v>
      </c>
      <c r="J59" s="409">
        <f t="shared" si="0"/>
        <v>5</v>
      </c>
      <c r="K59" s="409">
        <f t="shared" si="0"/>
        <v>3</v>
      </c>
      <c r="L59" s="409">
        <f t="shared" si="0"/>
        <v>45</v>
      </c>
      <c r="M59" s="409">
        <f t="shared" si="0"/>
        <v>46</v>
      </c>
      <c r="N59" s="409">
        <f t="shared" si="0"/>
        <v>63</v>
      </c>
      <c r="O59" s="409">
        <f t="shared" si="0"/>
        <v>67</v>
      </c>
    </row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</sheetData>
  <mergeCells count="11">
    <mergeCell ref="J39:K39"/>
    <mergeCell ref="A35:O35"/>
    <mergeCell ref="L36:M36"/>
    <mergeCell ref="B37:C37"/>
    <mergeCell ref="B38:C38"/>
    <mergeCell ref="D38:E38"/>
    <mergeCell ref="H38:I39"/>
    <mergeCell ref="J38:K38"/>
    <mergeCell ref="L38:M39"/>
    <mergeCell ref="N38:O39"/>
    <mergeCell ref="B39:C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O8" sqref="O8"/>
    </sheetView>
  </sheetViews>
  <sheetFormatPr defaultColWidth="9.140625" defaultRowHeight="14.25"/>
  <cols>
    <col min="1" max="1" width="4.5703125" style="412" customWidth="1"/>
    <col min="2" max="2" width="22.28515625" style="412" customWidth="1"/>
    <col min="3" max="3" width="7" style="412" customWidth="1"/>
    <col min="4" max="4" width="8.5703125" style="412" customWidth="1"/>
    <col min="5" max="5" width="7.28515625" style="450" customWidth="1"/>
    <col min="6" max="6" width="8.5703125" style="451" customWidth="1"/>
    <col min="7" max="7" width="6.7109375" style="451" customWidth="1"/>
    <col min="8" max="8" width="8.5703125" style="412" customWidth="1"/>
    <col min="9" max="9" width="10" style="412" customWidth="1"/>
    <col min="10" max="256" width="9.140625" style="412"/>
    <col min="257" max="257" width="4.5703125" style="412" customWidth="1"/>
    <col min="258" max="258" width="22.28515625" style="412" customWidth="1"/>
    <col min="259" max="259" width="7" style="412" customWidth="1"/>
    <col min="260" max="260" width="8.5703125" style="412" customWidth="1"/>
    <col min="261" max="261" width="7.28515625" style="412" customWidth="1"/>
    <col min="262" max="262" width="8.5703125" style="412" customWidth="1"/>
    <col min="263" max="263" width="6.7109375" style="412" customWidth="1"/>
    <col min="264" max="264" width="8.5703125" style="412" customWidth="1"/>
    <col min="265" max="265" width="10" style="412" customWidth="1"/>
    <col min="266" max="512" width="9.140625" style="412"/>
    <col min="513" max="513" width="4.5703125" style="412" customWidth="1"/>
    <col min="514" max="514" width="22.28515625" style="412" customWidth="1"/>
    <col min="515" max="515" width="7" style="412" customWidth="1"/>
    <col min="516" max="516" width="8.5703125" style="412" customWidth="1"/>
    <col min="517" max="517" width="7.28515625" style="412" customWidth="1"/>
    <col min="518" max="518" width="8.5703125" style="412" customWidth="1"/>
    <col min="519" max="519" width="6.7109375" style="412" customWidth="1"/>
    <col min="520" max="520" width="8.5703125" style="412" customWidth="1"/>
    <col min="521" max="521" width="10" style="412" customWidth="1"/>
    <col min="522" max="768" width="9.140625" style="412"/>
    <col min="769" max="769" width="4.5703125" style="412" customWidth="1"/>
    <col min="770" max="770" width="22.28515625" style="412" customWidth="1"/>
    <col min="771" max="771" width="7" style="412" customWidth="1"/>
    <col min="772" max="772" width="8.5703125" style="412" customWidth="1"/>
    <col min="773" max="773" width="7.28515625" style="412" customWidth="1"/>
    <col min="774" max="774" width="8.5703125" style="412" customWidth="1"/>
    <col min="775" max="775" width="6.7109375" style="412" customWidth="1"/>
    <col min="776" max="776" width="8.5703125" style="412" customWidth="1"/>
    <col min="777" max="777" width="10" style="412" customWidth="1"/>
    <col min="778" max="1024" width="9.140625" style="412"/>
    <col min="1025" max="1025" width="4.5703125" style="412" customWidth="1"/>
    <col min="1026" max="1026" width="22.28515625" style="412" customWidth="1"/>
    <col min="1027" max="1027" width="7" style="412" customWidth="1"/>
    <col min="1028" max="1028" width="8.5703125" style="412" customWidth="1"/>
    <col min="1029" max="1029" width="7.28515625" style="412" customWidth="1"/>
    <col min="1030" max="1030" width="8.5703125" style="412" customWidth="1"/>
    <col min="1031" max="1031" width="6.7109375" style="412" customWidth="1"/>
    <col min="1032" max="1032" width="8.5703125" style="412" customWidth="1"/>
    <col min="1033" max="1033" width="10" style="412" customWidth="1"/>
    <col min="1034" max="1280" width="9.140625" style="412"/>
    <col min="1281" max="1281" width="4.5703125" style="412" customWidth="1"/>
    <col min="1282" max="1282" width="22.28515625" style="412" customWidth="1"/>
    <col min="1283" max="1283" width="7" style="412" customWidth="1"/>
    <col min="1284" max="1284" width="8.5703125" style="412" customWidth="1"/>
    <col min="1285" max="1285" width="7.28515625" style="412" customWidth="1"/>
    <col min="1286" max="1286" width="8.5703125" style="412" customWidth="1"/>
    <col min="1287" max="1287" width="6.7109375" style="412" customWidth="1"/>
    <col min="1288" max="1288" width="8.5703125" style="412" customWidth="1"/>
    <col min="1289" max="1289" width="10" style="412" customWidth="1"/>
    <col min="1290" max="1536" width="9.140625" style="412"/>
    <col min="1537" max="1537" width="4.5703125" style="412" customWidth="1"/>
    <col min="1538" max="1538" width="22.28515625" style="412" customWidth="1"/>
    <col min="1539" max="1539" width="7" style="412" customWidth="1"/>
    <col min="1540" max="1540" width="8.5703125" style="412" customWidth="1"/>
    <col min="1541" max="1541" width="7.28515625" style="412" customWidth="1"/>
    <col min="1542" max="1542" width="8.5703125" style="412" customWidth="1"/>
    <col min="1543" max="1543" width="6.7109375" style="412" customWidth="1"/>
    <col min="1544" max="1544" width="8.5703125" style="412" customWidth="1"/>
    <col min="1545" max="1545" width="10" style="412" customWidth="1"/>
    <col min="1546" max="1792" width="9.140625" style="412"/>
    <col min="1793" max="1793" width="4.5703125" style="412" customWidth="1"/>
    <col min="1794" max="1794" width="22.28515625" style="412" customWidth="1"/>
    <col min="1795" max="1795" width="7" style="412" customWidth="1"/>
    <col min="1796" max="1796" width="8.5703125" style="412" customWidth="1"/>
    <col min="1797" max="1797" width="7.28515625" style="412" customWidth="1"/>
    <col min="1798" max="1798" width="8.5703125" style="412" customWidth="1"/>
    <col min="1799" max="1799" width="6.7109375" style="412" customWidth="1"/>
    <col min="1800" max="1800" width="8.5703125" style="412" customWidth="1"/>
    <col min="1801" max="1801" width="10" style="412" customWidth="1"/>
    <col min="1802" max="2048" width="9.140625" style="412"/>
    <col min="2049" max="2049" width="4.5703125" style="412" customWidth="1"/>
    <col min="2050" max="2050" width="22.28515625" style="412" customWidth="1"/>
    <col min="2051" max="2051" width="7" style="412" customWidth="1"/>
    <col min="2052" max="2052" width="8.5703125" style="412" customWidth="1"/>
    <col min="2053" max="2053" width="7.28515625" style="412" customWidth="1"/>
    <col min="2054" max="2054" width="8.5703125" style="412" customWidth="1"/>
    <col min="2055" max="2055" width="6.7109375" style="412" customWidth="1"/>
    <col min="2056" max="2056" width="8.5703125" style="412" customWidth="1"/>
    <col min="2057" max="2057" width="10" style="412" customWidth="1"/>
    <col min="2058" max="2304" width="9.140625" style="412"/>
    <col min="2305" max="2305" width="4.5703125" style="412" customWidth="1"/>
    <col min="2306" max="2306" width="22.28515625" style="412" customWidth="1"/>
    <col min="2307" max="2307" width="7" style="412" customWidth="1"/>
    <col min="2308" max="2308" width="8.5703125" style="412" customWidth="1"/>
    <col min="2309" max="2309" width="7.28515625" style="412" customWidth="1"/>
    <col min="2310" max="2310" width="8.5703125" style="412" customWidth="1"/>
    <col min="2311" max="2311" width="6.7109375" style="412" customWidth="1"/>
    <col min="2312" max="2312" width="8.5703125" style="412" customWidth="1"/>
    <col min="2313" max="2313" width="10" style="412" customWidth="1"/>
    <col min="2314" max="2560" width="9.140625" style="412"/>
    <col min="2561" max="2561" width="4.5703125" style="412" customWidth="1"/>
    <col min="2562" max="2562" width="22.28515625" style="412" customWidth="1"/>
    <col min="2563" max="2563" width="7" style="412" customWidth="1"/>
    <col min="2564" max="2564" width="8.5703125" style="412" customWidth="1"/>
    <col min="2565" max="2565" width="7.28515625" style="412" customWidth="1"/>
    <col min="2566" max="2566" width="8.5703125" style="412" customWidth="1"/>
    <col min="2567" max="2567" width="6.7109375" style="412" customWidth="1"/>
    <col min="2568" max="2568" width="8.5703125" style="412" customWidth="1"/>
    <col min="2569" max="2569" width="10" style="412" customWidth="1"/>
    <col min="2570" max="2816" width="9.140625" style="412"/>
    <col min="2817" max="2817" width="4.5703125" style="412" customWidth="1"/>
    <col min="2818" max="2818" width="22.28515625" style="412" customWidth="1"/>
    <col min="2819" max="2819" width="7" style="412" customWidth="1"/>
    <col min="2820" max="2820" width="8.5703125" style="412" customWidth="1"/>
    <col min="2821" max="2821" width="7.28515625" style="412" customWidth="1"/>
    <col min="2822" max="2822" width="8.5703125" style="412" customWidth="1"/>
    <col min="2823" max="2823" width="6.7109375" style="412" customWidth="1"/>
    <col min="2824" max="2824" width="8.5703125" style="412" customWidth="1"/>
    <col min="2825" max="2825" width="10" style="412" customWidth="1"/>
    <col min="2826" max="3072" width="9.140625" style="412"/>
    <col min="3073" max="3073" width="4.5703125" style="412" customWidth="1"/>
    <col min="3074" max="3074" width="22.28515625" style="412" customWidth="1"/>
    <col min="3075" max="3075" width="7" style="412" customWidth="1"/>
    <col min="3076" max="3076" width="8.5703125" style="412" customWidth="1"/>
    <col min="3077" max="3077" width="7.28515625" style="412" customWidth="1"/>
    <col min="3078" max="3078" width="8.5703125" style="412" customWidth="1"/>
    <col min="3079" max="3079" width="6.7109375" style="412" customWidth="1"/>
    <col min="3080" max="3080" width="8.5703125" style="412" customWidth="1"/>
    <col min="3081" max="3081" width="10" style="412" customWidth="1"/>
    <col min="3082" max="3328" width="9.140625" style="412"/>
    <col min="3329" max="3329" width="4.5703125" style="412" customWidth="1"/>
    <col min="3330" max="3330" width="22.28515625" style="412" customWidth="1"/>
    <col min="3331" max="3331" width="7" style="412" customWidth="1"/>
    <col min="3332" max="3332" width="8.5703125" style="412" customWidth="1"/>
    <col min="3333" max="3333" width="7.28515625" style="412" customWidth="1"/>
    <col min="3334" max="3334" width="8.5703125" style="412" customWidth="1"/>
    <col min="3335" max="3335" width="6.7109375" style="412" customWidth="1"/>
    <col min="3336" max="3336" width="8.5703125" style="412" customWidth="1"/>
    <col min="3337" max="3337" width="10" style="412" customWidth="1"/>
    <col min="3338" max="3584" width="9.140625" style="412"/>
    <col min="3585" max="3585" width="4.5703125" style="412" customWidth="1"/>
    <col min="3586" max="3586" width="22.28515625" style="412" customWidth="1"/>
    <col min="3587" max="3587" width="7" style="412" customWidth="1"/>
    <col min="3588" max="3588" width="8.5703125" style="412" customWidth="1"/>
    <col min="3589" max="3589" width="7.28515625" style="412" customWidth="1"/>
    <col min="3590" max="3590" width="8.5703125" style="412" customWidth="1"/>
    <col min="3591" max="3591" width="6.7109375" style="412" customWidth="1"/>
    <col min="3592" max="3592" width="8.5703125" style="412" customWidth="1"/>
    <col min="3593" max="3593" width="10" style="412" customWidth="1"/>
    <col min="3594" max="3840" width="9.140625" style="412"/>
    <col min="3841" max="3841" width="4.5703125" style="412" customWidth="1"/>
    <col min="3842" max="3842" width="22.28515625" style="412" customWidth="1"/>
    <col min="3843" max="3843" width="7" style="412" customWidth="1"/>
    <col min="3844" max="3844" width="8.5703125" style="412" customWidth="1"/>
    <col min="3845" max="3845" width="7.28515625" style="412" customWidth="1"/>
    <col min="3846" max="3846" width="8.5703125" style="412" customWidth="1"/>
    <col min="3847" max="3847" width="6.7109375" style="412" customWidth="1"/>
    <col min="3848" max="3848" width="8.5703125" style="412" customWidth="1"/>
    <col min="3849" max="3849" width="10" style="412" customWidth="1"/>
    <col min="3850" max="4096" width="9.140625" style="412"/>
    <col min="4097" max="4097" width="4.5703125" style="412" customWidth="1"/>
    <col min="4098" max="4098" width="22.28515625" style="412" customWidth="1"/>
    <col min="4099" max="4099" width="7" style="412" customWidth="1"/>
    <col min="4100" max="4100" width="8.5703125" style="412" customWidth="1"/>
    <col min="4101" max="4101" width="7.28515625" style="412" customWidth="1"/>
    <col min="4102" max="4102" width="8.5703125" style="412" customWidth="1"/>
    <col min="4103" max="4103" width="6.7109375" style="412" customWidth="1"/>
    <col min="4104" max="4104" width="8.5703125" style="412" customWidth="1"/>
    <col min="4105" max="4105" width="10" style="412" customWidth="1"/>
    <col min="4106" max="4352" width="9.140625" style="412"/>
    <col min="4353" max="4353" width="4.5703125" style="412" customWidth="1"/>
    <col min="4354" max="4354" width="22.28515625" style="412" customWidth="1"/>
    <col min="4355" max="4355" width="7" style="412" customWidth="1"/>
    <col min="4356" max="4356" width="8.5703125" style="412" customWidth="1"/>
    <col min="4357" max="4357" width="7.28515625" style="412" customWidth="1"/>
    <col min="4358" max="4358" width="8.5703125" style="412" customWidth="1"/>
    <col min="4359" max="4359" width="6.7109375" style="412" customWidth="1"/>
    <col min="4360" max="4360" width="8.5703125" style="412" customWidth="1"/>
    <col min="4361" max="4361" width="10" style="412" customWidth="1"/>
    <col min="4362" max="4608" width="9.140625" style="412"/>
    <col min="4609" max="4609" width="4.5703125" style="412" customWidth="1"/>
    <col min="4610" max="4610" width="22.28515625" style="412" customWidth="1"/>
    <col min="4611" max="4611" width="7" style="412" customWidth="1"/>
    <col min="4612" max="4612" width="8.5703125" style="412" customWidth="1"/>
    <col min="4613" max="4613" width="7.28515625" style="412" customWidth="1"/>
    <col min="4614" max="4614" width="8.5703125" style="412" customWidth="1"/>
    <col min="4615" max="4615" width="6.7109375" style="412" customWidth="1"/>
    <col min="4616" max="4616" width="8.5703125" style="412" customWidth="1"/>
    <col min="4617" max="4617" width="10" style="412" customWidth="1"/>
    <col min="4618" max="4864" width="9.140625" style="412"/>
    <col min="4865" max="4865" width="4.5703125" style="412" customWidth="1"/>
    <col min="4866" max="4866" width="22.28515625" style="412" customWidth="1"/>
    <col min="4867" max="4867" width="7" style="412" customWidth="1"/>
    <col min="4868" max="4868" width="8.5703125" style="412" customWidth="1"/>
    <col min="4869" max="4869" width="7.28515625" style="412" customWidth="1"/>
    <col min="4870" max="4870" width="8.5703125" style="412" customWidth="1"/>
    <col min="4871" max="4871" width="6.7109375" style="412" customWidth="1"/>
    <col min="4872" max="4872" width="8.5703125" style="412" customWidth="1"/>
    <col min="4873" max="4873" width="10" style="412" customWidth="1"/>
    <col min="4874" max="5120" width="9.140625" style="412"/>
    <col min="5121" max="5121" width="4.5703125" style="412" customWidth="1"/>
    <col min="5122" max="5122" width="22.28515625" style="412" customWidth="1"/>
    <col min="5123" max="5123" width="7" style="412" customWidth="1"/>
    <col min="5124" max="5124" width="8.5703125" style="412" customWidth="1"/>
    <col min="5125" max="5125" width="7.28515625" style="412" customWidth="1"/>
    <col min="5126" max="5126" width="8.5703125" style="412" customWidth="1"/>
    <col min="5127" max="5127" width="6.7109375" style="412" customWidth="1"/>
    <col min="5128" max="5128" width="8.5703125" style="412" customWidth="1"/>
    <col min="5129" max="5129" width="10" style="412" customWidth="1"/>
    <col min="5130" max="5376" width="9.140625" style="412"/>
    <col min="5377" max="5377" width="4.5703125" style="412" customWidth="1"/>
    <col min="5378" max="5378" width="22.28515625" style="412" customWidth="1"/>
    <col min="5379" max="5379" width="7" style="412" customWidth="1"/>
    <col min="5380" max="5380" width="8.5703125" style="412" customWidth="1"/>
    <col min="5381" max="5381" width="7.28515625" style="412" customWidth="1"/>
    <col min="5382" max="5382" width="8.5703125" style="412" customWidth="1"/>
    <col min="5383" max="5383" width="6.7109375" style="412" customWidth="1"/>
    <col min="5384" max="5384" width="8.5703125" style="412" customWidth="1"/>
    <col min="5385" max="5385" width="10" style="412" customWidth="1"/>
    <col min="5386" max="5632" width="9.140625" style="412"/>
    <col min="5633" max="5633" width="4.5703125" style="412" customWidth="1"/>
    <col min="5634" max="5634" width="22.28515625" style="412" customWidth="1"/>
    <col min="5635" max="5635" width="7" style="412" customWidth="1"/>
    <col min="5636" max="5636" width="8.5703125" style="412" customWidth="1"/>
    <col min="5637" max="5637" width="7.28515625" style="412" customWidth="1"/>
    <col min="5638" max="5638" width="8.5703125" style="412" customWidth="1"/>
    <col min="5639" max="5639" width="6.7109375" style="412" customWidth="1"/>
    <col min="5640" max="5640" width="8.5703125" style="412" customWidth="1"/>
    <col min="5641" max="5641" width="10" style="412" customWidth="1"/>
    <col min="5642" max="5888" width="9.140625" style="412"/>
    <col min="5889" max="5889" width="4.5703125" style="412" customWidth="1"/>
    <col min="5890" max="5890" width="22.28515625" style="412" customWidth="1"/>
    <col min="5891" max="5891" width="7" style="412" customWidth="1"/>
    <col min="5892" max="5892" width="8.5703125" style="412" customWidth="1"/>
    <col min="5893" max="5893" width="7.28515625" style="412" customWidth="1"/>
    <col min="5894" max="5894" width="8.5703125" style="412" customWidth="1"/>
    <col min="5895" max="5895" width="6.7109375" style="412" customWidth="1"/>
    <col min="5896" max="5896" width="8.5703125" style="412" customWidth="1"/>
    <col min="5897" max="5897" width="10" style="412" customWidth="1"/>
    <col min="5898" max="6144" width="9.140625" style="412"/>
    <col min="6145" max="6145" width="4.5703125" style="412" customWidth="1"/>
    <col min="6146" max="6146" width="22.28515625" style="412" customWidth="1"/>
    <col min="6147" max="6147" width="7" style="412" customWidth="1"/>
    <col min="6148" max="6148" width="8.5703125" style="412" customWidth="1"/>
    <col min="6149" max="6149" width="7.28515625" style="412" customWidth="1"/>
    <col min="6150" max="6150" width="8.5703125" style="412" customWidth="1"/>
    <col min="6151" max="6151" width="6.7109375" style="412" customWidth="1"/>
    <col min="6152" max="6152" width="8.5703125" style="412" customWidth="1"/>
    <col min="6153" max="6153" width="10" style="412" customWidth="1"/>
    <col min="6154" max="6400" width="9.140625" style="412"/>
    <col min="6401" max="6401" width="4.5703125" style="412" customWidth="1"/>
    <col min="6402" max="6402" width="22.28515625" style="412" customWidth="1"/>
    <col min="6403" max="6403" width="7" style="412" customWidth="1"/>
    <col min="6404" max="6404" width="8.5703125" style="412" customWidth="1"/>
    <col min="6405" max="6405" width="7.28515625" style="412" customWidth="1"/>
    <col min="6406" max="6406" width="8.5703125" style="412" customWidth="1"/>
    <col min="6407" max="6407" width="6.7109375" style="412" customWidth="1"/>
    <col min="6408" max="6408" width="8.5703125" style="412" customWidth="1"/>
    <col min="6409" max="6409" width="10" style="412" customWidth="1"/>
    <col min="6410" max="6656" width="9.140625" style="412"/>
    <col min="6657" max="6657" width="4.5703125" style="412" customWidth="1"/>
    <col min="6658" max="6658" width="22.28515625" style="412" customWidth="1"/>
    <col min="6659" max="6659" width="7" style="412" customWidth="1"/>
    <col min="6660" max="6660" width="8.5703125" style="412" customWidth="1"/>
    <col min="6661" max="6661" width="7.28515625" style="412" customWidth="1"/>
    <col min="6662" max="6662" width="8.5703125" style="412" customWidth="1"/>
    <col min="6663" max="6663" width="6.7109375" style="412" customWidth="1"/>
    <col min="6664" max="6664" width="8.5703125" style="412" customWidth="1"/>
    <col min="6665" max="6665" width="10" style="412" customWidth="1"/>
    <col min="6666" max="6912" width="9.140625" style="412"/>
    <col min="6913" max="6913" width="4.5703125" style="412" customWidth="1"/>
    <col min="6914" max="6914" width="22.28515625" style="412" customWidth="1"/>
    <col min="6915" max="6915" width="7" style="412" customWidth="1"/>
    <col min="6916" max="6916" width="8.5703125" style="412" customWidth="1"/>
    <col min="6917" max="6917" width="7.28515625" style="412" customWidth="1"/>
    <col min="6918" max="6918" width="8.5703125" style="412" customWidth="1"/>
    <col min="6919" max="6919" width="6.7109375" style="412" customWidth="1"/>
    <col min="6920" max="6920" width="8.5703125" style="412" customWidth="1"/>
    <col min="6921" max="6921" width="10" style="412" customWidth="1"/>
    <col min="6922" max="7168" width="9.140625" style="412"/>
    <col min="7169" max="7169" width="4.5703125" style="412" customWidth="1"/>
    <col min="7170" max="7170" width="22.28515625" style="412" customWidth="1"/>
    <col min="7171" max="7171" width="7" style="412" customWidth="1"/>
    <col min="7172" max="7172" width="8.5703125" style="412" customWidth="1"/>
    <col min="7173" max="7173" width="7.28515625" style="412" customWidth="1"/>
    <col min="7174" max="7174" width="8.5703125" style="412" customWidth="1"/>
    <col min="7175" max="7175" width="6.7109375" style="412" customWidth="1"/>
    <col min="7176" max="7176" width="8.5703125" style="412" customWidth="1"/>
    <col min="7177" max="7177" width="10" style="412" customWidth="1"/>
    <col min="7178" max="7424" width="9.140625" style="412"/>
    <col min="7425" max="7425" width="4.5703125" style="412" customWidth="1"/>
    <col min="7426" max="7426" width="22.28515625" style="412" customWidth="1"/>
    <col min="7427" max="7427" width="7" style="412" customWidth="1"/>
    <col min="7428" max="7428" width="8.5703125" style="412" customWidth="1"/>
    <col min="7429" max="7429" width="7.28515625" style="412" customWidth="1"/>
    <col min="7430" max="7430" width="8.5703125" style="412" customWidth="1"/>
    <col min="7431" max="7431" width="6.7109375" style="412" customWidth="1"/>
    <col min="7432" max="7432" width="8.5703125" style="412" customWidth="1"/>
    <col min="7433" max="7433" width="10" style="412" customWidth="1"/>
    <col min="7434" max="7680" width="9.140625" style="412"/>
    <col min="7681" max="7681" width="4.5703125" style="412" customWidth="1"/>
    <col min="7682" max="7682" width="22.28515625" style="412" customWidth="1"/>
    <col min="7683" max="7683" width="7" style="412" customWidth="1"/>
    <col min="7684" max="7684" width="8.5703125" style="412" customWidth="1"/>
    <col min="7685" max="7685" width="7.28515625" style="412" customWidth="1"/>
    <col min="7686" max="7686" width="8.5703125" style="412" customWidth="1"/>
    <col min="7687" max="7687" width="6.7109375" style="412" customWidth="1"/>
    <col min="7688" max="7688" width="8.5703125" style="412" customWidth="1"/>
    <col min="7689" max="7689" width="10" style="412" customWidth="1"/>
    <col min="7690" max="7936" width="9.140625" style="412"/>
    <col min="7937" max="7937" width="4.5703125" style="412" customWidth="1"/>
    <col min="7938" max="7938" width="22.28515625" style="412" customWidth="1"/>
    <col min="7939" max="7939" width="7" style="412" customWidth="1"/>
    <col min="7940" max="7940" width="8.5703125" style="412" customWidth="1"/>
    <col min="7941" max="7941" width="7.28515625" style="412" customWidth="1"/>
    <col min="7942" max="7942" width="8.5703125" style="412" customWidth="1"/>
    <col min="7943" max="7943" width="6.7109375" style="412" customWidth="1"/>
    <col min="7944" max="7944" width="8.5703125" style="412" customWidth="1"/>
    <col min="7945" max="7945" width="10" style="412" customWidth="1"/>
    <col min="7946" max="8192" width="9.140625" style="412"/>
    <col min="8193" max="8193" width="4.5703125" style="412" customWidth="1"/>
    <col min="8194" max="8194" width="22.28515625" style="412" customWidth="1"/>
    <col min="8195" max="8195" width="7" style="412" customWidth="1"/>
    <col min="8196" max="8196" width="8.5703125" style="412" customWidth="1"/>
    <col min="8197" max="8197" width="7.28515625" style="412" customWidth="1"/>
    <col min="8198" max="8198" width="8.5703125" style="412" customWidth="1"/>
    <col min="8199" max="8199" width="6.7109375" style="412" customWidth="1"/>
    <col min="8200" max="8200" width="8.5703125" style="412" customWidth="1"/>
    <col min="8201" max="8201" width="10" style="412" customWidth="1"/>
    <col min="8202" max="8448" width="9.140625" style="412"/>
    <col min="8449" max="8449" width="4.5703125" style="412" customWidth="1"/>
    <col min="8450" max="8450" width="22.28515625" style="412" customWidth="1"/>
    <col min="8451" max="8451" width="7" style="412" customWidth="1"/>
    <col min="8452" max="8452" width="8.5703125" style="412" customWidth="1"/>
    <col min="8453" max="8453" width="7.28515625" style="412" customWidth="1"/>
    <col min="8454" max="8454" width="8.5703125" style="412" customWidth="1"/>
    <col min="8455" max="8455" width="6.7109375" style="412" customWidth="1"/>
    <col min="8456" max="8456" width="8.5703125" style="412" customWidth="1"/>
    <col min="8457" max="8457" width="10" style="412" customWidth="1"/>
    <col min="8458" max="8704" width="9.140625" style="412"/>
    <col min="8705" max="8705" width="4.5703125" style="412" customWidth="1"/>
    <col min="8706" max="8706" width="22.28515625" style="412" customWidth="1"/>
    <col min="8707" max="8707" width="7" style="412" customWidth="1"/>
    <col min="8708" max="8708" width="8.5703125" style="412" customWidth="1"/>
    <col min="8709" max="8709" width="7.28515625" style="412" customWidth="1"/>
    <col min="8710" max="8710" width="8.5703125" style="412" customWidth="1"/>
    <col min="8711" max="8711" width="6.7109375" style="412" customWidth="1"/>
    <col min="8712" max="8712" width="8.5703125" style="412" customWidth="1"/>
    <col min="8713" max="8713" width="10" style="412" customWidth="1"/>
    <col min="8714" max="8960" width="9.140625" style="412"/>
    <col min="8961" max="8961" width="4.5703125" style="412" customWidth="1"/>
    <col min="8962" max="8962" width="22.28515625" style="412" customWidth="1"/>
    <col min="8963" max="8963" width="7" style="412" customWidth="1"/>
    <col min="8964" max="8964" width="8.5703125" style="412" customWidth="1"/>
    <col min="8965" max="8965" width="7.28515625" style="412" customWidth="1"/>
    <col min="8966" max="8966" width="8.5703125" style="412" customWidth="1"/>
    <col min="8967" max="8967" width="6.7109375" style="412" customWidth="1"/>
    <col min="8968" max="8968" width="8.5703125" style="412" customWidth="1"/>
    <col min="8969" max="8969" width="10" style="412" customWidth="1"/>
    <col min="8970" max="9216" width="9.140625" style="412"/>
    <col min="9217" max="9217" width="4.5703125" style="412" customWidth="1"/>
    <col min="9218" max="9218" width="22.28515625" style="412" customWidth="1"/>
    <col min="9219" max="9219" width="7" style="412" customWidth="1"/>
    <col min="9220" max="9220" width="8.5703125" style="412" customWidth="1"/>
    <col min="9221" max="9221" width="7.28515625" style="412" customWidth="1"/>
    <col min="9222" max="9222" width="8.5703125" style="412" customWidth="1"/>
    <col min="9223" max="9223" width="6.7109375" style="412" customWidth="1"/>
    <col min="9224" max="9224" width="8.5703125" style="412" customWidth="1"/>
    <col min="9225" max="9225" width="10" style="412" customWidth="1"/>
    <col min="9226" max="9472" width="9.140625" style="412"/>
    <col min="9473" max="9473" width="4.5703125" style="412" customWidth="1"/>
    <col min="9474" max="9474" width="22.28515625" style="412" customWidth="1"/>
    <col min="9475" max="9475" width="7" style="412" customWidth="1"/>
    <col min="9476" max="9476" width="8.5703125" style="412" customWidth="1"/>
    <col min="9477" max="9477" width="7.28515625" style="412" customWidth="1"/>
    <col min="9478" max="9478" width="8.5703125" style="412" customWidth="1"/>
    <col min="9479" max="9479" width="6.7109375" style="412" customWidth="1"/>
    <col min="9480" max="9480" width="8.5703125" style="412" customWidth="1"/>
    <col min="9481" max="9481" width="10" style="412" customWidth="1"/>
    <col min="9482" max="9728" width="9.140625" style="412"/>
    <col min="9729" max="9729" width="4.5703125" style="412" customWidth="1"/>
    <col min="9730" max="9730" width="22.28515625" style="412" customWidth="1"/>
    <col min="9731" max="9731" width="7" style="412" customWidth="1"/>
    <col min="9732" max="9732" width="8.5703125" style="412" customWidth="1"/>
    <col min="9733" max="9733" width="7.28515625" style="412" customWidth="1"/>
    <col min="9734" max="9734" width="8.5703125" style="412" customWidth="1"/>
    <col min="9735" max="9735" width="6.7109375" style="412" customWidth="1"/>
    <col min="9736" max="9736" width="8.5703125" style="412" customWidth="1"/>
    <col min="9737" max="9737" width="10" style="412" customWidth="1"/>
    <col min="9738" max="9984" width="9.140625" style="412"/>
    <col min="9985" max="9985" width="4.5703125" style="412" customWidth="1"/>
    <col min="9986" max="9986" width="22.28515625" style="412" customWidth="1"/>
    <col min="9987" max="9987" width="7" style="412" customWidth="1"/>
    <col min="9988" max="9988" width="8.5703125" style="412" customWidth="1"/>
    <col min="9989" max="9989" width="7.28515625" style="412" customWidth="1"/>
    <col min="9990" max="9990" width="8.5703125" style="412" customWidth="1"/>
    <col min="9991" max="9991" width="6.7109375" style="412" customWidth="1"/>
    <col min="9992" max="9992" width="8.5703125" style="412" customWidth="1"/>
    <col min="9993" max="9993" width="10" style="412" customWidth="1"/>
    <col min="9994" max="10240" width="9.140625" style="412"/>
    <col min="10241" max="10241" width="4.5703125" style="412" customWidth="1"/>
    <col min="10242" max="10242" width="22.28515625" style="412" customWidth="1"/>
    <col min="10243" max="10243" width="7" style="412" customWidth="1"/>
    <col min="10244" max="10244" width="8.5703125" style="412" customWidth="1"/>
    <col min="10245" max="10245" width="7.28515625" style="412" customWidth="1"/>
    <col min="10246" max="10246" width="8.5703125" style="412" customWidth="1"/>
    <col min="10247" max="10247" width="6.7109375" style="412" customWidth="1"/>
    <col min="10248" max="10248" width="8.5703125" style="412" customWidth="1"/>
    <col min="10249" max="10249" width="10" style="412" customWidth="1"/>
    <col min="10250" max="10496" width="9.140625" style="412"/>
    <col min="10497" max="10497" width="4.5703125" style="412" customWidth="1"/>
    <col min="10498" max="10498" width="22.28515625" style="412" customWidth="1"/>
    <col min="10499" max="10499" width="7" style="412" customWidth="1"/>
    <col min="10500" max="10500" width="8.5703125" style="412" customWidth="1"/>
    <col min="10501" max="10501" width="7.28515625" style="412" customWidth="1"/>
    <col min="10502" max="10502" width="8.5703125" style="412" customWidth="1"/>
    <col min="10503" max="10503" width="6.7109375" style="412" customWidth="1"/>
    <col min="10504" max="10504" width="8.5703125" style="412" customWidth="1"/>
    <col min="10505" max="10505" width="10" style="412" customWidth="1"/>
    <col min="10506" max="10752" width="9.140625" style="412"/>
    <col min="10753" max="10753" width="4.5703125" style="412" customWidth="1"/>
    <col min="10754" max="10754" width="22.28515625" style="412" customWidth="1"/>
    <col min="10755" max="10755" width="7" style="412" customWidth="1"/>
    <col min="10756" max="10756" width="8.5703125" style="412" customWidth="1"/>
    <col min="10757" max="10757" width="7.28515625" style="412" customWidth="1"/>
    <col min="10758" max="10758" width="8.5703125" style="412" customWidth="1"/>
    <col min="10759" max="10759" width="6.7109375" style="412" customWidth="1"/>
    <col min="10760" max="10760" width="8.5703125" style="412" customWidth="1"/>
    <col min="10761" max="10761" width="10" style="412" customWidth="1"/>
    <col min="10762" max="11008" width="9.140625" style="412"/>
    <col min="11009" max="11009" width="4.5703125" style="412" customWidth="1"/>
    <col min="11010" max="11010" width="22.28515625" style="412" customWidth="1"/>
    <col min="11011" max="11011" width="7" style="412" customWidth="1"/>
    <col min="11012" max="11012" width="8.5703125" style="412" customWidth="1"/>
    <col min="11013" max="11013" width="7.28515625" style="412" customWidth="1"/>
    <col min="11014" max="11014" width="8.5703125" style="412" customWidth="1"/>
    <col min="11015" max="11015" width="6.7109375" style="412" customWidth="1"/>
    <col min="11016" max="11016" width="8.5703125" style="412" customWidth="1"/>
    <col min="11017" max="11017" width="10" style="412" customWidth="1"/>
    <col min="11018" max="11264" width="9.140625" style="412"/>
    <col min="11265" max="11265" width="4.5703125" style="412" customWidth="1"/>
    <col min="11266" max="11266" width="22.28515625" style="412" customWidth="1"/>
    <col min="11267" max="11267" width="7" style="412" customWidth="1"/>
    <col min="11268" max="11268" width="8.5703125" style="412" customWidth="1"/>
    <col min="11269" max="11269" width="7.28515625" style="412" customWidth="1"/>
    <col min="11270" max="11270" width="8.5703125" style="412" customWidth="1"/>
    <col min="11271" max="11271" width="6.7109375" style="412" customWidth="1"/>
    <col min="11272" max="11272" width="8.5703125" style="412" customWidth="1"/>
    <col min="11273" max="11273" width="10" style="412" customWidth="1"/>
    <col min="11274" max="11520" width="9.140625" style="412"/>
    <col min="11521" max="11521" width="4.5703125" style="412" customWidth="1"/>
    <col min="11522" max="11522" width="22.28515625" style="412" customWidth="1"/>
    <col min="11523" max="11523" width="7" style="412" customWidth="1"/>
    <col min="11524" max="11524" width="8.5703125" style="412" customWidth="1"/>
    <col min="11525" max="11525" width="7.28515625" style="412" customWidth="1"/>
    <col min="11526" max="11526" width="8.5703125" style="412" customWidth="1"/>
    <col min="11527" max="11527" width="6.7109375" style="412" customWidth="1"/>
    <col min="11528" max="11528" width="8.5703125" style="412" customWidth="1"/>
    <col min="11529" max="11529" width="10" style="412" customWidth="1"/>
    <col min="11530" max="11776" width="9.140625" style="412"/>
    <col min="11777" max="11777" width="4.5703125" style="412" customWidth="1"/>
    <col min="11778" max="11778" width="22.28515625" style="412" customWidth="1"/>
    <col min="11779" max="11779" width="7" style="412" customWidth="1"/>
    <col min="11780" max="11780" width="8.5703125" style="412" customWidth="1"/>
    <col min="11781" max="11781" width="7.28515625" style="412" customWidth="1"/>
    <col min="11782" max="11782" width="8.5703125" style="412" customWidth="1"/>
    <col min="11783" max="11783" width="6.7109375" style="412" customWidth="1"/>
    <col min="11784" max="11784" width="8.5703125" style="412" customWidth="1"/>
    <col min="11785" max="11785" width="10" style="412" customWidth="1"/>
    <col min="11786" max="12032" width="9.140625" style="412"/>
    <col min="12033" max="12033" width="4.5703125" style="412" customWidth="1"/>
    <col min="12034" max="12034" width="22.28515625" style="412" customWidth="1"/>
    <col min="12035" max="12035" width="7" style="412" customWidth="1"/>
    <col min="12036" max="12036" width="8.5703125" style="412" customWidth="1"/>
    <col min="12037" max="12037" width="7.28515625" style="412" customWidth="1"/>
    <col min="12038" max="12038" width="8.5703125" style="412" customWidth="1"/>
    <col min="12039" max="12039" width="6.7109375" style="412" customWidth="1"/>
    <col min="12040" max="12040" width="8.5703125" style="412" customWidth="1"/>
    <col min="12041" max="12041" width="10" style="412" customWidth="1"/>
    <col min="12042" max="12288" width="9.140625" style="412"/>
    <col min="12289" max="12289" width="4.5703125" style="412" customWidth="1"/>
    <col min="12290" max="12290" width="22.28515625" style="412" customWidth="1"/>
    <col min="12291" max="12291" width="7" style="412" customWidth="1"/>
    <col min="12292" max="12292" width="8.5703125" style="412" customWidth="1"/>
    <col min="12293" max="12293" width="7.28515625" style="412" customWidth="1"/>
    <col min="12294" max="12294" width="8.5703125" style="412" customWidth="1"/>
    <col min="12295" max="12295" width="6.7109375" style="412" customWidth="1"/>
    <col min="12296" max="12296" width="8.5703125" style="412" customWidth="1"/>
    <col min="12297" max="12297" width="10" style="412" customWidth="1"/>
    <col min="12298" max="12544" width="9.140625" style="412"/>
    <col min="12545" max="12545" width="4.5703125" style="412" customWidth="1"/>
    <col min="12546" max="12546" width="22.28515625" style="412" customWidth="1"/>
    <col min="12547" max="12547" width="7" style="412" customWidth="1"/>
    <col min="12548" max="12548" width="8.5703125" style="412" customWidth="1"/>
    <col min="12549" max="12549" width="7.28515625" style="412" customWidth="1"/>
    <col min="12550" max="12550" width="8.5703125" style="412" customWidth="1"/>
    <col min="12551" max="12551" width="6.7109375" style="412" customWidth="1"/>
    <col min="12552" max="12552" width="8.5703125" style="412" customWidth="1"/>
    <col min="12553" max="12553" width="10" style="412" customWidth="1"/>
    <col min="12554" max="12800" width="9.140625" style="412"/>
    <col min="12801" max="12801" width="4.5703125" style="412" customWidth="1"/>
    <col min="12802" max="12802" width="22.28515625" style="412" customWidth="1"/>
    <col min="12803" max="12803" width="7" style="412" customWidth="1"/>
    <col min="12804" max="12804" width="8.5703125" style="412" customWidth="1"/>
    <col min="12805" max="12805" width="7.28515625" style="412" customWidth="1"/>
    <col min="12806" max="12806" width="8.5703125" style="412" customWidth="1"/>
    <col min="12807" max="12807" width="6.7109375" style="412" customWidth="1"/>
    <col min="12808" max="12808" width="8.5703125" style="412" customWidth="1"/>
    <col min="12809" max="12809" width="10" style="412" customWidth="1"/>
    <col min="12810" max="13056" width="9.140625" style="412"/>
    <col min="13057" max="13057" width="4.5703125" style="412" customWidth="1"/>
    <col min="13058" max="13058" width="22.28515625" style="412" customWidth="1"/>
    <col min="13059" max="13059" width="7" style="412" customWidth="1"/>
    <col min="13060" max="13060" width="8.5703125" style="412" customWidth="1"/>
    <col min="13061" max="13061" width="7.28515625" style="412" customWidth="1"/>
    <col min="13062" max="13062" width="8.5703125" style="412" customWidth="1"/>
    <col min="13063" max="13063" width="6.7109375" style="412" customWidth="1"/>
    <col min="13064" max="13064" width="8.5703125" style="412" customWidth="1"/>
    <col min="13065" max="13065" width="10" style="412" customWidth="1"/>
    <col min="13066" max="13312" width="9.140625" style="412"/>
    <col min="13313" max="13313" width="4.5703125" style="412" customWidth="1"/>
    <col min="13314" max="13314" width="22.28515625" style="412" customWidth="1"/>
    <col min="13315" max="13315" width="7" style="412" customWidth="1"/>
    <col min="13316" max="13316" width="8.5703125" style="412" customWidth="1"/>
    <col min="13317" max="13317" width="7.28515625" style="412" customWidth="1"/>
    <col min="13318" max="13318" width="8.5703125" style="412" customWidth="1"/>
    <col min="13319" max="13319" width="6.7109375" style="412" customWidth="1"/>
    <col min="13320" max="13320" width="8.5703125" style="412" customWidth="1"/>
    <col min="13321" max="13321" width="10" style="412" customWidth="1"/>
    <col min="13322" max="13568" width="9.140625" style="412"/>
    <col min="13569" max="13569" width="4.5703125" style="412" customWidth="1"/>
    <col min="13570" max="13570" width="22.28515625" style="412" customWidth="1"/>
    <col min="13571" max="13571" width="7" style="412" customWidth="1"/>
    <col min="13572" max="13572" width="8.5703125" style="412" customWidth="1"/>
    <col min="13573" max="13573" width="7.28515625" style="412" customWidth="1"/>
    <col min="13574" max="13574" width="8.5703125" style="412" customWidth="1"/>
    <col min="13575" max="13575" width="6.7109375" style="412" customWidth="1"/>
    <col min="13576" max="13576" width="8.5703125" style="412" customWidth="1"/>
    <col min="13577" max="13577" width="10" style="412" customWidth="1"/>
    <col min="13578" max="13824" width="9.140625" style="412"/>
    <col min="13825" max="13825" width="4.5703125" style="412" customWidth="1"/>
    <col min="13826" max="13826" width="22.28515625" style="412" customWidth="1"/>
    <col min="13827" max="13827" width="7" style="412" customWidth="1"/>
    <col min="13828" max="13828" width="8.5703125" style="412" customWidth="1"/>
    <col min="13829" max="13829" width="7.28515625" style="412" customWidth="1"/>
    <col min="13830" max="13830" width="8.5703125" style="412" customWidth="1"/>
    <col min="13831" max="13831" width="6.7109375" style="412" customWidth="1"/>
    <col min="13832" max="13832" width="8.5703125" style="412" customWidth="1"/>
    <col min="13833" max="13833" width="10" style="412" customWidth="1"/>
    <col min="13834" max="14080" width="9.140625" style="412"/>
    <col min="14081" max="14081" width="4.5703125" style="412" customWidth="1"/>
    <col min="14082" max="14082" width="22.28515625" style="412" customWidth="1"/>
    <col min="14083" max="14083" width="7" style="412" customWidth="1"/>
    <col min="14084" max="14084" width="8.5703125" style="412" customWidth="1"/>
    <col min="14085" max="14085" width="7.28515625" style="412" customWidth="1"/>
    <col min="14086" max="14086" width="8.5703125" style="412" customWidth="1"/>
    <col min="14087" max="14087" width="6.7109375" style="412" customWidth="1"/>
    <col min="14088" max="14088" width="8.5703125" style="412" customWidth="1"/>
    <col min="14089" max="14089" width="10" style="412" customWidth="1"/>
    <col min="14090" max="14336" width="9.140625" style="412"/>
    <col min="14337" max="14337" width="4.5703125" style="412" customWidth="1"/>
    <col min="14338" max="14338" width="22.28515625" style="412" customWidth="1"/>
    <col min="14339" max="14339" width="7" style="412" customWidth="1"/>
    <col min="14340" max="14340" width="8.5703125" style="412" customWidth="1"/>
    <col min="14341" max="14341" width="7.28515625" style="412" customWidth="1"/>
    <col min="14342" max="14342" width="8.5703125" style="412" customWidth="1"/>
    <col min="14343" max="14343" width="6.7109375" style="412" customWidth="1"/>
    <col min="14344" max="14344" width="8.5703125" style="412" customWidth="1"/>
    <col min="14345" max="14345" width="10" style="412" customWidth="1"/>
    <col min="14346" max="14592" width="9.140625" style="412"/>
    <col min="14593" max="14593" width="4.5703125" style="412" customWidth="1"/>
    <col min="14594" max="14594" width="22.28515625" style="412" customWidth="1"/>
    <col min="14595" max="14595" width="7" style="412" customWidth="1"/>
    <col min="14596" max="14596" width="8.5703125" style="412" customWidth="1"/>
    <col min="14597" max="14597" width="7.28515625" style="412" customWidth="1"/>
    <col min="14598" max="14598" width="8.5703125" style="412" customWidth="1"/>
    <col min="14599" max="14599" width="6.7109375" style="412" customWidth="1"/>
    <col min="14600" max="14600" width="8.5703125" style="412" customWidth="1"/>
    <col min="14601" max="14601" width="10" style="412" customWidth="1"/>
    <col min="14602" max="14848" width="9.140625" style="412"/>
    <col min="14849" max="14849" width="4.5703125" style="412" customWidth="1"/>
    <col min="14850" max="14850" width="22.28515625" style="412" customWidth="1"/>
    <col min="14851" max="14851" width="7" style="412" customWidth="1"/>
    <col min="14852" max="14852" width="8.5703125" style="412" customWidth="1"/>
    <col min="14853" max="14853" width="7.28515625" style="412" customWidth="1"/>
    <col min="14854" max="14854" width="8.5703125" style="412" customWidth="1"/>
    <col min="14855" max="14855" width="6.7109375" style="412" customWidth="1"/>
    <col min="14856" max="14856" width="8.5703125" style="412" customWidth="1"/>
    <col min="14857" max="14857" width="10" style="412" customWidth="1"/>
    <col min="14858" max="15104" width="9.140625" style="412"/>
    <col min="15105" max="15105" width="4.5703125" style="412" customWidth="1"/>
    <col min="15106" max="15106" width="22.28515625" style="412" customWidth="1"/>
    <col min="15107" max="15107" width="7" style="412" customWidth="1"/>
    <col min="15108" max="15108" width="8.5703125" style="412" customWidth="1"/>
    <col min="15109" max="15109" width="7.28515625" style="412" customWidth="1"/>
    <col min="15110" max="15110" width="8.5703125" style="412" customWidth="1"/>
    <col min="15111" max="15111" width="6.7109375" style="412" customWidth="1"/>
    <col min="15112" max="15112" width="8.5703125" style="412" customWidth="1"/>
    <col min="15113" max="15113" width="10" style="412" customWidth="1"/>
    <col min="15114" max="15360" width="9.140625" style="412"/>
    <col min="15361" max="15361" width="4.5703125" style="412" customWidth="1"/>
    <col min="15362" max="15362" width="22.28515625" style="412" customWidth="1"/>
    <col min="15363" max="15363" width="7" style="412" customWidth="1"/>
    <col min="15364" max="15364" width="8.5703125" style="412" customWidth="1"/>
    <col min="15365" max="15365" width="7.28515625" style="412" customWidth="1"/>
    <col min="15366" max="15366" width="8.5703125" style="412" customWidth="1"/>
    <col min="15367" max="15367" width="6.7109375" style="412" customWidth="1"/>
    <col min="15368" max="15368" width="8.5703125" style="412" customWidth="1"/>
    <col min="15369" max="15369" width="10" style="412" customWidth="1"/>
    <col min="15370" max="15616" width="9.140625" style="412"/>
    <col min="15617" max="15617" width="4.5703125" style="412" customWidth="1"/>
    <col min="15618" max="15618" width="22.28515625" style="412" customWidth="1"/>
    <col min="15619" max="15619" width="7" style="412" customWidth="1"/>
    <col min="15620" max="15620" width="8.5703125" style="412" customWidth="1"/>
    <col min="15621" max="15621" width="7.28515625" style="412" customWidth="1"/>
    <col min="15622" max="15622" width="8.5703125" style="412" customWidth="1"/>
    <col min="15623" max="15623" width="6.7109375" style="412" customWidth="1"/>
    <col min="15624" max="15624" width="8.5703125" style="412" customWidth="1"/>
    <col min="15625" max="15625" width="10" style="412" customWidth="1"/>
    <col min="15626" max="15872" width="9.140625" style="412"/>
    <col min="15873" max="15873" width="4.5703125" style="412" customWidth="1"/>
    <col min="15874" max="15874" width="22.28515625" style="412" customWidth="1"/>
    <col min="15875" max="15875" width="7" style="412" customWidth="1"/>
    <col min="15876" max="15876" width="8.5703125" style="412" customWidth="1"/>
    <col min="15877" max="15877" width="7.28515625" style="412" customWidth="1"/>
    <col min="15878" max="15878" width="8.5703125" style="412" customWidth="1"/>
    <col min="15879" max="15879" width="6.7109375" style="412" customWidth="1"/>
    <col min="15880" max="15880" width="8.5703125" style="412" customWidth="1"/>
    <col min="15881" max="15881" width="10" style="412" customWidth="1"/>
    <col min="15882" max="16128" width="9.140625" style="412"/>
    <col min="16129" max="16129" width="4.5703125" style="412" customWidth="1"/>
    <col min="16130" max="16130" width="22.28515625" style="412" customWidth="1"/>
    <col min="16131" max="16131" width="7" style="412" customWidth="1"/>
    <col min="16132" max="16132" width="8.5703125" style="412" customWidth="1"/>
    <col min="16133" max="16133" width="7.28515625" style="412" customWidth="1"/>
    <col min="16134" max="16134" width="8.5703125" style="412" customWidth="1"/>
    <col min="16135" max="16135" width="6.7109375" style="412" customWidth="1"/>
    <col min="16136" max="16136" width="8.5703125" style="412" customWidth="1"/>
    <col min="16137" max="16137" width="10" style="412" customWidth="1"/>
    <col min="16138" max="16384" width="9.140625" style="412"/>
  </cols>
  <sheetData>
    <row r="1" spans="1:10">
      <c r="A1" s="410" t="s">
        <v>376</v>
      </c>
      <c r="B1" s="410"/>
      <c r="C1" s="410"/>
      <c r="D1" s="410"/>
      <c r="E1" s="410"/>
      <c r="F1" s="410"/>
      <c r="G1" s="410"/>
      <c r="H1" s="410"/>
      <c r="I1" s="410"/>
      <c r="J1" s="411"/>
    </row>
    <row r="2" spans="1:10">
      <c r="A2" s="413"/>
      <c r="B2" s="414" t="s">
        <v>344</v>
      </c>
      <c r="C2" s="413"/>
      <c r="D2" s="413"/>
      <c r="E2" s="413"/>
      <c r="F2" s="413"/>
      <c r="G2" s="413"/>
      <c r="H2" s="413"/>
      <c r="I2" s="415"/>
      <c r="J2" s="411"/>
    </row>
    <row r="3" spans="1:10" ht="14.25" customHeight="1">
      <c r="A3" s="416"/>
      <c r="B3" s="417"/>
      <c r="C3" s="418" t="s">
        <v>377</v>
      </c>
      <c r="D3" s="419"/>
      <c r="E3" s="418" t="s">
        <v>378</v>
      </c>
      <c r="F3" s="419"/>
      <c r="G3" s="418" t="s">
        <v>162</v>
      </c>
      <c r="H3" s="419"/>
      <c r="I3" s="420" t="s">
        <v>379</v>
      </c>
      <c r="J3" s="420" t="s">
        <v>380</v>
      </c>
    </row>
    <row r="4" spans="1:10" ht="25.5">
      <c r="A4" s="421"/>
      <c r="B4" s="422"/>
      <c r="C4" s="423" t="s">
        <v>381</v>
      </c>
      <c r="D4" s="423" t="s">
        <v>382</v>
      </c>
      <c r="E4" s="423" t="s">
        <v>381</v>
      </c>
      <c r="F4" s="423" t="s">
        <v>382</v>
      </c>
      <c r="G4" s="423" t="s">
        <v>381</v>
      </c>
      <c r="H4" s="423" t="s">
        <v>382</v>
      </c>
      <c r="I4" s="424"/>
      <c r="J4" s="424"/>
    </row>
    <row r="5" spans="1:10">
      <c r="A5" s="425" t="s">
        <v>383</v>
      </c>
      <c r="B5" s="426"/>
      <c r="C5" s="427">
        <f t="shared" ref="C5:H5" si="0">SUM(C6:C23)</f>
        <v>272</v>
      </c>
      <c r="D5" s="428">
        <f t="shared" si="0"/>
        <v>100</v>
      </c>
      <c r="E5" s="429">
        <f t="shared" si="0"/>
        <v>267</v>
      </c>
      <c r="F5" s="428">
        <f t="shared" si="0"/>
        <v>99.999999999999986</v>
      </c>
      <c r="G5" s="427">
        <f t="shared" si="0"/>
        <v>434</v>
      </c>
      <c r="H5" s="428">
        <f t="shared" si="0"/>
        <v>100</v>
      </c>
      <c r="I5" s="430">
        <f>SUM(G5/E5*100)</f>
        <v>162.54681647940075</v>
      </c>
      <c r="J5" s="431">
        <f>SUM(G5/C5*100)</f>
        <v>159.55882352941177</v>
      </c>
    </row>
    <row r="6" spans="1:10">
      <c r="A6" s="432" t="s">
        <v>384</v>
      </c>
      <c r="B6" s="433" t="s">
        <v>385</v>
      </c>
      <c r="C6" s="434">
        <v>22</v>
      </c>
      <c r="D6" s="428">
        <f>C6/C5*100</f>
        <v>8.0882352941176467</v>
      </c>
      <c r="E6" s="435">
        <v>5</v>
      </c>
      <c r="F6" s="428">
        <f>E6/E5*100</f>
        <v>1.8726591760299627</v>
      </c>
      <c r="G6" s="427">
        <v>3</v>
      </c>
      <c r="H6" s="428">
        <f>G6/G5*100</f>
        <v>0.69124423963133641</v>
      </c>
      <c r="I6" s="436">
        <f>SUM(G6/E6*100)</f>
        <v>60</v>
      </c>
      <c r="J6" s="428">
        <f>SUM(G6/C6*100)</f>
        <v>13.636363636363635</v>
      </c>
    </row>
    <row r="7" spans="1:10">
      <c r="A7" s="437"/>
      <c r="B7" s="438" t="s">
        <v>386</v>
      </c>
      <c r="C7" s="439">
        <v>25</v>
      </c>
      <c r="D7" s="436">
        <f>C7/C5*100</f>
        <v>9.1911764705882355</v>
      </c>
      <c r="E7" s="440">
        <v>24</v>
      </c>
      <c r="F7" s="436">
        <f>E7/E5*100</f>
        <v>8.9887640449438209</v>
      </c>
      <c r="G7" s="441">
        <v>14</v>
      </c>
      <c r="H7" s="436">
        <f>G7/G5*100</f>
        <v>3.225806451612903</v>
      </c>
      <c r="I7" s="436">
        <f>SUM(G7/E7*100)</f>
        <v>58.333333333333336</v>
      </c>
      <c r="J7" s="436">
        <f>SUM(G7/C7*100)</f>
        <v>56.000000000000007</v>
      </c>
    </row>
    <row r="8" spans="1:10">
      <c r="A8" s="437"/>
      <c r="B8" s="438" t="s">
        <v>387</v>
      </c>
      <c r="C8" s="439">
        <v>0</v>
      </c>
      <c r="D8" s="436">
        <f>C8/C5*100</f>
        <v>0</v>
      </c>
      <c r="E8" s="440">
        <v>3</v>
      </c>
      <c r="F8" s="436">
        <f>E8/E5*100</f>
        <v>1.1235955056179776</v>
      </c>
      <c r="G8" s="441">
        <v>18</v>
      </c>
      <c r="H8" s="436">
        <f>G8/G5*100</f>
        <v>4.1474654377880187</v>
      </c>
      <c r="I8" s="436">
        <f>SUM(G8/E8*100)</f>
        <v>600</v>
      </c>
      <c r="J8" s="436">
        <v>0</v>
      </c>
    </row>
    <row r="9" spans="1:10">
      <c r="A9" s="437"/>
      <c r="B9" s="438" t="s">
        <v>388</v>
      </c>
      <c r="C9" s="439">
        <v>32</v>
      </c>
      <c r="D9" s="436">
        <f>C9/C5*100</f>
        <v>11.76470588235294</v>
      </c>
      <c r="E9" s="440">
        <v>22</v>
      </c>
      <c r="F9" s="436">
        <f>E9/E5*100</f>
        <v>8.239700374531834</v>
      </c>
      <c r="G9" s="441">
        <v>1</v>
      </c>
      <c r="H9" s="436">
        <f>G9/G5*100</f>
        <v>0.2304147465437788</v>
      </c>
      <c r="I9" s="436">
        <f>SUM(G9/E9*100)</f>
        <v>4.5454545454545459</v>
      </c>
      <c r="J9" s="436">
        <f>SUM(G9/C9*100)</f>
        <v>3.125</v>
      </c>
    </row>
    <row r="10" spans="1:10">
      <c r="A10" s="437"/>
      <c r="B10" s="438" t="s">
        <v>389</v>
      </c>
      <c r="C10" s="439">
        <v>57</v>
      </c>
      <c r="D10" s="436">
        <f>C10/C5*100</f>
        <v>20.955882352941178</v>
      </c>
      <c r="E10" s="440">
        <v>61</v>
      </c>
      <c r="F10" s="436">
        <f>E10/E5*100</f>
        <v>22.846441947565545</v>
      </c>
      <c r="G10" s="441">
        <v>18</v>
      </c>
      <c r="H10" s="436">
        <f>G10/G5*100</f>
        <v>4.1474654377880187</v>
      </c>
      <c r="I10" s="436">
        <f t="shared" ref="I10:I21" si="1">SUM(G10/E10*100)</f>
        <v>29.508196721311474</v>
      </c>
      <c r="J10" s="436">
        <f t="shared" ref="J10:J23" si="2">SUM(G10/C10*100)</f>
        <v>31.578947368421051</v>
      </c>
    </row>
    <row r="11" spans="1:10">
      <c r="A11" s="437"/>
      <c r="B11" s="438" t="s">
        <v>390</v>
      </c>
      <c r="C11" s="439">
        <v>2</v>
      </c>
      <c r="D11" s="436">
        <f>C11/C5*100</f>
        <v>0.73529411764705876</v>
      </c>
      <c r="E11" s="440">
        <v>0</v>
      </c>
      <c r="F11" s="436">
        <f>E11/E5*100</f>
        <v>0</v>
      </c>
      <c r="G11" s="441">
        <v>0</v>
      </c>
      <c r="H11" s="436">
        <f>G11/G5*100</f>
        <v>0</v>
      </c>
      <c r="I11" s="436">
        <v>0</v>
      </c>
      <c r="J11" s="436">
        <f t="shared" si="2"/>
        <v>0</v>
      </c>
    </row>
    <row r="12" spans="1:10">
      <c r="A12" s="437"/>
      <c r="B12" s="438" t="s">
        <v>391</v>
      </c>
      <c r="C12" s="439">
        <v>1</v>
      </c>
      <c r="D12" s="436">
        <f>C12/C5*100</f>
        <v>0.36764705882352938</v>
      </c>
      <c r="E12" s="440">
        <v>0</v>
      </c>
      <c r="F12" s="436">
        <f>E12/E5*100</f>
        <v>0</v>
      </c>
      <c r="G12" s="441">
        <v>1</v>
      </c>
      <c r="H12" s="436">
        <f>G12/G5*100</f>
        <v>0.2304147465437788</v>
      </c>
      <c r="I12" s="436">
        <v>0</v>
      </c>
      <c r="J12" s="436">
        <f t="shared" si="2"/>
        <v>100</v>
      </c>
    </row>
    <row r="13" spans="1:10">
      <c r="A13" s="437"/>
      <c r="B13" s="438" t="s">
        <v>392</v>
      </c>
      <c r="C13" s="439">
        <v>1</v>
      </c>
      <c r="D13" s="436">
        <f>C13/C5*100</f>
        <v>0.36764705882352938</v>
      </c>
      <c r="E13" s="440">
        <v>0</v>
      </c>
      <c r="F13" s="436">
        <f>E13/E5*100</f>
        <v>0</v>
      </c>
      <c r="G13" s="441">
        <v>0</v>
      </c>
      <c r="H13" s="436">
        <f>G13/G5*100</f>
        <v>0</v>
      </c>
      <c r="I13" s="436">
        <v>0</v>
      </c>
      <c r="J13" s="436">
        <f t="shared" si="2"/>
        <v>0</v>
      </c>
    </row>
    <row r="14" spans="1:10">
      <c r="A14" s="437"/>
      <c r="B14" s="438" t="s">
        <v>393</v>
      </c>
      <c r="C14" s="439">
        <v>0</v>
      </c>
      <c r="D14" s="436">
        <f>C14/C5*100</f>
        <v>0</v>
      </c>
      <c r="E14" s="440">
        <v>4</v>
      </c>
      <c r="F14" s="436">
        <f>E14/E5*100</f>
        <v>1.4981273408239701</v>
      </c>
      <c r="G14" s="441">
        <v>1</v>
      </c>
      <c r="H14" s="436">
        <f>G14/G5*100</f>
        <v>0.2304147465437788</v>
      </c>
      <c r="I14" s="436">
        <f t="shared" si="1"/>
        <v>25</v>
      </c>
      <c r="J14" s="436">
        <v>0</v>
      </c>
    </row>
    <row r="15" spans="1:10">
      <c r="A15" s="437"/>
      <c r="B15" s="438" t="s">
        <v>394</v>
      </c>
      <c r="C15" s="439">
        <v>14</v>
      </c>
      <c r="D15" s="436">
        <f>C15/C5*100</f>
        <v>5.1470588235294112</v>
      </c>
      <c r="E15" s="440">
        <v>26</v>
      </c>
      <c r="F15" s="436">
        <f>E15/E5*100</f>
        <v>9.7378277153558059</v>
      </c>
      <c r="G15" s="441">
        <v>12</v>
      </c>
      <c r="H15" s="436">
        <f>G15/G5*100</f>
        <v>2.7649769585253456</v>
      </c>
      <c r="I15" s="436">
        <f t="shared" si="1"/>
        <v>46.153846153846153</v>
      </c>
      <c r="J15" s="436">
        <f t="shared" si="2"/>
        <v>85.714285714285708</v>
      </c>
    </row>
    <row r="16" spans="1:10">
      <c r="A16" s="437"/>
      <c r="B16" s="438" t="s">
        <v>395</v>
      </c>
      <c r="C16" s="439">
        <v>41</v>
      </c>
      <c r="D16" s="436">
        <f>C16/C5*100</f>
        <v>15.073529411764705</v>
      </c>
      <c r="E16" s="440">
        <v>45</v>
      </c>
      <c r="F16" s="436">
        <f>E16/E5*100</f>
        <v>16.853932584269664</v>
      </c>
      <c r="G16" s="441">
        <v>46</v>
      </c>
      <c r="H16" s="436">
        <f>G16/G5*100</f>
        <v>10.599078341013826</v>
      </c>
      <c r="I16" s="436">
        <f t="shared" si="1"/>
        <v>102.22222222222221</v>
      </c>
      <c r="J16" s="436">
        <f t="shared" si="2"/>
        <v>112.19512195121952</v>
      </c>
    </row>
    <row r="17" spans="1:10">
      <c r="A17" s="437"/>
      <c r="B17" s="442" t="s">
        <v>396</v>
      </c>
      <c r="C17" s="439">
        <v>72</v>
      </c>
      <c r="D17" s="436">
        <f>C17/C5*100</f>
        <v>26.47058823529412</v>
      </c>
      <c r="E17" s="440">
        <v>63</v>
      </c>
      <c r="F17" s="436">
        <f>E17/E5*100</f>
        <v>23.595505617977526</v>
      </c>
      <c r="G17" s="441">
        <v>67</v>
      </c>
      <c r="H17" s="436">
        <f>G17/G5*100</f>
        <v>15.43778801843318</v>
      </c>
      <c r="I17" s="436">
        <f t="shared" si="1"/>
        <v>106.34920634920636</v>
      </c>
      <c r="J17" s="436">
        <f t="shared" si="2"/>
        <v>93.055555555555557</v>
      </c>
    </row>
    <row r="18" spans="1:10">
      <c r="A18" s="437"/>
      <c r="B18" s="438" t="s">
        <v>397</v>
      </c>
      <c r="C18" s="439">
        <v>3</v>
      </c>
      <c r="D18" s="436">
        <f>C18/C5*100</f>
        <v>1.1029411764705883</v>
      </c>
      <c r="E18" s="440">
        <v>1</v>
      </c>
      <c r="F18" s="436">
        <f>E18/E5*100</f>
        <v>0.37453183520599254</v>
      </c>
      <c r="G18" s="441">
        <v>1</v>
      </c>
      <c r="H18" s="436">
        <f>G18/G5*100</f>
        <v>0.2304147465437788</v>
      </c>
      <c r="I18" s="436">
        <f t="shared" si="1"/>
        <v>100</v>
      </c>
      <c r="J18" s="436">
        <f t="shared" si="2"/>
        <v>33.333333333333329</v>
      </c>
    </row>
    <row r="19" spans="1:10">
      <c r="A19" s="437"/>
      <c r="B19" s="438" t="s">
        <v>398</v>
      </c>
      <c r="C19" s="439">
        <v>0</v>
      </c>
      <c r="D19" s="436">
        <f>C19/C5*100</f>
        <v>0</v>
      </c>
      <c r="E19" s="440">
        <v>3</v>
      </c>
      <c r="F19" s="436">
        <f>E19/E5*100</f>
        <v>1.1235955056179776</v>
      </c>
      <c r="G19" s="441">
        <v>1</v>
      </c>
      <c r="H19" s="436">
        <f>G19/G5*100</f>
        <v>0.2304147465437788</v>
      </c>
      <c r="I19" s="436">
        <v>0</v>
      </c>
      <c r="J19" s="436">
        <v>0</v>
      </c>
    </row>
    <row r="20" spans="1:10">
      <c r="A20" s="437"/>
      <c r="B20" s="438" t="s">
        <v>399</v>
      </c>
      <c r="C20" s="443">
        <v>0</v>
      </c>
      <c r="D20" s="436">
        <f>C20/C5*100</f>
        <v>0</v>
      </c>
      <c r="E20" s="440">
        <v>2</v>
      </c>
      <c r="F20" s="436">
        <f>E20/E5*100</f>
        <v>0.74906367041198507</v>
      </c>
      <c r="G20" s="441">
        <v>2</v>
      </c>
      <c r="H20" s="436">
        <f>G20/G5*100</f>
        <v>0.46082949308755761</v>
      </c>
      <c r="I20" s="436">
        <f t="shared" si="1"/>
        <v>100</v>
      </c>
      <c r="J20" s="436">
        <v>0</v>
      </c>
    </row>
    <row r="21" spans="1:10" ht="25.5">
      <c r="A21" s="437"/>
      <c r="B21" s="438" t="s">
        <v>400</v>
      </c>
      <c r="C21" s="443">
        <v>0</v>
      </c>
      <c r="D21" s="436">
        <f>C21/C5*100</f>
        <v>0</v>
      </c>
      <c r="E21" s="443">
        <v>8</v>
      </c>
      <c r="F21" s="436">
        <f>E21/E5*100</f>
        <v>2.9962546816479403</v>
      </c>
      <c r="G21" s="441">
        <v>19</v>
      </c>
      <c r="H21" s="436">
        <f>G21/G5*100</f>
        <v>4.3778801843317972</v>
      </c>
      <c r="I21" s="436">
        <f t="shared" si="1"/>
        <v>237.5</v>
      </c>
      <c r="J21" s="436">
        <v>0</v>
      </c>
    </row>
    <row r="22" spans="1:10">
      <c r="A22" s="437"/>
      <c r="B22" s="438" t="s">
        <v>401</v>
      </c>
      <c r="C22" s="443">
        <v>0</v>
      </c>
      <c r="D22" s="436">
        <f>C22/C5*100</f>
        <v>0</v>
      </c>
      <c r="E22" s="444">
        <v>0</v>
      </c>
      <c r="F22" s="436">
        <f>E22/E5*100</f>
        <v>0</v>
      </c>
      <c r="G22" s="441">
        <v>230</v>
      </c>
      <c r="H22" s="436">
        <f>G22/G5*100</f>
        <v>52.995391705069125</v>
      </c>
      <c r="I22" s="436">
        <v>0</v>
      </c>
      <c r="J22" s="436">
        <v>0</v>
      </c>
    </row>
    <row r="23" spans="1:10">
      <c r="A23" s="445"/>
      <c r="B23" s="446" t="s">
        <v>402</v>
      </c>
      <c r="C23" s="447">
        <v>2</v>
      </c>
      <c r="D23" s="267">
        <f>C23/C5*100</f>
        <v>0.73529411764705876</v>
      </c>
      <c r="E23" s="448">
        <v>0</v>
      </c>
      <c r="F23" s="267">
        <f>E23/E5*100</f>
        <v>0</v>
      </c>
      <c r="G23" s="449">
        <v>0</v>
      </c>
      <c r="H23" s="267">
        <f>G23/G5*100</f>
        <v>0</v>
      </c>
      <c r="I23" s="267">
        <v>0</v>
      </c>
      <c r="J23" s="267">
        <f t="shared" si="2"/>
        <v>0</v>
      </c>
    </row>
    <row r="24" spans="1:10">
      <c r="G24" s="452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G4" sqref="G4"/>
    </sheetView>
  </sheetViews>
  <sheetFormatPr defaultColWidth="9.140625" defaultRowHeight="12.75"/>
  <cols>
    <col min="1" max="6" width="9.140625" style="42"/>
    <col min="7" max="7" width="29.85546875" style="42" customWidth="1"/>
    <col min="8" max="8" width="2.7109375" style="42" customWidth="1"/>
    <col min="9" max="9" width="18.7109375" style="477" customWidth="1"/>
    <col min="10" max="10" width="9" style="42" customWidth="1"/>
    <col min="11" max="11" width="9.140625" style="42" customWidth="1"/>
    <col min="12" max="12" width="9.140625" style="478" customWidth="1"/>
    <col min="13" max="13" width="9.42578125" style="42" customWidth="1"/>
    <col min="14" max="14" width="9.140625" style="42"/>
    <col min="15" max="15" width="13.28515625" style="42" customWidth="1"/>
    <col min="16" max="262" width="9.140625" style="42"/>
    <col min="263" max="263" width="29.85546875" style="42" customWidth="1"/>
    <col min="264" max="264" width="2.7109375" style="42" customWidth="1"/>
    <col min="265" max="265" width="18.7109375" style="42" customWidth="1"/>
    <col min="266" max="266" width="9" style="42" customWidth="1"/>
    <col min="267" max="268" width="9.140625" style="42" customWidth="1"/>
    <col min="269" max="269" width="9.42578125" style="42" customWidth="1"/>
    <col min="270" max="270" width="9.140625" style="42"/>
    <col min="271" max="271" width="13.28515625" style="42" customWidth="1"/>
    <col min="272" max="518" width="9.140625" style="42"/>
    <col min="519" max="519" width="29.85546875" style="42" customWidth="1"/>
    <col min="520" max="520" width="2.7109375" style="42" customWidth="1"/>
    <col min="521" max="521" width="18.7109375" style="42" customWidth="1"/>
    <col min="522" max="522" width="9" style="42" customWidth="1"/>
    <col min="523" max="524" width="9.140625" style="42" customWidth="1"/>
    <col min="525" max="525" width="9.42578125" style="42" customWidth="1"/>
    <col min="526" max="526" width="9.140625" style="42"/>
    <col min="527" max="527" width="13.28515625" style="42" customWidth="1"/>
    <col min="528" max="774" width="9.140625" style="42"/>
    <col min="775" max="775" width="29.85546875" style="42" customWidth="1"/>
    <col min="776" max="776" width="2.7109375" style="42" customWidth="1"/>
    <col min="777" max="777" width="18.7109375" style="42" customWidth="1"/>
    <col min="778" max="778" width="9" style="42" customWidth="1"/>
    <col min="779" max="780" width="9.140625" style="42" customWidth="1"/>
    <col min="781" max="781" width="9.42578125" style="42" customWidth="1"/>
    <col min="782" max="782" width="9.140625" style="42"/>
    <col min="783" max="783" width="13.28515625" style="42" customWidth="1"/>
    <col min="784" max="1030" width="9.140625" style="42"/>
    <col min="1031" max="1031" width="29.85546875" style="42" customWidth="1"/>
    <col min="1032" max="1032" width="2.7109375" style="42" customWidth="1"/>
    <col min="1033" max="1033" width="18.7109375" style="42" customWidth="1"/>
    <col min="1034" max="1034" width="9" style="42" customWidth="1"/>
    <col min="1035" max="1036" width="9.140625" style="42" customWidth="1"/>
    <col min="1037" max="1037" width="9.42578125" style="42" customWidth="1"/>
    <col min="1038" max="1038" width="9.140625" style="42"/>
    <col min="1039" max="1039" width="13.28515625" style="42" customWidth="1"/>
    <col min="1040" max="1286" width="9.140625" style="42"/>
    <col min="1287" max="1287" width="29.85546875" style="42" customWidth="1"/>
    <col min="1288" max="1288" width="2.7109375" style="42" customWidth="1"/>
    <col min="1289" max="1289" width="18.7109375" style="42" customWidth="1"/>
    <col min="1290" max="1290" width="9" style="42" customWidth="1"/>
    <col min="1291" max="1292" width="9.140625" style="42" customWidth="1"/>
    <col min="1293" max="1293" width="9.42578125" style="42" customWidth="1"/>
    <col min="1294" max="1294" width="9.140625" style="42"/>
    <col min="1295" max="1295" width="13.28515625" style="42" customWidth="1"/>
    <col min="1296" max="1542" width="9.140625" style="42"/>
    <col min="1543" max="1543" width="29.85546875" style="42" customWidth="1"/>
    <col min="1544" max="1544" width="2.7109375" style="42" customWidth="1"/>
    <col min="1545" max="1545" width="18.7109375" style="42" customWidth="1"/>
    <col min="1546" max="1546" width="9" style="42" customWidth="1"/>
    <col min="1547" max="1548" width="9.140625" style="42" customWidth="1"/>
    <col min="1549" max="1549" width="9.42578125" style="42" customWidth="1"/>
    <col min="1550" max="1550" width="9.140625" style="42"/>
    <col min="1551" max="1551" width="13.28515625" style="42" customWidth="1"/>
    <col min="1552" max="1798" width="9.140625" style="42"/>
    <col min="1799" max="1799" width="29.85546875" style="42" customWidth="1"/>
    <col min="1800" max="1800" width="2.7109375" style="42" customWidth="1"/>
    <col min="1801" max="1801" width="18.7109375" style="42" customWidth="1"/>
    <col min="1802" max="1802" width="9" style="42" customWidth="1"/>
    <col min="1803" max="1804" width="9.140625" style="42" customWidth="1"/>
    <col min="1805" max="1805" width="9.42578125" style="42" customWidth="1"/>
    <col min="1806" max="1806" width="9.140625" style="42"/>
    <col min="1807" max="1807" width="13.28515625" style="42" customWidth="1"/>
    <col min="1808" max="2054" width="9.140625" style="42"/>
    <col min="2055" max="2055" width="29.85546875" style="42" customWidth="1"/>
    <col min="2056" max="2056" width="2.7109375" style="42" customWidth="1"/>
    <col min="2057" max="2057" width="18.7109375" style="42" customWidth="1"/>
    <col min="2058" max="2058" width="9" style="42" customWidth="1"/>
    <col min="2059" max="2060" width="9.140625" style="42" customWidth="1"/>
    <col min="2061" max="2061" width="9.42578125" style="42" customWidth="1"/>
    <col min="2062" max="2062" width="9.140625" style="42"/>
    <col min="2063" max="2063" width="13.28515625" style="42" customWidth="1"/>
    <col min="2064" max="2310" width="9.140625" style="42"/>
    <col min="2311" max="2311" width="29.85546875" style="42" customWidth="1"/>
    <col min="2312" max="2312" width="2.7109375" style="42" customWidth="1"/>
    <col min="2313" max="2313" width="18.7109375" style="42" customWidth="1"/>
    <col min="2314" max="2314" width="9" style="42" customWidth="1"/>
    <col min="2315" max="2316" width="9.140625" style="42" customWidth="1"/>
    <col min="2317" max="2317" width="9.42578125" style="42" customWidth="1"/>
    <col min="2318" max="2318" width="9.140625" style="42"/>
    <col min="2319" max="2319" width="13.28515625" style="42" customWidth="1"/>
    <col min="2320" max="2566" width="9.140625" style="42"/>
    <col min="2567" max="2567" width="29.85546875" style="42" customWidth="1"/>
    <col min="2568" max="2568" width="2.7109375" style="42" customWidth="1"/>
    <col min="2569" max="2569" width="18.7109375" style="42" customWidth="1"/>
    <col min="2570" max="2570" width="9" style="42" customWidth="1"/>
    <col min="2571" max="2572" width="9.140625" style="42" customWidth="1"/>
    <col min="2573" max="2573" width="9.42578125" style="42" customWidth="1"/>
    <col min="2574" max="2574" width="9.140625" style="42"/>
    <col min="2575" max="2575" width="13.28515625" style="42" customWidth="1"/>
    <col min="2576" max="2822" width="9.140625" style="42"/>
    <col min="2823" max="2823" width="29.85546875" style="42" customWidth="1"/>
    <col min="2824" max="2824" width="2.7109375" style="42" customWidth="1"/>
    <col min="2825" max="2825" width="18.7109375" style="42" customWidth="1"/>
    <col min="2826" max="2826" width="9" style="42" customWidth="1"/>
    <col min="2827" max="2828" width="9.140625" style="42" customWidth="1"/>
    <col min="2829" max="2829" width="9.42578125" style="42" customWidth="1"/>
    <col min="2830" max="2830" width="9.140625" style="42"/>
    <col min="2831" max="2831" width="13.28515625" style="42" customWidth="1"/>
    <col min="2832" max="3078" width="9.140625" style="42"/>
    <col min="3079" max="3079" width="29.85546875" style="42" customWidth="1"/>
    <col min="3080" max="3080" width="2.7109375" style="42" customWidth="1"/>
    <col min="3081" max="3081" width="18.7109375" style="42" customWidth="1"/>
    <col min="3082" max="3082" width="9" style="42" customWidth="1"/>
    <col min="3083" max="3084" width="9.140625" style="42" customWidth="1"/>
    <col min="3085" max="3085" width="9.42578125" style="42" customWidth="1"/>
    <col min="3086" max="3086" width="9.140625" style="42"/>
    <col min="3087" max="3087" width="13.28515625" style="42" customWidth="1"/>
    <col min="3088" max="3334" width="9.140625" style="42"/>
    <col min="3335" max="3335" width="29.85546875" style="42" customWidth="1"/>
    <col min="3336" max="3336" width="2.7109375" style="42" customWidth="1"/>
    <col min="3337" max="3337" width="18.7109375" style="42" customWidth="1"/>
    <col min="3338" max="3338" width="9" style="42" customWidth="1"/>
    <col min="3339" max="3340" width="9.140625" style="42" customWidth="1"/>
    <col min="3341" max="3341" width="9.42578125" style="42" customWidth="1"/>
    <col min="3342" max="3342" width="9.140625" style="42"/>
    <col min="3343" max="3343" width="13.28515625" style="42" customWidth="1"/>
    <col min="3344" max="3590" width="9.140625" style="42"/>
    <col min="3591" max="3591" width="29.85546875" style="42" customWidth="1"/>
    <col min="3592" max="3592" width="2.7109375" style="42" customWidth="1"/>
    <col min="3593" max="3593" width="18.7109375" style="42" customWidth="1"/>
    <col min="3594" max="3594" width="9" style="42" customWidth="1"/>
    <col min="3595" max="3596" width="9.140625" style="42" customWidth="1"/>
    <col min="3597" max="3597" width="9.42578125" style="42" customWidth="1"/>
    <col min="3598" max="3598" width="9.140625" style="42"/>
    <col min="3599" max="3599" width="13.28515625" style="42" customWidth="1"/>
    <col min="3600" max="3846" width="9.140625" style="42"/>
    <col min="3847" max="3847" width="29.85546875" style="42" customWidth="1"/>
    <col min="3848" max="3848" width="2.7109375" style="42" customWidth="1"/>
    <col min="3849" max="3849" width="18.7109375" style="42" customWidth="1"/>
    <col min="3850" max="3850" width="9" style="42" customWidth="1"/>
    <col min="3851" max="3852" width="9.140625" style="42" customWidth="1"/>
    <col min="3853" max="3853" width="9.42578125" style="42" customWidth="1"/>
    <col min="3854" max="3854" width="9.140625" style="42"/>
    <col min="3855" max="3855" width="13.28515625" style="42" customWidth="1"/>
    <col min="3856" max="4102" width="9.140625" style="42"/>
    <col min="4103" max="4103" width="29.85546875" style="42" customWidth="1"/>
    <col min="4104" max="4104" width="2.7109375" style="42" customWidth="1"/>
    <col min="4105" max="4105" width="18.7109375" style="42" customWidth="1"/>
    <col min="4106" max="4106" width="9" style="42" customWidth="1"/>
    <col min="4107" max="4108" width="9.140625" style="42" customWidth="1"/>
    <col min="4109" max="4109" width="9.42578125" style="42" customWidth="1"/>
    <col min="4110" max="4110" width="9.140625" style="42"/>
    <col min="4111" max="4111" width="13.28515625" style="42" customWidth="1"/>
    <col min="4112" max="4358" width="9.140625" style="42"/>
    <col min="4359" max="4359" width="29.85546875" style="42" customWidth="1"/>
    <col min="4360" max="4360" width="2.7109375" style="42" customWidth="1"/>
    <col min="4361" max="4361" width="18.7109375" style="42" customWidth="1"/>
    <col min="4362" max="4362" width="9" style="42" customWidth="1"/>
    <col min="4363" max="4364" width="9.140625" style="42" customWidth="1"/>
    <col min="4365" max="4365" width="9.42578125" style="42" customWidth="1"/>
    <col min="4366" max="4366" width="9.140625" style="42"/>
    <col min="4367" max="4367" width="13.28515625" style="42" customWidth="1"/>
    <col min="4368" max="4614" width="9.140625" style="42"/>
    <col min="4615" max="4615" width="29.85546875" style="42" customWidth="1"/>
    <col min="4616" max="4616" width="2.7109375" style="42" customWidth="1"/>
    <col min="4617" max="4617" width="18.7109375" style="42" customWidth="1"/>
    <col min="4618" max="4618" width="9" style="42" customWidth="1"/>
    <col min="4619" max="4620" width="9.140625" style="42" customWidth="1"/>
    <col min="4621" max="4621" width="9.42578125" style="42" customWidth="1"/>
    <col min="4622" max="4622" width="9.140625" style="42"/>
    <col min="4623" max="4623" width="13.28515625" style="42" customWidth="1"/>
    <col min="4624" max="4870" width="9.140625" style="42"/>
    <col min="4871" max="4871" width="29.85546875" style="42" customWidth="1"/>
    <col min="4872" max="4872" width="2.7109375" style="42" customWidth="1"/>
    <col min="4873" max="4873" width="18.7109375" style="42" customWidth="1"/>
    <col min="4874" max="4874" width="9" style="42" customWidth="1"/>
    <col min="4875" max="4876" width="9.140625" style="42" customWidth="1"/>
    <col min="4877" max="4877" width="9.42578125" style="42" customWidth="1"/>
    <col min="4878" max="4878" width="9.140625" style="42"/>
    <col min="4879" max="4879" width="13.28515625" style="42" customWidth="1"/>
    <col min="4880" max="5126" width="9.140625" style="42"/>
    <col min="5127" max="5127" width="29.85546875" style="42" customWidth="1"/>
    <col min="5128" max="5128" width="2.7109375" style="42" customWidth="1"/>
    <col min="5129" max="5129" width="18.7109375" style="42" customWidth="1"/>
    <col min="5130" max="5130" width="9" style="42" customWidth="1"/>
    <col min="5131" max="5132" width="9.140625" style="42" customWidth="1"/>
    <col min="5133" max="5133" width="9.42578125" style="42" customWidth="1"/>
    <col min="5134" max="5134" width="9.140625" style="42"/>
    <col min="5135" max="5135" width="13.28515625" style="42" customWidth="1"/>
    <col min="5136" max="5382" width="9.140625" style="42"/>
    <col min="5383" max="5383" width="29.85546875" style="42" customWidth="1"/>
    <col min="5384" max="5384" width="2.7109375" style="42" customWidth="1"/>
    <col min="5385" max="5385" width="18.7109375" style="42" customWidth="1"/>
    <col min="5386" max="5386" width="9" style="42" customWidth="1"/>
    <col min="5387" max="5388" width="9.140625" style="42" customWidth="1"/>
    <col min="5389" max="5389" width="9.42578125" style="42" customWidth="1"/>
    <col min="5390" max="5390" width="9.140625" style="42"/>
    <col min="5391" max="5391" width="13.28515625" style="42" customWidth="1"/>
    <col min="5392" max="5638" width="9.140625" style="42"/>
    <col min="5639" max="5639" width="29.85546875" style="42" customWidth="1"/>
    <col min="5640" max="5640" width="2.7109375" style="42" customWidth="1"/>
    <col min="5641" max="5641" width="18.7109375" style="42" customWidth="1"/>
    <col min="5642" max="5642" width="9" style="42" customWidth="1"/>
    <col min="5643" max="5644" width="9.140625" style="42" customWidth="1"/>
    <col min="5645" max="5645" width="9.42578125" style="42" customWidth="1"/>
    <col min="5646" max="5646" width="9.140625" style="42"/>
    <col min="5647" max="5647" width="13.28515625" style="42" customWidth="1"/>
    <col min="5648" max="5894" width="9.140625" style="42"/>
    <col min="5895" max="5895" width="29.85546875" style="42" customWidth="1"/>
    <col min="5896" max="5896" width="2.7109375" style="42" customWidth="1"/>
    <col min="5897" max="5897" width="18.7109375" style="42" customWidth="1"/>
    <col min="5898" max="5898" width="9" style="42" customWidth="1"/>
    <col min="5899" max="5900" width="9.140625" style="42" customWidth="1"/>
    <col min="5901" max="5901" width="9.42578125" style="42" customWidth="1"/>
    <col min="5902" max="5902" width="9.140625" style="42"/>
    <col min="5903" max="5903" width="13.28515625" style="42" customWidth="1"/>
    <col min="5904" max="6150" width="9.140625" style="42"/>
    <col min="6151" max="6151" width="29.85546875" style="42" customWidth="1"/>
    <col min="6152" max="6152" width="2.7109375" style="42" customWidth="1"/>
    <col min="6153" max="6153" width="18.7109375" style="42" customWidth="1"/>
    <col min="6154" max="6154" width="9" style="42" customWidth="1"/>
    <col min="6155" max="6156" width="9.140625" style="42" customWidth="1"/>
    <col min="6157" max="6157" width="9.42578125" style="42" customWidth="1"/>
    <col min="6158" max="6158" width="9.140625" style="42"/>
    <col min="6159" max="6159" width="13.28515625" style="42" customWidth="1"/>
    <col min="6160" max="6406" width="9.140625" style="42"/>
    <col min="6407" max="6407" width="29.85546875" style="42" customWidth="1"/>
    <col min="6408" max="6408" width="2.7109375" style="42" customWidth="1"/>
    <col min="6409" max="6409" width="18.7109375" style="42" customWidth="1"/>
    <col min="6410" max="6410" width="9" style="42" customWidth="1"/>
    <col min="6411" max="6412" width="9.140625" style="42" customWidth="1"/>
    <col min="6413" max="6413" width="9.42578125" style="42" customWidth="1"/>
    <col min="6414" max="6414" width="9.140625" style="42"/>
    <col min="6415" max="6415" width="13.28515625" style="42" customWidth="1"/>
    <col min="6416" max="6662" width="9.140625" style="42"/>
    <col min="6663" max="6663" width="29.85546875" style="42" customWidth="1"/>
    <col min="6664" max="6664" width="2.7109375" style="42" customWidth="1"/>
    <col min="6665" max="6665" width="18.7109375" style="42" customWidth="1"/>
    <col min="6666" max="6666" width="9" style="42" customWidth="1"/>
    <col min="6667" max="6668" width="9.140625" style="42" customWidth="1"/>
    <col min="6669" max="6669" width="9.42578125" style="42" customWidth="1"/>
    <col min="6670" max="6670" width="9.140625" style="42"/>
    <col min="6671" max="6671" width="13.28515625" style="42" customWidth="1"/>
    <col min="6672" max="6918" width="9.140625" style="42"/>
    <col min="6919" max="6919" width="29.85546875" style="42" customWidth="1"/>
    <col min="6920" max="6920" width="2.7109375" style="42" customWidth="1"/>
    <col min="6921" max="6921" width="18.7109375" style="42" customWidth="1"/>
    <col min="6922" max="6922" width="9" style="42" customWidth="1"/>
    <col min="6923" max="6924" width="9.140625" style="42" customWidth="1"/>
    <col min="6925" max="6925" width="9.42578125" style="42" customWidth="1"/>
    <col min="6926" max="6926" width="9.140625" style="42"/>
    <col min="6927" max="6927" width="13.28515625" style="42" customWidth="1"/>
    <col min="6928" max="7174" width="9.140625" style="42"/>
    <col min="7175" max="7175" width="29.85546875" style="42" customWidth="1"/>
    <col min="7176" max="7176" width="2.7109375" style="42" customWidth="1"/>
    <col min="7177" max="7177" width="18.7109375" style="42" customWidth="1"/>
    <col min="7178" max="7178" width="9" style="42" customWidth="1"/>
    <col min="7179" max="7180" width="9.140625" style="42" customWidth="1"/>
    <col min="7181" max="7181" width="9.42578125" style="42" customWidth="1"/>
    <col min="7182" max="7182" width="9.140625" style="42"/>
    <col min="7183" max="7183" width="13.28515625" style="42" customWidth="1"/>
    <col min="7184" max="7430" width="9.140625" style="42"/>
    <col min="7431" max="7431" width="29.85546875" style="42" customWidth="1"/>
    <col min="7432" max="7432" width="2.7109375" style="42" customWidth="1"/>
    <col min="7433" max="7433" width="18.7109375" style="42" customWidth="1"/>
    <col min="7434" max="7434" width="9" style="42" customWidth="1"/>
    <col min="7435" max="7436" width="9.140625" style="42" customWidth="1"/>
    <col min="7437" max="7437" width="9.42578125" style="42" customWidth="1"/>
    <col min="7438" max="7438" width="9.140625" style="42"/>
    <col min="7439" max="7439" width="13.28515625" style="42" customWidth="1"/>
    <col min="7440" max="7686" width="9.140625" style="42"/>
    <col min="7687" max="7687" width="29.85546875" style="42" customWidth="1"/>
    <col min="7688" max="7688" width="2.7109375" style="42" customWidth="1"/>
    <col min="7689" max="7689" width="18.7109375" style="42" customWidth="1"/>
    <col min="7690" max="7690" width="9" style="42" customWidth="1"/>
    <col min="7691" max="7692" width="9.140625" style="42" customWidth="1"/>
    <col min="7693" max="7693" width="9.42578125" style="42" customWidth="1"/>
    <col min="7694" max="7694" width="9.140625" style="42"/>
    <col min="7695" max="7695" width="13.28515625" style="42" customWidth="1"/>
    <col min="7696" max="7942" width="9.140625" style="42"/>
    <col min="7943" max="7943" width="29.85546875" style="42" customWidth="1"/>
    <col min="7944" max="7944" width="2.7109375" style="42" customWidth="1"/>
    <col min="7945" max="7945" width="18.7109375" style="42" customWidth="1"/>
    <col min="7946" max="7946" width="9" style="42" customWidth="1"/>
    <col min="7947" max="7948" width="9.140625" style="42" customWidth="1"/>
    <col min="7949" max="7949" width="9.42578125" style="42" customWidth="1"/>
    <col min="7950" max="7950" width="9.140625" style="42"/>
    <col min="7951" max="7951" width="13.28515625" style="42" customWidth="1"/>
    <col min="7952" max="8198" width="9.140625" style="42"/>
    <col min="8199" max="8199" width="29.85546875" style="42" customWidth="1"/>
    <col min="8200" max="8200" width="2.7109375" style="42" customWidth="1"/>
    <col min="8201" max="8201" width="18.7109375" style="42" customWidth="1"/>
    <col min="8202" max="8202" width="9" style="42" customWidth="1"/>
    <col min="8203" max="8204" width="9.140625" style="42" customWidth="1"/>
    <col min="8205" max="8205" width="9.42578125" style="42" customWidth="1"/>
    <col min="8206" max="8206" width="9.140625" style="42"/>
    <col min="8207" max="8207" width="13.28515625" style="42" customWidth="1"/>
    <col min="8208" max="8454" width="9.140625" style="42"/>
    <col min="8455" max="8455" width="29.85546875" style="42" customWidth="1"/>
    <col min="8456" max="8456" width="2.7109375" style="42" customWidth="1"/>
    <col min="8457" max="8457" width="18.7109375" style="42" customWidth="1"/>
    <col min="8458" max="8458" width="9" style="42" customWidth="1"/>
    <col min="8459" max="8460" width="9.140625" style="42" customWidth="1"/>
    <col min="8461" max="8461" width="9.42578125" style="42" customWidth="1"/>
    <col min="8462" max="8462" width="9.140625" style="42"/>
    <col min="8463" max="8463" width="13.28515625" style="42" customWidth="1"/>
    <col min="8464" max="8710" width="9.140625" style="42"/>
    <col min="8711" max="8711" width="29.85546875" style="42" customWidth="1"/>
    <col min="8712" max="8712" width="2.7109375" style="42" customWidth="1"/>
    <col min="8713" max="8713" width="18.7109375" style="42" customWidth="1"/>
    <col min="8714" max="8714" width="9" style="42" customWidth="1"/>
    <col min="8715" max="8716" width="9.140625" style="42" customWidth="1"/>
    <col min="8717" max="8717" width="9.42578125" style="42" customWidth="1"/>
    <col min="8718" max="8718" width="9.140625" style="42"/>
    <col min="8719" max="8719" width="13.28515625" style="42" customWidth="1"/>
    <col min="8720" max="8966" width="9.140625" style="42"/>
    <col min="8967" max="8967" width="29.85546875" style="42" customWidth="1"/>
    <col min="8968" max="8968" width="2.7109375" style="42" customWidth="1"/>
    <col min="8969" max="8969" width="18.7109375" style="42" customWidth="1"/>
    <col min="8970" max="8970" width="9" style="42" customWidth="1"/>
    <col min="8971" max="8972" width="9.140625" style="42" customWidth="1"/>
    <col min="8973" max="8973" width="9.42578125" style="42" customWidth="1"/>
    <col min="8974" max="8974" width="9.140625" style="42"/>
    <col min="8975" max="8975" width="13.28515625" style="42" customWidth="1"/>
    <col min="8976" max="9222" width="9.140625" style="42"/>
    <col min="9223" max="9223" width="29.85546875" style="42" customWidth="1"/>
    <col min="9224" max="9224" width="2.7109375" style="42" customWidth="1"/>
    <col min="9225" max="9225" width="18.7109375" style="42" customWidth="1"/>
    <col min="9226" max="9226" width="9" style="42" customWidth="1"/>
    <col min="9227" max="9228" width="9.140625" style="42" customWidth="1"/>
    <col min="9229" max="9229" width="9.42578125" style="42" customWidth="1"/>
    <col min="9230" max="9230" width="9.140625" style="42"/>
    <col min="9231" max="9231" width="13.28515625" style="42" customWidth="1"/>
    <col min="9232" max="9478" width="9.140625" style="42"/>
    <col min="9479" max="9479" width="29.85546875" style="42" customWidth="1"/>
    <col min="9480" max="9480" width="2.7109375" style="42" customWidth="1"/>
    <col min="9481" max="9481" width="18.7109375" style="42" customWidth="1"/>
    <col min="9482" max="9482" width="9" style="42" customWidth="1"/>
    <col min="9483" max="9484" width="9.140625" style="42" customWidth="1"/>
    <col min="9485" max="9485" width="9.42578125" style="42" customWidth="1"/>
    <col min="9486" max="9486" width="9.140625" style="42"/>
    <col min="9487" max="9487" width="13.28515625" style="42" customWidth="1"/>
    <col min="9488" max="9734" width="9.140625" style="42"/>
    <col min="9735" max="9735" width="29.85546875" style="42" customWidth="1"/>
    <col min="9736" max="9736" width="2.7109375" style="42" customWidth="1"/>
    <col min="9737" max="9737" width="18.7109375" style="42" customWidth="1"/>
    <col min="9738" max="9738" width="9" style="42" customWidth="1"/>
    <col min="9739" max="9740" width="9.140625" style="42" customWidth="1"/>
    <col min="9741" max="9741" width="9.42578125" style="42" customWidth="1"/>
    <col min="9742" max="9742" width="9.140625" style="42"/>
    <col min="9743" max="9743" width="13.28515625" style="42" customWidth="1"/>
    <col min="9744" max="9990" width="9.140625" style="42"/>
    <col min="9991" max="9991" width="29.85546875" style="42" customWidth="1"/>
    <col min="9992" max="9992" width="2.7109375" style="42" customWidth="1"/>
    <col min="9993" max="9993" width="18.7109375" style="42" customWidth="1"/>
    <col min="9994" max="9994" width="9" style="42" customWidth="1"/>
    <col min="9995" max="9996" width="9.140625" style="42" customWidth="1"/>
    <col min="9997" max="9997" width="9.42578125" style="42" customWidth="1"/>
    <col min="9998" max="9998" width="9.140625" style="42"/>
    <col min="9999" max="9999" width="13.28515625" style="42" customWidth="1"/>
    <col min="10000" max="10246" width="9.140625" style="42"/>
    <col min="10247" max="10247" width="29.85546875" style="42" customWidth="1"/>
    <col min="10248" max="10248" width="2.7109375" style="42" customWidth="1"/>
    <col min="10249" max="10249" width="18.7109375" style="42" customWidth="1"/>
    <col min="10250" max="10250" width="9" style="42" customWidth="1"/>
    <col min="10251" max="10252" width="9.140625" style="42" customWidth="1"/>
    <col min="10253" max="10253" width="9.42578125" style="42" customWidth="1"/>
    <col min="10254" max="10254" width="9.140625" style="42"/>
    <col min="10255" max="10255" width="13.28515625" style="42" customWidth="1"/>
    <col min="10256" max="10502" width="9.140625" style="42"/>
    <col min="10503" max="10503" width="29.85546875" style="42" customWidth="1"/>
    <col min="10504" max="10504" width="2.7109375" style="42" customWidth="1"/>
    <col min="10505" max="10505" width="18.7109375" style="42" customWidth="1"/>
    <col min="10506" max="10506" width="9" style="42" customWidth="1"/>
    <col min="10507" max="10508" width="9.140625" style="42" customWidth="1"/>
    <col min="10509" max="10509" width="9.42578125" style="42" customWidth="1"/>
    <col min="10510" max="10510" width="9.140625" style="42"/>
    <col min="10511" max="10511" width="13.28515625" style="42" customWidth="1"/>
    <col min="10512" max="10758" width="9.140625" style="42"/>
    <col min="10759" max="10759" width="29.85546875" style="42" customWidth="1"/>
    <col min="10760" max="10760" width="2.7109375" style="42" customWidth="1"/>
    <col min="10761" max="10761" width="18.7109375" style="42" customWidth="1"/>
    <col min="10762" max="10762" width="9" style="42" customWidth="1"/>
    <col min="10763" max="10764" width="9.140625" style="42" customWidth="1"/>
    <col min="10765" max="10765" width="9.42578125" style="42" customWidth="1"/>
    <col min="10766" max="10766" width="9.140625" style="42"/>
    <col min="10767" max="10767" width="13.28515625" style="42" customWidth="1"/>
    <col min="10768" max="11014" width="9.140625" style="42"/>
    <col min="11015" max="11015" width="29.85546875" style="42" customWidth="1"/>
    <col min="11016" max="11016" width="2.7109375" style="42" customWidth="1"/>
    <col min="11017" max="11017" width="18.7109375" style="42" customWidth="1"/>
    <col min="11018" max="11018" width="9" style="42" customWidth="1"/>
    <col min="11019" max="11020" width="9.140625" style="42" customWidth="1"/>
    <col min="11021" max="11021" width="9.42578125" style="42" customWidth="1"/>
    <col min="11022" max="11022" width="9.140625" style="42"/>
    <col min="11023" max="11023" width="13.28515625" style="42" customWidth="1"/>
    <col min="11024" max="11270" width="9.140625" style="42"/>
    <col min="11271" max="11271" width="29.85546875" style="42" customWidth="1"/>
    <col min="11272" max="11272" width="2.7109375" style="42" customWidth="1"/>
    <col min="11273" max="11273" width="18.7109375" style="42" customWidth="1"/>
    <col min="11274" max="11274" width="9" style="42" customWidth="1"/>
    <col min="11275" max="11276" width="9.140625" style="42" customWidth="1"/>
    <col min="11277" max="11277" width="9.42578125" style="42" customWidth="1"/>
    <col min="11278" max="11278" width="9.140625" style="42"/>
    <col min="11279" max="11279" width="13.28515625" style="42" customWidth="1"/>
    <col min="11280" max="11526" width="9.140625" style="42"/>
    <col min="11527" max="11527" width="29.85546875" style="42" customWidth="1"/>
    <col min="11528" max="11528" width="2.7109375" style="42" customWidth="1"/>
    <col min="11529" max="11529" width="18.7109375" style="42" customWidth="1"/>
    <col min="11530" max="11530" width="9" style="42" customWidth="1"/>
    <col min="11531" max="11532" width="9.140625" style="42" customWidth="1"/>
    <col min="11533" max="11533" width="9.42578125" style="42" customWidth="1"/>
    <col min="11534" max="11534" width="9.140625" style="42"/>
    <col min="11535" max="11535" width="13.28515625" style="42" customWidth="1"/>
    <col min="11536" max="11782" width="9.140625" style="42"/>
    <col min="11783" max="11783" width="29.85546875" style="42" customWidth="1"/>
    <col min="11784" max="11784" width="2.7109375" style="42" customWidth="1"/>
    <col min="11785" max="11785" width="18.7109375" style="42" customWidth="1"/>
    <col min="11786" max="11786" width="9" style="42" customWidth="1"/>
    <col min="11787" max="11788" width="9.140625" style="42" customWidth="1"/>
    <col min="11789" max="11789" width="9.42578125" style="42" customWidth="1"/>
    <col min="11790" max="11790" width="9.140625" style="42"/>
    <col min="11791" max="11791" width="13.28515625" style="42" customWidth="1"/>
    <col min="11792" max="12038" width="9.140625" style="42"/>
    <col min="12039" max="12039" width="29.85546875" style="42" customWidth="1"/>
    <col min="12040" max="12040" width="2.7109375" style="42" customWidth="1"/>
    <col min="12041" max="12041" width="18.7109375" style="42" customWidth="1"/>
    <col min="12042" max="12042" width="9" style="42" customWidth="1"/>
    <col min="12043" max="12044" width="9.140625" style="42" customWidth="1"/>
    <col min="12045" max="12045" width="9.42578125" style="42" customWidth="1"/>
    <col min="12046" max="12046" width="9.140625" style="42"/>
    <col min="12047" max="12047" width="13.28515625" style="42" customWidth="1"/>
    <col min="12048" max="12294" width="9.140625" style="42"/>
    <col min="12295" max="12295" width="29.85546875" style="42" customWidth="1"/>
    <col min="12296" max="12296" width="2.7109375" style="42" customWidth="1"/>
    <col min="12297" max="12297" width="18.7109375" style="42" customWidth="1"/>
    <col min="12298" max="12298" width="9" style="42" customWidth="1"/>
    <col min="12299" max="12300" width="9.140625" style="42" customWidth="1"/>
    <col min="12301" max="12301" width="9.42578125" style="42" customWidth="1"/>
    <col min="12302" max="12302" width="9.140625" style="42"/>
    <col min="12303" max="12303" width="13.28515625" style="42" customWidth="1"/>
    <col min="12304" max="12550" width="9.140625" style="42"/>
    <col min="12551" max="12551" width="29.85546875" style="42" customWidth="1"/>
    <col min="12552" max="12552" width="2.7109375" style="42" customWidth="1"/>
    <col min="12553" max="12553" width="18.7109375" style="42" customWidth="1"/>
    <col min="12554" max="12554" width="9" style="42" customWidth="1"/>
    <col min="12555" max="12556" width="9.140625" style="42" customWidth="1"/>
    <col min="12557" max="12557" width="9.42578125" style="42" customWidth="1"/>
    <col min="12558" max="12558" width="9.140625" style="42"/>
    <col min="12559" max="12559" width="13.28515625" style="42" customWidth="1"/>
    <col min="12560" max="12806" width="9.140625" style="42"/>
    <col min="12807" max="12807" width="29.85546875" style="42" customWidth="1"/>
    <col min="12808" max="12808" width="2.7109375" style="42" customWidth="1"/>
    <col min="12809" max="12809" width="18.7109375" style="42" customWidth="1"/>
    <col min="12810" max="12810" width="9" style="42" customWidth="1"/>
    <col min="12811" max="12812" width="9.140625" style="42" customWidth="1"/>
    <col min="12813" max="12813" width="9.42578125" style="42" customWidth="1"/>
    <col min="12814" max="12814" width="9.140625" style="42"/>
    <col min="12815" max="12815" width="13.28515625" style="42" customWidth="1"/>
    <col min="12816" max="13062" width="9.140625" style="42"/>
    <col min="13063" max="13063" width="29.85546875" style="42" customWidth="1"/>
    <col min="13064" max="13064" width="2.7109375" style="42" customWidth="1"/>
    <col min="13065" max="13065" width="18.7109375" style="42" customWidth="1"/>
    <col min="13066" max="13066" width="9" style="42" customWidth="1"/>
    <col min="13067" max="13068" width="9.140625" style="42" customWidth="1"/>
    <col min="13069" max="13069" width="9.42578125" style="42" customWidth="1"/>
    <col min="13070" max="13070" width="9.140625" style="42"/>
    <col min="13071" max="13071" width="13.28515625" style="42" customWidth="1"/>
    <col min="13072" max="13318" width="9.140625" style="42"/>
    <col min="13319" max="13319" width="29.85546875" style="42" customWidth="1"/>
    <col min="13320" max="13320" width="2.7109375" style="42" customWidth="1"/>
    <col min="13321" max="13321" width="18.7109375" style="42" customWidth="1"/>
    <col min="13322" max="13322" width="9" style="42" customWidth="1"/>
    <col min="13323" max="13324" width="9.140625" style="42" customWidth="1"/>
    <col min="13325" max="13325" width="9.42578125" style="42" customWidth="1"/>
    <col min="13326" max="13326" width="9.140625" style="42"/>
    <col min="13327" max="13327" width="13.28515625" style="42" customWidth="1"/>
    <col min="13328" max="13574" width="9.140625" style="42"/>
    <col min="13575" max="13575" width="29.85546875" style="42" customWidth="1"/>
    <col min="13576" max="13576" width="2.7109375" style="42" customWidth="1"/>
    <col min="13577" max="13577" width="18.7109375" style="42" customWidth="1"/>
    <col min="13578" max="13578" width="9" style="42" customWidth="1"/>
    <col min="13579" max="13580" width="9.140625" style="42" customWidth="1"/>
    <col min="13581" max="13581" width="9.42578125" style="42" customWidth="1"/>
    <col min="13582" max="13582" width="9.140625" style="42"/>
    <col min="13583" max="13583" width="13.28515625" style="42" customWidth="1"/>
    <col min="13584" max="13830" width="9.140625" style="42"/>
    <col min="13831" max="13831" width="29.85546875" style="42" customWidth="1"/>
    <col min="13832" max="13832" width="2.7109375" style="42" customWidth="1"/>
    <col min="13833" max="13833" width="18.7109375" style="42" customWidth="1"/>
    <col min="13834" max="13834" width="9" style="42" customWidth="1"/>
    <col min="13835" max="13836" width="9.140625" style="42" customWidth="1"/>
    <col min="13837" max="13837" width="9.42578125" style="42" customWidth="1"/>
    <col min="13838" max="13838" width="9.140625" style="42"/>
    <col min="13839" max="13839" width="13.28515625" style="42" customWidth="1"/>
    <col min="13840" max="14086" width="9.140625" style="42"/>
    <col min="14087" max="14087" width="29.85546875" style="42" customWidth="1"/>
    <col min="14088" max="14088" width="2.7109375" style="42" customWidth="1"/>
    <col min="14089" max="14089" width="18.7109375" style="42" customWidth="1"/>
    <col min="14090" max="14090" width="9" style="42" customWidth="1"/>
    <col min="14091" max="14092" width="9.140625" style="42" customWidth="1"/>
    <col min="14093" max="14093" width="9.42578125" style="42" customWidth="1"/>
    <col min="14094" max="14094" width="9.140625" style="42"/>
    <col min="14095" max="14095" width="13.28515625" style="42" customWidth="1"/>
    <col min="14096" max="14342" width="9.140625" style="42"/>
    <col min="14343" max="14343" width="29.85546875" style="42" customWidth="1"/>
    <col min="14344" max="14344" width="2.7109375" style="42" customWidth="1"/>
    <col min="14345" max="14345" width="18.7109375" style="42" customWidth="1"/>
    <col min="14346" max="14346" width="9" style="42" customWidth="1"/>
    <col min="14347" max="14348" width="9.140625" style="42" customWidth="1"/>
    <col min="14349" max="14349" width="9.42578125" style="42" customWidth="1"/>
    <col min="14350" max="14350" width="9.140625" style="42"/>
    <col min="14351" max="14351" width="13.28515625" style="42" customWidth="1"/>
    <col min="14352" max="14598" width="9.140625" style="42"/>
    <col min="14599" max="14599" width="29.85546875" style="42" customWidth="1"/>
    <col min="14600" max="14600" width="2.7109375" style="42" customWidth="1"/>
    <col min="14601" max="14601" width="18.7109375" style="42" customWidth="1"/>
    <col min="14602" max="14602" width="9" style="42" customWidth="1"/>
    <col min="14603" max="14604" width="9.140625" style="42" customWidth="1"/>
    <col min="14605" max="14605" width="9.42578125" style="42" customWidth="1"/>
    <col min="14606" max="14606" width="9.140625" style="42"/>
    <col min="14607" max="14607" width="13.28515625" style="42" customWidth="1"/>
    <col min="14608" max="14854" width="9.140625" style="42"/>
    <col min="14855" max="14855" width="29.85546875" style="42" customWidth="1"/>
    <col min="14856" max="14856" width="2.7109375" style="42" customWidth="1"/>
    <col min="14857" max="14857" width="18.7109375" style="42" customWidth="1"/>
    <col min="14858" max="14858" width="9" style="42" customWidth="1"/>
    <col min="14859" max="14860" width="9.140625" style="42" customWidth="1"/>
    <col min="14861" max="14861" width="9.42578125" style="42" customWidth="1"/>
    <col min="14862" max="14862" width="9.140625" style="42"/>
    <col min="14863" max="14863" width="13.28515625" style="42" customWidth="1"/>
    <col min="14864" max="15110" width="9.140625" style="42"/>
    <col min="15111" max="15111" width="29.85546875" style="42" customWidth="1"/>
    <col min="15112" max="15112" width="2.7109375" style="42" customWidth="1"/>
    <col min="15113" max="15113" width="18.7109375" style="42" customWidth="1"/>
    <col min="15114" max="15114" width="9" style="42" customWidth="1"/>
    <col min="15115" max="15116" width="9.140625" style="42" customWidth="1"/>
    <col min="15117" max="15117" width="9.42578125" style="42" customWidth="1"/>
    <col min="15118" max="15118" width="9.140625" style="42"/>
    <col min="15119" max="15119" width="13.28515625" style="42" customWidth="1"/>
    <col min="15120" max="15366" width="9.140625" style="42"/>
    <col min="15367" max="15367" width="29.85546875" style="42" customWidth="1"/>
    <col min="15368" max="15368" width="2.7109375" style="42" customWidth="1"/>
    <col min="15369" max="15369" width="18.7109375" style="42" customWidth="1"/>
    <col min="15370" max="15370" width="9" style="42" customWidth="1"/>
    <col min="15371" max="15372" width="9.140625" style="42" customWidth="1"/>
    <col min="15373" max="15373" width="9.42578125" style="42" customWidth="1"/>
    <col min="15374" max="15374" width="9.140625" style="42"/>
    <col min="15375" max="15375" width="13.28515625" style="42" customWidth="1"/>
    <col min="15376" max="15622" width="9.140625" style="42"/>
    <col min="15623" max="15623" width="29.85546875" style="42" customWidth="1"/>
    <col min="15624" max="15624" width="2.7109375" style="42" customWidth="1"/>
    <col min="15625" max="15625" width="18.7109375" style="42" customWidth="1"/>
    <col min="15626" max="15626" width="9" style="42" customWidth="1"/>
    <col min="15627" max="15628" width="9.140625" style="42" customWidth="1"/>
    <col min="15629" max="15629" width="9.42578125" style="42" customWidth="1"/>
    <col min="15630" max="15630" width="9.140625" style="42"/>
    <col min="15631" max="15631" width="13.28515625" style="42" customWidth="1"/>
    <col min="15632" max="15878" width="9.140625" style="42"/>
    <col min="15879" max="15879" width="29.85546875" style="42" customWidth="1"/>
    <col min="15880" max="15880" width="2.7109375" style="42" customWidth="1"/>
    <col min="15881" max="15881" width="18.7109375" style="42" customWidth="1"/>
    <col min="15882" max="15882" width="9" style="42" customWidth="1"/>
    <col min="15883" max="15884" width="9.140625" style="42" customWidth="1"/>
    <col min="15885" max="15885" width="9.42578125" style="42" customWidth="1"/>
    <col min="15886" max="15886" width="9.140625" style="42"/>
    <col min="15887" max="15887" width="13.28515625" style="42" customWidth="1"/>
    <col min="15888" max="16134" width="9.140625" style="42"/>
    <col min="16135" max="16135" width="29.85546875" style="42" customWidth="1"/>
    <col min="16136" max="16136" width="2.7109375" style="42" customWidth="1"/>
    <col min="16137" max="16137" width="18.7109375" style="42" customWidth="1"/>
    <col min="16138" max="16138" width="9" style="42" customWidth="1"/>
    <col min="16139" max="16140" width="9.140625" style="42" customWidth="1"/>
    <col min="16141" max="16141" width="9.42578125" style="42" customWidth="1"/>
    <col min="16142" max="16142" width="9.140625" style="42"/>
    <col min="16143" max="16143" width="13.28515625" style="42" customWidth="1"/>
    <col min="16144" max="16384" width="9.140625" style="42"/>
  </cols>
  <sheetData>
    <row r="1" spans="8:15">
      <c r="I1" s="453" t="s">
        <v>403</v>
      </c>
      <c r="J1" s="453"/>
      <c r="K1" s="453"/>
      <c r="L1" s="453"/>
      <c r="M1" s="453"/>
    </row>
    <row r="2" spans="8:15">
      <c r="I2" s="454"/>
      <c r="J2" s="455"/>
      <c r="K2" s="455"/>
      <c r="L2" s="456">
        <v>42283</v>
      </c>
      <c r="M2" s="456"/>
    </row>
    <row r="3" spans="8:15">
      <c r="H3" s="457" t="s">
        <v>404</v>
      </c>
      <c r="I3" s="458"/>
      <c r="J3" s="67" t="s">
        <v>405</v>
      </c>
      <c r="K3" s="67" t="s">
        <v>70</v>
      </c>
      <c r="L3" s="67" t="s">
        <v>406</v>
      </c>
      <c r="M3" s="67" t="s">
        <v>407</v>
      </c>
    </row>
    <row r="4" spans="8:15">
      <c r="H4" s="459"/>
      <c r="I4" s="460"/>
      <c r="J4" s="461"/>
      <c r="K4" s="461"/>
      <c r="L4" s="461"/>
      <c r="M4" s="461"/>
    </row>
    <row r="5" spans="8:15">
      <c r="H5" s="462"/>
      <c r="I5" s="463" t="s">
        <v>408</v>
      </c>
      <c r="J5" s="464" t="s">
        <v>409</v>
      </c>
      <c r="K5" s="465">
        <v>7.8</v>
      </c>
      <c r="L5" s="465">
        <v>8.5</v>
      </c>
      <c r="M5" s="228">
        <f>SUM(L5/K5*100)</f>
        <v>108.97435897435899</v>
      </c>
      <c r="O5" s="226"/>
    </row>
    <row r="6" spans="8:15">
      <c r="H6" s="466" t="s">
        <v>410</v>
      </c>
      <c r="I6" s="466"/>
      <c r="J6" s="464" t="s">
        <v>409</v>
      </c>
      <c r="K6" s="226">
        <v>17.100000000000001</v>
      </c>
      <c r="L6" s="226">
        <v>22.7</v>
      </c>
      <c r="M6" s="230">
        <f t="shared" ref="M6:M24" si="0">SUM(L6/K6*100)</f>
        <v>132.74853801169587</v>
      </c>
      <c r="O6" s="226"/>
    </row>
    <row r="7" spans="8:15">
      <c r="H7" s="466" t="s">
        <v>411</v>
      </c>
      <c r="I7" s="466"/>
      <c r="J7" s="464" t="s">
        <v>409</v>
      </c>
      <c r="K7" s="226">
        <v>0</v>
      </c>
      <c r="L7" s="226">
        <v>6.2</v>
      </c>
      <c r="M7" s="230" t="s">
        <v>334</v>
      </c>
      <c r="O7" s="226"/>
    </row>
    <row r="8" spans="8:15">
      <c r="H8" s="466" t="s">
        <v>412</v>
      </c>
      <c r="I8" s="466"/>
      <c r="J8" s="464" t="s">
        <v>413</v>
      </c>
      <c r="K8" s="467">
        <v>38.5</v>
      </c>
      <c r="L8" s="468">
        <v>46.3</v>
      </c>
      <c r="M8" s="230">
        <f t="shared" si="0"/>
        <v>120.25974025974024</v>
      </c>
      <c r="O8" s="468"/>
    </row>
    <row r="9" spans="8:15">
      <c r="H9" s="466" t="s">
        <v>414</v>
      </c>
      <c r="I9" s="466"/>
      <c r="J9" s="469" t="s">
        <v>415</v>
      </c>
      <c r="K9" s="226">
        <v>125.3</v>
      </c>
      <c r="L9" s="226">
        <v>172.8</v>
      </c>
      <c r="M9" s="230">
        <f t="shared" si="0"/>
        <v>137.90901835594573</v>
      </c>
      <c r="O9" s="226"/>
    </row>
    <row r="10" spans="8:15">
      <c r="H10" s="466" t="s">
        <v>416</v>
      </c>
      <c r="I10" s="466"/>
      <c r="J10" s="464" t="s">
        <v>417</v>
      </c>
      <c r="K10" s="230">
        <v>63.5</v>
      </c>
      <c r="L10" s="230">
        <v>72.599999999999994</v>
      </c>
      <c r="M10" s="230">
        <f t="shared" si="0"/>
        <v>114.33070866141732</v>
      </c>
      <c r="O10" s="230"/>
    </row>
    <row r="11" spans="8:15">
      <c r="H11" s="466" t="s">
        <v>418</v>
      </c>
      <c r="I11" s="466"/>
      <c r="J11" s="464" t="s">
        <v>417</v>
      </c>
      <c r="K11" s="230">
        <v>70.5</v>
      </c>
      <c r="L11" s="230">
        <v>68.599999999999994</v>
      </c>
      <c r="M11" s="230">
        <f t="shared" si="0"/>
        <v>97.304964539007088</v>
      </c>
      <c r="O11" s="230"/>
    </row>
    <row r="12" spans="8:15">
      <c r="H12" s="466" t="s">
        <v>419</v>
      </c>
      <c r="I12" s="466"/>
      <c r="J12" s="464" t="s">
        <v>417</v>
      </c>
      <c r="K12" s="468">
        <v>1.4</v>
      </c>
      <c r="L12" s="230">
        <v>1.3</v>
      </c>
      <c r="M12" s="230">
        <f t="shared" si="0"/>
        <v>92.857142857142875</v>
      </c>
      <c r="O12" s="230"/>
    </row>
    <row r="13" spans="8:15">
      <c r="H13" s="466" t="s">
        <v>420</v>
      </c>
      <c r="I13" s="466"/>
      <c r="J13" s="464" t="s">
        <v>421</v>
      </c>
      <c r="K13" s="230">
        <v>13.8</v>
      </c>
      <c r="L13" s="230">
        <v>15.1</v>
      </c>
      <c r="M13" s="230">
        <f t="shared" si="0"/>
        <v>109.42028985507247</v>
      </c>
      <c r="O13" s="230"/>
    </row>
    <row r="14" spans="8:15">
      <c r="H14" s="466" t="s">
        <v>422</v>
      </c>
      <c r="I14" s="466"/>
      <c r="J14" s="464" t="s">
        <v>417</v>
      </c>
      <c r="K14" s="230">
        <v>1.1000000000000001</v>
      </c>
      <c r="L14" s="230">
        <v>1.2</v>
      </c>
      <c r="M14" s="230">
        <f t="shared" si="0"/>
        <v>109.09090909090908</v>
      </c>
      <c r="O14" s="230"/>
    </row>
    <row r="15" spans="8:15">
      <c r="H15" s="466" t="s">
        <v>423</v>
      </c>
      <c r="I15" s="466"/>
      <c r="J15" s="464" t="s">
        <v>421</v>
      </c>
      <c r="K15" s="226">
        <v>16.5</v>
      </c>
      <c r="L15" s="226">
        <v>3.3</v>
      </c>
      <c r="M15" s="230">
        <f t="shared" si="0"/>
        <v>20</v>
      </c>
      <c r="O15" s="226"/>
    </row>
    <row r="16" spans="8:15">
      <c r="H16" s="466" t="s">
        <v>424</v>
      </c>
      <c r="I16" s="466"/>
      <c r="J16" s="464" t="s">
        <v>421</v>
      </c>
      <c r="K16" s="230">
        <v>0.4</v>
      </c>
      <c r="L16" s="230">
        <v>0.2</v>
      </c>
      <c r="M16" s="230">
        <f t="shared" si="0"/>
        <v>50</v>
      </c>
      <c r="O16" s="230"/>
    </row>
    <row r="17" spans="8:15">
      <c r="H17" s="466" t="s">
        <v>425</v>
      </c>
      <c r="I17" s="466"/>
      <c r="J17" s="464" t="s">
        <v>417</v>
      </c>
      <c r="K17" s="230">
        <v>1.2</v>
      </c>
      <c r="L17" s="230">
        <v>1.3</v>
      </c>
      <c r="M17" s="230">
        <f t="shared" si="0"/>
        <v>108.33333333333334</v>
      </c>
      <c r="O17" s="230"/>
    </row>
    <row r="18" spans="8:15">
      <c r="H18" s="470"/>
      <c r="I18" s="470" t="s">
        <v>426</v>
      </c>
      <c r="J18" s="464" t="s">
        <v>427</v>
      </c>
      <c r="K18" s="230">
        <v>292</v>
      </c>
      <c r="L18" s="471">
        <v>195</v>
      </c>
      <c r="M18" s="230">
        <f t="shared" si="0"/>
        <v>66.780821917808225</v>
      </c>
      <c r="O18" s="471"/>
    </row>
    <row r="19" spans="8:15">
      <c r="H19" s="470"/>
      <c r="I19" s="470" t="s">
        <v>428</v>
      </c>
      <c r="J19" s="464" t="s">
        <v>427</v>
      </c>
      <c r="K19" s="472">
        <v>173</v>
      </c>
      <c r="L19" s="471">
        <v>110</v>
      </c>
      <c r="M19" s="230" t="s">
        <v>334</v>
      </c>
      <c r="O19" s="471"/>
    </row>
    <row r="20" spans="8:15">
      <c r="H20" s="470"/>
      <c r="I20" s="470" t="s">
        <v>429</v>
      </c>
      <c r="J20" s="464" t="s">
        <v>154</v>
      </c>
      <c r="K20" s="230">
        <v>120530</v>
      </c>
      <c r="L20" s="226">
        <v>85535</v>
      </c>
      <c r="M20" s="230">
        <f t="shared" si="0"/>
        <v>70.965734671865917</v>
      </c>
      <c r="O20" s="226"/>
    </row>
    <row r="21" spans="8:15" ht="14.25">
      <c r="H21" s="466" t="s">
        <v>430</v>
      </c>
      <c r="I21" s="466"/>
      <c r="J21" s="464" t="s">
        <v>431</v>
      </c>
      <c r="K21" s="230">
        <v>52.4</v>
      </c>
      <c r="L21" s="230">
        <v>76.5</v>
      </c>
      <c r="M21" s="230">
        <f t="shared" si="0"/>
        <v>145.99236641221373</v>
      </c>
      <c r="O21" s="230"/>
    </row>
    <row r="22" spans="8:15" ht="14.25">
      <c r="H22" s="466" t="s">
        <v>432</v>
      </c>
      <c r="I22" s="466"/>
      <c r="J22" s="464" t="s">
        <v>431</v>
      </c>
      <c r="K22" s="469">
        <v>33.299999999999997</v>
      </c>
      <c r="L22" s="469">
        <v>51.1</v>
      </c>
      <c r="M22" s="230">
        <f t="shared" si="0"/>
        <v>153.45345345345348</v>
      </c>
      <c r="O22" s="469"/>
    </row>
    <row r="23" spans="8:15">
      <c r="H23" s="466" t="s">
        <v>433</v>
      </c>
      <c r="I23" s="466"/>
      <c r="J23" s="473" t="s">
        <v>154</v>
      </c>
      <c r="K23" s="230">
        <v>28589</v>
      </c>
      <c r="L23" s="468">
        <v>54458</v>
      </c>
      <c r="M23" s="230">
        <f t="shared" si="0"/>
        <v>190.48585120151108</v>
      </c>
      <c r="O23" s="226"/>
    </row>
    <row r="24" spans="8:15">
      <c r="H24" s="474" t="s">
        <v>434</v>
      </c>
      <c r="I24" s="474"/>
      <c r="J24" s="475" t="s">
        <v>435</v>
      </c>
      <c r="K24" s="232">
        <v>76.099999999999994</v>
      </c>
      <c r="L24" s="476">
        <v>10</v>
      </c>
      <c r="M24" s="232">
        <f t="shared" si="0"/>
        <v>13.14060446780552</v>
      </c>
      <c r="O24" s="226"/>
    </row>
    <row r="25" spans="8:15" ht="15">
      <c r="O25" s="479"/>
    </row>
    <row r="26" spans="8:15" ht="15">
      <c r="O26" s="479"/>
    </row>
  </sheetData>
  <mergeCells count="23"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K7" sqref="K7"/>
    </sheetView>
  </sheetViews>
  <sheetFormatPr defaultRowHeight="12.75"/>
  <cols>
    <col min="1" max="1" width="3.28515625" style="42" customWidth="1"/>
    <col min="2" max="2" width="29.85546875" style="42" customWidth="1"/>
    <col min="3" max="4" width="9.42578125" style="42" bestFit="1" customWidth="1"/>
    <col min="5" max="5" width="9.42578125" style="42" customWidth="1"/>
    <col min="6" max="6" width="9.140625" style="42"/>
    <col min="7" max="7" width="10.42578125" style="42" customWidth="1"/>
    <col min="8" max="8" width="9.140625" style="42"/>
    <col min="9" max="9" width="9.85546875" style="42" customWidth="1"/>
    <col min="10" max="256" width="9.140625" style="42"/>
    <col min="257" max="257" width="3.28515625" style="42" customWidth="1"/>
    <col min="258" max="258" width="29.85546875" style="42" customWidth="1"/>
    <col min="259" max="260" width="9.42578125" style="42" bestFit="1" customWidth="1"/>
    <col min="261" max="261" width="9.42578125" style="42" customWidth="1"/>
    <col min="262" max="262" width="9.140625" style="42"/>
    <col min="263" max="263" width="10.42578125" style="42" customWidth="1"/>
    <col min="264" max="264" width="9.140625" style="42"/>
    <col min="265" max="265" width="9.85546875" style="42" customWidth="1"/>
    <col min="266" max="512" width="9.140625" style="42"/>
    <col min="513" max="513" width="3.28515625" style="42" customWidth="1"/>
    <col min="514" max="514" width="29.85546875" style="42" customWidth="1"/>
    <col min="515" max="516" width="9.42578125" style="42" bestFit="1" customWidth="1"/>
    <col min="517" max="517" width="9.42578125" style="42" customWidth="1"/>
    <col min="518" max="518" width="9.140625" style="42"/>
    <col min="519" max="519" width="10.42578125" style="42" customWidth="1"/>
    <col min="520" max="520" width="9.140625" style="42"/>
    <col min="521" max="521" width="9.85546875" style="42" customWidth="1"/>
    <col min="522" max="768" width="9.140625" style="42"/>
    <col min="769" max="769" width="3.28515625" style="42" customWidth="1"/>
    <col min="770" max="770" width="29.85546875" style="42" customWidth="1"/>
    <col min="771" max="772" width="9.42578125" style="42" bestFit="1" customWidth="1"/>
    <col min="773" max="773" width="9.42578125" style="42" customWidth="1"/>
    <col min="774" max="774" width="9.140625" style="42"/>
    <col min="775" max="775" width="10.42578125" style="42" customWidth="1"/>
    <col min="776" max="776" width="9.140625" style="42"/>
    <col min="777" max="777" width="9.85546875" style="42" customWidth="1"/>
    <col min="778" max="1024" width="9.140625" style="42"/>
    <col min="1025" max="1025" width="3.28515625" style="42" customWidth="1"/>
    <col min="1026" max="1026" width="29.85546875" style="42" customWidth="1"/>
    <col min="1027" max="1028" width="9.42578125" style="42" bestFit="1" customWidth="1"/>
    <col min="1029" max="1029" width="9.42578125" style="42" customWidth="1"/>
    <col min="1030" max="1030" width="9.140625" style="42"/>
    <col min="1031" max="1031" width="10.42578125" style="42" customWidth="1"/>
    <col min="1032" max="1032" width="9.140625" style="42"/>
    <col min="1033" max="1033" width="9.85546875" style="42" customWidth="1"/>
    <col min="1034" max="1280" width="9.140625" style="42"/>
    <col min="1281" max="1281" width="3.28515625" style="42" customWidth="1"/>
    <col min="1282" max="1282" width="29.85546875" style="42" customWidth="1"/>
    <col min="1283" max="1284" width="9.42578125" style="42" bestFit="1" customWidth="1"/>
    <col min="1285" max="1285" width="9.42578125" style="42" customWidth="1"/>
    <col min="1286" max="1286" width="9.140625" style="42"/>
    <col min="1287" max="1287" width="10.42578125" style="42" customWidth="1"/>
    <col min="1288" max="1288" width="9.140625" style="42"/>
    <col min="1289" max="1289" width="9.85546875" style="42" customWidth="1"/>
    <col min="1290" max="1536" width="9.140625" style="42"/>
    <col min="1537" max="1537" width="3.28515625" style="42" customWidth="1"/>
    <col min="1538" max="1538" width="29.85546875" style="42" customWidth="1"/>
    <col min="1539" max="1540" width="9.42578125" style="42" bestFit="1" customWidth="1"/>
    <col min="1541" max="1541" width="9.42578125" style="42" customWidth="1"/>
    <col min="1542" max="1542" width="9.140625" style="42"/>
    <col min="1543" max="1543" width="10.42578125" style="42" customWidth="1"/>
    <col min="1544" max="1544" width="9.140625" style="42"/>
    <col min="1545" max="1545" width="9.85546875" style="42" customWidth="1"/>
    <col min="1546" max="1792" width="9.140625" style="42"/>
    <col min="1793" max="1793" width="3.28515625" style="42" customWidth="1"/>
    <col min="1794" max="1794" width="29.85546875" style="42" customWidth="1"/>
    <col min="1795" max="1796" width="9.42578125" style="42" bestFit="1" customWidth="1"/>
    <col min="1797" max="1797" width="9.42578125" style="42" customWidth="1"/>
    <col min="1798" max="1798" width="9.140625" style="42"/>
    <col min="1799" max="1799" width="10.42578125" style="42" customWidth="1"/>
    <col min="1800" max="1800" width="9.140625" style="42"/>
    <col min="1801" max="1801" width="9.85546875" style="42" customWidth="1"/>
    <col min="1802" max="2048" width="9.140625" style="42"/>
    <col min="2049" max="2049" width="3.28515625" style="42" customWidth="1"/>
    <col min="2050" max="2050" width="29.85546875" style="42" customWidth="1"/>
    <col min="2051" max="2052" width="9.42578125" style="42" bestFit="1" customWidth="1"/>
    <col min="2053" max="2053" width="9.42578125" style="42" customWidth="1"/>
    <col min="2054" max="2054" width="9.140625" style="42"/>
    <col min="2055" max="2055" width="10.42578125" style="42" customWidth="1"/>
    <col min="2056" max="2056" width="9.140625" style="42"/>
    <col min="2057" max="2057" width="9.85546875" style="42" customWidth="1"/>
    <col min="2058" max="2304" width="9.140625" style="42"/>
    <col min="2305" max="2305" width="3.28515625" style="42" customWidth="1"/>
    <col min="2306" max="2306" width="29.85546875" style="42" customWidth="1"/>
    <col min="2307" max="2308" width="9.42578125" style="42" bestFit="1" customWidth="1"/>
    <col min="2309" max="2309" width="9.42578125" style="42" customWidth="1"/>
    <col min="2310" max="2310" width="9.140625" style="42"/>
    <col min="2311" max="2311" width="10.42578125" style="42" customWidth="1"/>
    <col min="2312" max="2312" width="9.140625" style="42"/>
    <col min="2313" max="2313" width="9.85546875" style="42" customWidth="1"/>
    <col min="2314" max="2560" width="9.140625" style="42"/>
    <col min="2561" max="2561" width="3.28515625" style="42" customWidth="1"/>
    <col min="2562" max="2562" width="29.85546875" style="42" customWidth="1"/>
    <col min="2563" max="2564" width="9.42578125" style="42" bestFit="1" customWidth="1"/>
    <col min="2565" max="2565" width="9.42578125" style="42" customWidth="1"/>
    <col min="2566" max="2566" width="9.140625" style="42"/>
    <col min="2567" max="2567" width="10.42578125" style="42" customWidth="1"/>
    <col min="2568" max="2568" width="9.140625" style="42"/>
    <col min="2569" max="2569" width="9.85546875" style="42" customWidth="1"/>
    <col min="2570" max="2816" width="9.140625" style="42"/>
    <col min="2817" max="2817" width="3.28515625" style="42" customWidth="1"/>
    <col min="2818" max="2818" width="29.85546875" style="42" customWidth="1"/>
    <col min="2819" max="2820" width="9.42578125" style="42" bestFit="1" customWidth="1"/>
    <col min="2821" max="2821" width="9.42578125" style="42" customWidth="1"/>
    <col min="2822" max="2822" width="9.140625" style="42"/>
    <col min="2823" max="2823" width="10.42578125" style="42" customWidth="1"/>
    <col min="2824" max="2824" width="9.140625" style="42"/>
    <col min="2825" max="2825" width="9.85546875" style="42" customWidth="1"/>
    <col min="2826" max="3072" width="9.140625" style="42"/>
    <col min="3073" max="3073" width="3.28515625" style="42" customWidth="1"/>
    <col min="3074" max="3074" width="29.85546875" style="42" customWidth="1"/>
    <col min="3075" max="3076" width="9.42578125" style="42" bestFit="1" customWidth="1"/>
    <col min="3077" max="3077" width="9.42578125" style="42" customWidth="1"/>
    <col min="3078" max="3078" width="9.140625" style="42"/>
    <col min="3079" max="3079" width="10.42578125" style="42" customWidth="1"/>
    <col min="3080" max="3080" width="9.140625" style="42"/>
    <col min="3081" max="3081" width="9.85546875" style="42" customWidth="1"/>
    <col min="3082" max="3328" width="9.140625" style="42"/>
    <col min="3329" max="3329" width="3.28515625" style="42" customWidth="1"/>
    <col min="3330" max="3330" width="29.85546875" style="42" customWidth="1"/>
    <col min="3331" max="3332" width="9.42578125" style="42" bestFit="1" customWidth="1"/>
    <col min="3333" max="3333" width="9.42578125" style="42" customWidth="1"/>
    <col min="3334" max="3334" width="9.140625" style="42"/>
    <col min="3335" max="3335" width="10.42578125" style="42" customWidth="1"/>
    <col min="3336" max="3336" width="9.140625" style="42"/>
    <col min="3337" max="3337" width="9.85546875" style="42" customWidth="1"/>
    <col min="3338" max="3584" width="9.140625" style="42"/>
    <col min="3585" max="3585" width="3.28515625" style="42" customWidth="1"/>
    <col min="3586" max="3586" width="29.85546875" style="42" customWidth="1"/>
    <col min="3587" max="3588" width="9.42578125" style="42" bestFit="1" customWidth="1"/>
    <col min="3589" max="3589" width="9.42578125" style="42" customWidth="1"/>
    <col min="3590" max="3590" width="9.140625" style="42"/>
    <col min="3591" max="3591" width="10.42578125" style="42" customWidth="1"/>
    <col min="3592" max="3592" width="9.140625" style="42"/>
    <col min="3593" max="3593" width="9.85546875" style="42" customWidth="1"/>
    <col min="3594" max="3840" width="9.140625" style="42"/>
    <col min="3841" max="3841" width="3.28515625" style="42" customWidth="1"/>
    <col min="3842" max="3842" width="29.85546875" style="42" customWidth="1"/>
    <col min="3843" max="3844" width="9.42578125" style="42" bestFit="1" customWidth="1"/>
    <col min="3845" max="3845" width="9.42578125" style="42" customWidth="1"/>
    <col min="3846" max="3846" width="9.140625" style="42"/>
    <col min="3847" max="3847" width="10.42578125" style="42" customWidth="1"/>
    <col min="3848" max="3848" width="9.140625" style="42"/>
    <col min="3849" max="3849" width="9.85546875" style="42" customWidth="1"/>
    <col min="3850" max="4096" width="9.140625" style="42"/>
    <col min="4097" max="4097" width="3.28515625" style="42" customWidth="1"/>
    <col min="4098" max="4098" width="29.85546875" style="42" customWidth="1"/>
    <col min="4099" max="4100" width="9.42578125" style="42" bestFit="1" customWidth="1"/>
    <col min="4101" max="4101" width="9.42578125" style="42" customWidth="1"/>
    <col min="4102" max="4102" width="9.140625" style="42"/>
    <col min="4103" max="4103" width="10.42578125" style="42" customWidth="1"/>
    <col min="4104" max="4104" width="9.140625" style="42"/>
    <col min="4105" max="4105" width="9.85546875" style="42" customWidth="1"/>
    <col min="4106" max="4352" width="9.140625" style="42"/>
    <col min="4353" max="4353" width="3.28515625" style="42" customWidth="1"/>
    <col min="4354" max="4354" width="29.85546875" style="42" customWidth="1"/>
    <col min="4355" max="4356" width="9.42578125" style="42" bestFit="1" customWidth="1"/>
    <col min="4357" max="4357" width="9.42578125" style="42" customWidth="1"/>
    <col min="4358" max="4358" width="9.140625" style="42"/>
    <col min="4359" max="4359" width="10.42578125" style="42" customWidth="1"/>
    <col min="4360" max="4360" width="9.140625" style="42"/>
    <col min="4361" max="4361" width="9.85546875" style="42" customWidth="1"/>
    <col min="4362" max="4608" width="9.140625" style="42"/>
    <col min="4609" max="4609" width="3.28515625" style="42" customWidth="1"/>
    <col min="4610" max="4610" width="29.85546875" style="42" customWidth="1"/>
    <col min="4611" max="4612" width="9.42578125" style="42" bestFit="1" customWidth="1"/>
    <col min="4613" max="4613" width="9.42578125" style="42" customWidth="1"/>
    <col min="4614" max="4614" width="9.140625" style="42"/>
    <col min="4615" max="4615" width="10.42578125" style="42" customWidth="1"/>
    <col min="4616" max="4616" width="9.140625" style="42"/>
    <col min="4617" max="4617" width="9.85546875" style="42" customWidth="1"/>
    <col min="4618" max="4864" width="9.140625" style="42"/>
    <col min="4865" max="4865" width="3.28515625" style="42" customWidth="1"/>
    <col min="4866" max="4866" width="29.85546875" style="42" customWidth="1"/>
    <col min="4867" max="4868" width="9.42578125" style="42" bestFit="1" customWidth="1"/>
    <col min="4869" max="4869" width="9.42578125" style="42" customWidth="1"/>
    <col min="4870" max="4870" width="9.140625" style="42"/>
    <col min="4871" max="4871" width="10.42578125" style="42" customWidth="1"/>
    <col min="4872" max="4872" width="9.140625" style="42"/>
    <col min="4873" max="4873" width="9.85546875" style="42" customWidth="1"/>
    <col min="4874" max="5120" width="9.140625" style="42"/>
    <col min="5121" max="5121" width="3.28515625" style="42" customWidth="1"/>
    <col min="5122" max="5122" width="29.85546875" style="42" customWidth="1"/>
    <col min="5123" max="5124" width="9.42578125" style="42" bestFit="1" customWidth="1"/>
    <col min="5125" max="5125" width="9.42578125" style="42" customWidth="1"/>
    <col min="5126" max="5126" width="9.140625" style="42"/>
    <col min="5127" max="5127" width="10.42578125" style="42" customWidth="1"/>
    <col min="5128" max="5128" width="9.140625" style="42"/>
    <col min="5129" max="5129" width="9.85546875" style="42" customWidth="1"/>
    <col min="5130" max="5376" width="9.140625" style="42"/>
    <col min="5377" max="5377" width="3.28515625" style="42" customWidth="1"/>
    <col min="5378" max="5378" width="29.85546875" style="42" customWidth="1"/>
    <col min="5379" max="5380" width="9.42578125" style="42" bestFit="1" customWidth="1"/>
    <col min="5381" max="5381" width="9.42578125" style="42" customWidth="1"/>
    <col min="5382" max="5382" width="9.140625" style="42"/>
    <col min="5383" max="5383" width="10.42578125" style="42" customWidth="1"/>
    <col min="5384" max="5384" width="9.140625" style="42"/>
    <col min="5385" max="5385" width="9.85546875" style="42" customWidth="1"/>
    <col min="5386" max="5632" width="9.140625" style="42"/>
    <col min="5633" max="5633" width="3.28515625" style="42" customWidth="1"/>
    <col min="5634" max="5634" width="29.85546875" style="42" customWidth="1"/>
    <col min="5635" max="5636" width="9.42578125" style="42" bestFit="1" customWidth="1"/>
    <col min="5637" max="5637" width="9.42578125" style="42" customWidth="1"/>
    <col min="5638" max="5638" width="9.140625" style="42"/>
    <col min="5639" max="5639" width="10.42578125" style="42" customWidth="1"/>
    <col min="5640" max="5640" width="9.140625" style="42"/>
    <col min="5641" max="5641" width="9.85546875" style="42" customWidth="1"/>
    <col min="5642" max="5888" width="9.140625" style="42"/>
    <col min="5889" max="5889" width="3.28515625" style="42" customWidth="1"/>
    <col min="5890" max="5890" width="29.85546875" style="42" customWidth="1"/>
    <col min="5891" max="5892" width="9.42578125" style="42" bestFit="1" customWidth="1"/>
    <col min="5893" max="5893" width="9.42578125" style="42" customWidth="1"/>
    <col min="5894" max="5894" width="9.140625" style="42"/>
    <col min="5895" max="5895" width="10.42578125" style="42" customWidth="1"/>
    <col min="5896" max="5896" width="9.140625" style="42"/>
    <col min="5897" max="5897" width="9.85546875" style="42" customWidth="1"/>
    <col min="5898" max="6144" width="9.140625" style="42"/>
    <col min="6145" max="6145" width="3.28515625" style="42" customWidth="1"/>
    <col min="6146" max="6146" width="29.85546875" style="42" customWidth="1"/>
    <col min="6147" max="6148" width="9.42578125" style="42" bestFit="1" customWidth="1"/>
    <col min="6149" max="6149" width="9.42578125" style="42" customWidth="1"/>
    <col min="6150" max="6150" width="9.140625" style="42"/>
    <col min="6151" max="6151" width="10.42578125" style="42" customWidth="1"/>
    <col min="6152" max="6152" width="9.140625" style="42"/>
    <col min="6153" max="6153" width="9.85546875" style="42" customWidth="1"/>
    <col min="6154" max="6400" width="9.140625" style="42"/>
    <col min="6401" max="6401" width="3.28515625" style="42" customWidth="1"/>
    <col min="6402" max="6402" width="29.85546875" style="42" customWidth="1"/>
    <col min="6403" max="6404" width="9.42578125" style="42" bestFit="1" customWidth="1"/>
    <col min="6405" max="6405" width="9.42578125" style="42" customWidth="1"/>
    <col min="6406" max="6406" width="9.140625" style="42"/>
    <col min="6407" max="6407" width="10.42578125" style="42" customWidth="1"/>
    <col min="6408" max="6408" width="9.140625" style="42"/>
    <col min="6409" max="6409" width="9.85546875" style="42" customWidth="1"/>
    <col min="6410" max="6656" width="9.140625" style="42"/>
    <col min="6657" max="6657" width="3.28515625" style="42" customWidth="1"/>
    <col min="6658" max="6658" width="29.85546875" style="42" customWidth="1"/>
    <col min="6659" max="6660" width="9.42578125" style="42" bestFit="1" customWidth="1"/>
    <col min="6661" max="6661" width="9.42578125" style="42" customWidth="1"/>
    <col min="6662" max="6662" width="9.140625" style="42"/>
    <col min="6663" max="6663" width="10.42578125" style="42" customWidth="1"/>
    <col min="6664" max="6664" width="9.140625" style="42"/>
    <col min="6665" max="6665" width="9.85546875" style="42" customWidth="1"/>
    <col min="6666" max="6912" width="9.140625" style="42"/>
    <col min="6913" max="6913" width="3.28515625" style="42" customWidth="1"/>
    <col min="6914" max="6914" width="29.85546875" style="42" customWidth="1"/>
    <col min="6915" max="6916" width="9.42578125" style="42" bestFit="1" customWidth="1"/>
    <col min="6917" max="6917" width="9.42578125" style="42" customWidth="1"/>
    <col min="6918" max="6918" width="9.140625" style="42"/>
    <col min="6919" max="6919" width="10.42578125" style="42" customWidth="1"/>
    <col min="6920" max="6920" width="9.140625" style="42"/>
    <col min="6921" max="6921" width="9.85546875" style="42" customWidth="1"/>
    <col min="6922" max="7168" width="9.140625" style="42"/>
    <col min="7169" max="7169" width="3.28515625" style="42" customWidth="1"/>
    <col min="7170" max="7170" width="29.85546875" style="42" customWidth="1"/>
    <col min="7171" max="7172" width="9.42578125" style="42" bestFit="1" customWidth="1"/>
    <col min="7173" max="7173" width="9.42578125" style="42" customWidth="1"/>
    <col min="7174" max="7174" width="9.140625" style="42"/>
    <col min="7175" max="7175" width="10.42578125" style="42" customWidth="1"/>
    <col min="7176" max="7176" width="9.140625" style="42"/>
    <col min="7177" max="7177" width="9.85546875" style="42" customWidth="1"/>
    <col min="7178" max="7424" width="9.140625" style="42"/>
    <col min="7425" max="7425" width="3.28515625" style="42" customWidth="1"/>
    <col min="7426" max="7426" width="29.85546875" style="42" customWidth="1"/>
    <col min="7427" max="7428" width="9.42578125" style="42" bestFit="1" customWidth="1"/>
    <col min="7429" max="7429" width="9.42578125" style="42" customWidth="1"/>
    <col min="7430" max="7430" width="9.140625" style="42"/>
    <col min="7431" max="7431" width="10.42578125" style="42" customWidth="1"/>
    <col min="7432" max="7432" width="9.140625" style="42"/>
    <col min="7433" max="7433" width="9.85546875" style="42" customWidth="1"/>
    <col min="7434" max="7680" width="9.140625" style="42"/>
    <col min="7681" max="7681" width="3.28515625" style="42" customWidth="1"/>
    <col min="7682" max="7682" width="29.85546875" style="42" customWidth="1"/>
    <col min="7683" max="7684" width="9.42578125" style="42" bestFit="1" customWidth="1"/>
    <col min="7685" max="7685" width="9.42578125" style="42" customWidth="1"/>
    <col min="7686" max="7686" width="9.140625" style="42"/>
    <col min="7687" max="7687" width="10.42578125" style="42" customWidth="1"/>
    <col min="7688" max="7688" width="9.140625" style="42"/>
    <col min="7689" max="7689" width="9.85546875" style="42" customWidth="1"/>
    <col min="7690" max="7936" width="9.140625" style="42"/>
    <col min="7937" max="7937" width="3.28515625" style="42" customWidth="1"/>
    <col min="7938" max="7938" width="29.85546875" style="42" customWidth="1"/>
    <col min="7939" max="7940" width="9.42578125" style="42" bestFit="1" customWidth="1"/>
    <col min="7941" max="7941" width="9.42578125" style="42" customWidth="1"/>
    <col min="7942" max="7942" width="9.140625" style="42"/>
    <col min="7943" max="7943" width="10.42578125" style="42" customWidth="1"/>
    <col min="7944" max="7944" width="9.140625" style="42"/>
    <col min="7945" max="7945" width="9.85546875" style="42" customWidth="1"/>
    <col min="7946" max="8192" width="9.140625" style="42"/>
    <col min="8193" max="8193" width="3.28515625" style="42" customWidth="1"/>
    <col min="8194" max="8194" width="29.85546875" style="42" customWidth="1"/>
    <col min="8195" max="8196" width="9.42578125" style="42" bestFit="1" customWidth="1"/>
    <col min="8197" max="8197" width="9.42578125" style="42" customWidth="1"/>
    <col min="8198" max="8198" width="9.140625" style="42"/>
    <col min="8199" max="8199" width="10.42578125" style="42" customWidth="1"/>
    <col min="8200" max="8200" width="9.140625" style="42"/>
    <col min="8201" max="8201" width="9.85546875" style="42" customWidth="1"/>
    <col min="8202" max="8448" width="9.140625" style="42"/>
    <col min="8449" max="8449" width="3.28515625" style="42" customWidth="1"/>
    <col min="8450" max="8450" width="29.85546875" style="42" customWidth="1"/>
    <col min="8451" max="8452" width="9.42578125" style="42" bestFit="1" customWidth="1"/>
    <col min="8453" max="8453" width="9.42578125" style="42" customWidth="1"/>
    <col min="8454" max="8454" width="9.140625" style="42"/>
    <col min="8455" max="8455" width="10.42578125" style="42" customWidth="1"/>
    <col min="8456" max="8456" width="9.140625" style="42"/>
    <col min="8457" max="8457" width="9.85546875" style="42" customWidth="1"/>
    <col min="8458" max="8704" width="9.140625" style="42"/>
    <col min="8705" max="8705" width="3.28515625" style="42" customWidth="1"/>
    <col min="8706" max="8706" width="29.85546875" style="42" customWidth="1"/>
    <col min="8707" max="8708" width="9.42578125" style="42" bestFit="1" customWidth="1"/>
    <col min="8709" max="8709" width="9.42578125" style="42" customWidth="1"/>
    <col min="8710" max="8710" width="9.140625" style="42"/>
    <col min="8711" max="8711" width="10.42578125" style="42" customWidth="1"/>
    <col min="8712" max="8712" width="9.140625" style="42"/>
    <col min="8713" max="8713" width="9.85546875" style="42" customWidth="1"/>
    <col min="8714" max="8960" width="9.140625" style="42"/>
    <col min="8961" max="8961" width="3.28515625" style="42" customWidth="1"/>
    <col min="8962" max="8962" width="29.85546875" style="42" customWidth="1"/>
    <col min="8963" max="8964" width="9.42578125" style="42" bestFit="1" customWidth="1"/>
    <col min="8965" max="8965" width="9.42578125" style="42" customWidth="1"/>
    <col min="8966" max="8966" width="9.140625" style="42"/>
    <col min="8967" max="8967" width="10.42578125" style="42" customWidth="1"/>
    <col min="8968" max="8968" width="9.140625" style="42"/>
    <col min="8969" max="8969" width="9.85546875" style="42" customWidth="1"/>
    <col min="8970" max="9216" width="9.140625" style="42"/>
    <col min="9217" max="9217" width="3.28515625" style="42" customWidth="1"/>
    <col min="9218" max="9218" width="29.85546875" style="42" customWidth="1"/>
    <col min="9219" max="9220" width="9.42578125" style="42" bestFit="1" customWidth="1"/>
    <col min="9221" max="9221" width="9.42578125" style="42" customWidth="1"/>
    <col min="9222" max="9222" width="9.140625" style="42"/>
    <col min="9223" max="9223" width="10.42578125" style="42" customWidth="1"/>
    <col min="9224" max="9224" width="9.140625" style="42"/>
    <col min="9225" max="9225" width="9.85546875" style="42" customWidth="1"/>
    <col min="9226" max="9472" width="9.140625" style="42"/>
    <col min="9473" max="9473" width="3.28515625" style="42" customWidth="1"/>
    <col min="9474" max="9474" width="29.85546875" style="42" customWidth="1"/>
    <col min="9475" max="9476" width="9.42578125" style="42" bestFit="1" customWidth="1"/>
    <col min="9477" max="9477" width="9.42578125" style="42" customWidth="1"/>
    <col min="9478" max="9478" width="9.140625" style="42"/>
    <col min="9479" max="9479" width="10.42578125" style="42" customWidth="1"/>
    <col min="9480" max="9480" width="9.140625" style="42"/>
    <col min="9481" max="9481" width="9.85546875" style="42" customWidth="1"/>
    <col min="9482" max="9728" width="9.140625" style="42"/>
    <col min="9729" max="9729" width="3.28515625" style="42" customWidth="1"/>
    <col min="9730" max="9730" width="29.85546875" style="42" customWidth="1"/>
    <col min="9731" max="9732" width="9.42578125" style="42" bestFit="1" customWidth="1"/>
    <col min="9733" max="9733" width="9.42578125" style="42" customWidth="1"/>
    <col min="9734" max="9734" width="9.140625" style="42"/>
    <col min="9735" max="9735" width="10.42578125" style="42" customWidth="1"/>
    <col min="9736" max="9736" width="9.140625" style="42"/>
    <col min="9737" max="9737" width="9.85546875" style="42" customWidth="1"/>
    <col min="9738" max="9984" width="9.140625" style="42"/>
    <col min="9985" max="9985" width="3.28515625" style="42" customWidth="1"/>
    <col min="9986" max="9986" width="29.85546875" style="42" customWidth="1"/>
    <col min="9987" max="9988" width="9.42578125" style="42" bestFit="1" customWidth="1"/>
    <col min="9989" max="9989" width="9.42578125" style="42" customWidth="1"/>
    <col min="9990" max="9990" width="9.140625" style="42"/>
    <col min="9991" max="9991" width="10.42578125" style="42" customWidth="1"/>
    <col min="9992" max="9992" width="9.140625" style="42"/>
    <col min="9993" max="9993" width="9.85546875" style="42" customWidth="1"/>
    <col min="9994" max="10240" width="9.140625" style="42"/>
    <col min="10241" max="10241" width="3.28515625" style="42" customWidth="1"/>
    <col min="10242" max="10242" width="29.85546875" style="42" customWidth="1"/>
    <col min="10243" max="10244" width="9.42578125" style="42" bestFit="1" customWidth="1"/>
    <col min="10245" max="10245" width="9.42578125" style="42" customWidth="1"/>
    <col min="10246" max="10246" width="9.140625" style="42"/>
    <col min="10247" max="10247" width="10.42578125" style="42" customWidth="1"/>
    <col min="10248" max="10248" width="9.140625" style="42"/>
    <col min="10249" max="10249" width="9.85546875" style="42" customWidth="1"/>
    <col min="10250" max="10496" width="9.140625" style="42"/>
    <col min="10497" max="10497" width="3.28515625" style="42" customWidth="1"/>
    <col min="10498" max="10498" width="29.85546875" style="42" customWidth="1"/>
    <col min="10499" max="10500" width="9.42578125" style="42" bestFit="1" customWidth="1"/>
    <col min="10501" max="10501" width="9.42578125" style="42" customWidth="1"/>
    <col min="10502" max="10502" width="9.140625" style="42"/>
    <col min="10503" max="10503" width="10.42578125" style="42" customWidth="1"/>
    <col min="10504" max="10504" width="9.140625" style="42"/>
    <col min="10505" max="10505" width="9.85546875" style="42" customWidth="1"/>
    <col min="10506" max="10752" width="9.140625" style="42"/>
    <col min="10753" max="10753" width="3.28515625" style="42" customWidth="1"/>
    <col min="10754" max="10754" width="29.85546875" style="42" customWidth="1"/>
    <col min="10755" max="10756" width="9.42578125" style="42" bestFit="1" customWidth="1"/>
    <col min="10757" max="10757" width="9.42578125" style="42" customWidth="1"/>
    <col min="10758" max="10758" width="9.140625" style="42"/>
    <col min="10759" max="10759" width="10.42578125" style="42" customWidth="1"/>
    <col min="10760" max="10760" width="9.140625" style="42"/>
    <col min="10761" max="10761" width="9.85546875" style="42" customWidth="1"/>
    <col min="10762" max="11008" width="9.140625" style="42"/>
    <col min="11009" max="11009" width="3.28515625" style="42" customWidth="1"/>
    <col min="11010" max="11010" width="29.85546875" style="42" customWidth="1"/>
    <col min="11011" max="11012" width="9.42578125" style="42" bestFit="1" customWidth="1"/>
    <col min="11013" max="11013" width="9.42578125" style="42" customWidth="1"/>
    <col min="11014" max="11014" width="9.140625" style="42"/>
    <col min="11015" max="11015" width="10.42578125" style="42" customWidth="1"/>
    <col min="11016" max="11016" width="9.140625" style="42"/>
    <col min="11017" max="11017" width="9.85546875" style="42" customWidth="1"/>
    <col min="11018" max="11264" width="9.140625" style="42"/>
    <col min="11265" max="11265" width="3.28515625" style="42" customWidth="1"/>
    <col min="11266" max="11266" width="29.85546875" style="42" customWidth="1"/>
    <col min="11267" max="11268" width="9.42578125" style="42" bestFit="1" customWidth="1"/>
    <col min="11269" max="11269" width="9.42578125" style="42" customWidth="1"/>
    <col min="11270" max="11270" width="9.140625" style="42"/>
    <col min="11271" max="11271" width="10.42578125" style="42" customWidth="1"/>
    <col min="11272" max="11272" width="9.140625" style="42"/>
    <col min="11273" max="11273" width="9.85546875" style="42" customWidth="1"/>
    <col min="11274" max="11520" width="9.140625" style="42"/>
    <col min="11521" max="11521" width="3.28515625" style="42" customWidth="1"/>
    <col min="11522" max="11522" width="29.85546875" style="42" customWidth="1"/>
    <col min="11523" max="11524" width="9.42578125" style="42" bestFit="1" customWidth="1"/>
    <col min="11525" max="11525" width="9.42578125" style="42" customWidth="1"/>
    <col min="11526" max="11526" width="9.140625" style="42"/>
    <col min="11527" max="11527" width="10.42578125" style="42" customWidth="1"/>
    <col min="11528" max="11528" width="9.140625" style="42"/>
    <col min="11529" max="11529" width="9.85546875" style="42" customWidth="1"/>
    <col min="11530" max="11776" width="9.140625" style="42"/>
    <col min="11777" max="11777" width="3.28515625" style="42" customWidth="1"/>
    <col min="11778" max="11778" width="29.85546875" style="42" customWidth="1"/>
    <col min="11779" max="11780" width="9.42578125" style="42" bestFit="1" customWidth="1"/>
    <col min="11781" max="11781" width="9.42578125" style="42" customWidth="1"/>
    <col min="11782" max="11782" width="9.140625" style="42"/>
    <col min="11783" max="11783" width="10.42578125" style="42" customWidth="1"/>
    <col min="11784" max="11784" width="9.140625" style="42"/>
    <col min="11785" max="11785" width="9.85546875" style="42" customWidth="1"/>
    <col min="11786" max="12032" width="9.140625" style="42"/>
    <col min="12033" max="12033" width="3.28515625" style="42" customWidth="1"/>
    <col min="12034" max="12034" width="29.85546875" style="42" customWidth="1"/>
    <col min="12035" max="12036" width="9.42578125" style="42" bestFit="1" customWidth="1"/>
    <col min="12037" max="12037" width="9.42578125" style="42" customWidth="1"/>
    <col min="12038" max="12038" width="9.140625" style="42"/>
    <col min="12039" max="12039" width="10.42578125" style="42" customWidth="1"/>
    <col min="12040" max="12040" width="9.140625" style="42"/>
    <col min="12041" max="12041" width="9.85546875" style="42" customWidth="1"/>
    <col min="12042" max="12288" width="9.140625" style="42"/>
    <col min="12289" max="12289" width="3.28515625" style="42" customWidth="1"/>
    <col min="12290" max="12290" width="29.85546875" style="42" customWidth="1"/>
    <col min="12291" max="12292" width="9.42578125" style="42" bestFit="1" customWidth="1"/>
    <col min="12293" max="12293" width="9.42578125" style="42" customWidth="1"/>
    <col min="12294" max="12294" width="9.140625" style="42"/>
    <col min="12295" max="12295" width="10.42578125" style="42" customWidth="1"/>
    <col min="12296" max="12296" width="9.140625" style="42"/>
    <col min="12297" max="12297" width="9.85546875" style="42" customWidth="1"/>
    <col min="12298" max="12544" width="9.140625" style="42"/>
    <col min="12545" max="12545" width="3.28515625" style="42" customWidth="1"/>
    <col min="12546" max="12546" width="29.85546875" style="42" customWidth="1"/>
    <col min="12547" max="12548" width="9.42578125" style="42" bestFit="1" customWidth="1"/>
    <col min="12549" max="12549" width="9.42578125" style="42" customWidth="1"/>
    <col min="12550" max="12550" width="9.140625" style="42"/>
    <col min="12551" max="12551" width="10.42578125" style="42" customWidth="1"/>
    <col min="12552" max="12552" width="9.140625" style="42"/>
    <col min="12553" max="12553" width="9.85546875" style="42" customWidth="1"/>
    <col min="12554" max="12800" width="9.140625" style="42"/>
    <col min="12801" max="12801" width="3.28515625" style="42" customWidth="1"/>
    <col min="12802" max="12802" width="29.85546875" style="42" customWidth="1"/>
    <col min="12803" max="12804" width="9.42578125" style="42" bestFit="1" customWidth="1"/>
    <col min="12805" max="12805" width="9.42578125" style="42" customWidth="1"/>
    <col min="12806" max="12806" width="9.140625" style="42"/>
    <col min="12807" max="12807" width="10.42578125" style="42" customWidth="1"/>
    <col min="12808" max="12808" width="9.140625" style="42"/>
    <col min="12809" max="12809" width="9.85546875" style="42" customWidth="1"/>
    <col min="12810" max="13056" width="9.140625" style="42"/>
    <col min="13057" max="13057" width="3.28515625" style="42" customWidth="1"/>
    <col min="13058" max="13058" width="29.85546875" style="42" customWidth="1"/>
    <col min="13059" max="13060" width="9.42578125" style="42" bestFit="1" customWidth="1"/>
    <col min="13061" max="13061" width="9.42578125" style="42" customWidth="1"/>
    <col min="13062" max="13062" width="9.140625" style="42"/>
    <col min="13063" max="13063" width="10.42578125" style="42" customWidth="1"/>
    <col min="13064" max="13064" width="9.140625" style="42"/>
    <col min="13065" max="13065" width="9.85546875" style="42" customWidth="1"/>
    <col min="13066" max="13312" width="9.140625" style="42"/>
    <col min="13313" max="13313" width="3.28515625" style="42" customWidth="1"/>
    <col min="13314" max="13314" width="29.85546875" style="42" customWidth="1"/>
    <col min="13315" max="13316" width="9.42578125" style="42" bestFit="1" customWidth="1"/>
    <col min="13317" max="13317" width="9.42578125" style="42" customWidth="1"/>
    <col min="13318" max="13318" width="9.140625" style="42"/>
    <col min="13319" max="13319" width="10.42578125" style="42" customWidth="1"/>
    <col min="13320" max="13320" width="9.140625" style="42"/>
    <col min="13321" max="13321" width="9.85546875" style="42" customWidth="1"/>
    <col min="13322" max="13568" width="9.140625" style="42"/>
    <col min="13569" max="13569" width="3.28515625" style="42" customWidth="1"/>
    <col min="13570" max="13570" width="29.85546875" style="42" customWidth="1"/>
    <col min="13571" max="13572" width="9.42578125" style="42" bestFit="1" customWidth="1"/>
    <col min="13573" max="13573" width="9.42578125" style="42" customWidth="1"/>
    <col min="13574" max="13574" width="9.140625" style="42"/>
    <col min="13575" max="13575" width="10.42578125" style="42" customWidth="1"/>
    <col min="13576" max="13576" width="9.140625" style="42"/>
    <col min="13577" max="13577" width="9.85546875" style="42" customWidth="1"/>
    <col min="13578" max="13824" width="9.140625" style="42"/>
    <col min="13825" max="13825" width="3.28515625" style="42" customWidth="1"/>
    <col min="13826" max="13826" width="29.85546875" style="42" customWidth="1"/>
    <col min="13827" max="13828" width="9.42578125" style="42" bestFit="1" customWidth="1"/>
    <col min="13829" max="13829" width="9.42578125" style="42" customWidth="1"/>
    <col min="13830" max="13830" width="9.140625" style="42"/>
    <col min="13831" max="13831" width="10.42578125" style="42" customWidth="1"/>
    <col min="13832" max="13832" width="9.140625" style="42"/>
    <col min="13833" max="13833" width="9.85546875" style="42" customWidth="1"/>
    <col min="13834" max="14080" width="9.140625" style="42"/>
    <col min="14081" max="14081" width="3.28515625" style="42" customWidth="1"/>
    <col min="14082" max="14082" width="29.85546875" style="42" customWidth="1"/>
    <col min="14083" max="14084" width="9.42578125" style="42" bestFit="1" customWidth="1"/>
    <col min="14085" max="14085" width="9.42578125" style="42" customWidth="1"/>
    <col min="14086" max="14086" width="9.140625" style="42"/>
    <col min="14087" max="14087" width="10.42578125" style="42" customWidth="1"/>
    <col min="14088" max="14088" width="9.140625" style="42"/>
    <col min="14089" max="14089" width="9.85546875" style="42" customWidth="1"/>
    <col min="14090" max="14336" width="9.140625" style="42"/>
    <col min="14337" max="14337" width="3.28515625" style="42" customWidth="1"/>
    <col min="14338" max="14338" width="29.85546875" style="42" customWidth="1"/>
    <col min="14339" max="14340" width="9.42578125" style="42" bestFit="1" customWidth="1"/>
    <col min="14341" max="14341" width="9.42578125" style="42" customWidth="1"/>
    <col min="14342" max="14342" width="9.140625" style="42"/>
    <col min="14343" max="14343" width="10.42578125" style="42" customWidth="1"/>
    <col min="14344" max="14344" width="9.140625" style="42"/>
    <col min="14345" max="14345" width="9.85546875" style="42" customWidth="1"/>
    <col min="14346" max="14592" width="9.140625" style="42"/>
    <col min="14593" max="14593" width="3.28515625" style="42" customWidth="1"/>
    <col min="14594" max="14594" width="29.85546875" style="42" customWidth="1"/>
    <col min="14595" max="14596" width="9.42578125" style="42" bestFit="1" customWidth="1"/>
    <col min="14597" max="14597" width="9.42578125" style="42" customWidth="1"/>
    <col min="14598" max="14598" width="9.140625" style="42"/>
    <col min="14599" max="14599" width="10.42578125" style="42" customWidth="1"/>
    <col min="14600" max="14600" width="9.140625" style="42"/>
    <col min="14601" max="14601" width="9.85546875" style="42" customWidth="1"/>
    <col min="14602" max="14848" width="9.140625" style="42"/>
    <col min="14849" max="14849" width="3.28515625" style="42" customWidth="1"/>
    <col min="14850" max="14850" width="29.85546875" style="42" customWidth="1"/>
    <col min="14851" max="14852" width="9.42578125" style="42" bestFit="1" customWidth="1"/>
    <col min="14853" max="14853" width="9.42578125" style="42" customWidth="1"/>
    <col min="14854" max="14854" width="9.140625" style="42"/>
    <col min="14855" max="14855" width="10.42578125" style="42" customWidth="1"/>
    <col min="14856" max="14856" width="9.140625" style="42"/>
    <col min="14857" max="14857" width="9.85546875" style="42" customWidth="1"/>
    <col min="14858" max="15104" width="9.140625" style="42"/>
    <col min="15105" max="15105" width="3.28515625" style="42" customWidth="1"/>
    <col min="15106" max="15106" width="29.85546875" style="42" customWidth="1"/>
    <col min="15107" max="15108" width="9.42578125" style="42" bestFit="1" customWidth="1"/>
    <col min="15109" max="15109" width="9.42578125" style="42" customWidth="1"/>
    <col min="15110" max="15110" width="9.140625" style="42"/>
    <col min="15111" max="15111" width="10.42578125" style="42" customWidth="1"/>
    <col min="15112" max="15112" width="9.140625" style="42"/>
    <col min="15113" max="15113" width="9.85546875" style="42" customWidth="1"/>
    <col min="15114" max="15360" width="9.140625" style="42"/>
    <col min="15361" max="15361" width="3.28515625" style="42" customWidth="1"/>
    <col min="15362" max="15362" width="29.85546875" style="42" customWidth="1"/>
    <col min="15363" max="15364" width="9.42578125" style="42" bestFit="1" customWidth="1"/>
    <col min="15365" max="15365" width="9.42578125" style="42" customWidth="1"/>
    <col min="15366" max="15366" width="9.140625" style="42"/>
    <col min="15367" max="15367" width="10.42578125" style="42" customWidth="1"/>
    <col min="15368" max="15368" width="9.140625" style="42"/>
    <col min="15369" max="15369" width="9.85546875" style="42" customWidth="1"/>
    <col min="15370" max="15616" width="9.140625" style="42"/>
    <col min="15617" max="15617" width="3.28515625" style="42" customWidth="1"/>
    <col min="15618" max="15618" width="29.85546875" style="42" customWidth="1"/>
    <col min="15619" max="15620" width="9.42578125" style="42" bestFit="1" customWidth="1"/>
    <col min="15621" max="15621" width="9.42578125" style="42" customWidth="1"/>
    <col min="15622" max="15622" width="9.140625" style="42"/>
    <col min="15623" max="15623" width="10.42578125" style="42" customWidth="1"/>
    <col min="15624" max="15624" width="9.140625" style="42"/>
    <col min="15625" max="15625" width="9.85546875" style="42" customWidth="1"/>
    <col min="15626" max="15872" width="9.140625" style="42"/>
    <col min="15873" max="15873" width="3.28515625" style="42" customWidth="1"/>
    <col min="15874" max="15874" width="29.85546875" style="42" customWidth="1"/>
    <col min="15875" max="15876" width="9.42578125" style="42" bestFit="1" customWidth="1"/>
    <col min="15877" max="15877" width="9.42578125" style="42" customWidth="1"/>
    <col min="15878" max="15878" width="9.140625" style="42"/>
    <col min="15879" max="15879" width="10.42578125" style="42" customWidth="1"/>
    <col min="15880" max="15880" width="9.140625" style="42"/>
    <col min="15881" max="15881" width="9.85546875" style="42" customWidth="1"/>
    <col min="15882" max="16128" width="9.140625" style="42"/>
    <col min="16129" max="16129" width="3.28515625" style="42" customWidth="1"/>
    <col min="16130" max="16130" width="29.85546875" style="42" customWidth="1"/>
    <col min="16131" max="16132" width="9.42578125" style="42" bestFit="1" customWidth="1"/>
    <col min="16133" max="16133" width="9.42578125" style="42" customWidth="1"/>
    <col min="16134" max="16134" width="9.140625" style="42"/>
    <col min="16135" max="16135" width="10.42578125" style="42" customWidth="1"/>
    <col min="16136" max="16136" width="9.140625" style="42"/>
    <col min="16137" max="16137" width="9.85546875" style="42" customWidth="1"/>
    <col min="16138" max="16384" width="9.140625" style="42"/>
  </cols>
  <sheetData>
    <row r="1" spans="1:9">
      <c r="B1" s="480" t="s">
        <v>436</v>
      </c>
      <c r="C1" s="480"/>
      <c r="D1" s="480"/>
      <c r="E1" s="480"/>
    </row>
    <row r="2" spans="1:9" ht="15">
      <c r="B2" s="481">
        <v>42283</v>
      </c>
      <c r="C2" s="455"/>
      <c r="D2" s="482"/>
      <c r="E2" s="482"/>
    </row>
    <row r="3" spans="1:9">
      <c r="A3" s="483"/>
      <c r="B3" s="481"/>
      <c r="C3" s="484"/>
      <c r="D3" s="484"/>
      <c r="E3" s="485" t="s">
        <v>437</v>
      </c>
    </row>
    <row r="4" spans="1:9" ht="24">
      <c r="A4" s="486" t="s">
        <v>438</v>
      </c>
      <c r="B4" s="486"/>
      <c r="C4" s="487">
        <v>2014</v>
      </c>
      <c r="D4" s="487">
        <v>2015</v>
      </c>
      <c r="E4" s="488" t="s">
        <v>407</v>
      </c>
      <c r="F4" s="2"/>
    </row>
    <row r="5" spans="1:9" ht="15">
      <c r="A5" s="318" t="s">
        <v>439</v>
      </c>
      <c r="B5" s="318"/>
      <c r="C5" s="489">
        <f>SUM(C6+C10+C14)</f>
        <v>3334008.2</v>
      </c>
      <c r="D5" s="489">
        <f>SUM(D6+D10+D14)</f>
        <v>4585886.5999999996</v>
      </c>
      <c r="E5" s="490">
        <f>D5/C5*100</f>
        <v>137.54874988009925</v>
      </c>
      <c r="G5" s="491"/>
      <c r="I5" s="492"/>
    </row>
    <row r="6" spans="1:9" ht="15">
      <c r="A6" s="493" t="s">
        <v>440</v>
      </c>
      <c r="B6" s="493"/>
      <c r="C6" s="489">
        <f>C7+C9</f>
        <v>1451583.4</v>
      </c>
      <c r="D6" s="489">
        <f>D7+D9+D8</f>
        <v>2389980</v>
      </c>
      <c r="E6" s="490">
        <f>(D6/C6)*100</f>
        <v>164.64641301354095</v>
      </c>
      <c r="G6" s="491"/>
      <c r="I6" s="494"/>
    </row>
    <row r="7" spans="1:9" ht="15">
      <c r="A7" s="495" t="s">
        <v>441</v>
      </c>
      <c r="B7" s="495"/>
      <c r="C7" s="489">
        <v>142833.4</v>
      </c>
      <c r="D7" s="489">
        <v>168380</v>
      </c>
      <c r="E7" s="490">
        <f>(D7/C7)*100</f>
        <v>117.88559258548771</v>
      </c>
      <c r="G7" s="496"/>
      <c r="I7" s="494"/>
    </row>
    <row r="8" spans="1:9" ht="15">
      <c r="A8" s="495" t="s">
        <v>442</v>
      </c>
      <c r="B8" s="497"/>
      <c r="C8" s="489" t="s">
        <v>334</v>
      </c>
      <c r="D8" s="489">
        <v>651000</v>
      </c>
      <c r="E8" s="490" t="s">
        <v>334</v>
      </c>
      <c r="G8" s="496"/>
      <c r="I8" s="494"/>
    </row>
    <row r="9" spans="1:9" ht="15">
      <c r="A9" s="495" t="s">
        <v>443</v>
      </c>
      <c r="B9" s="498"/>
      <c r="C9" s="489">
        <v>1308750</v>
      </c>
      <c r="D9" s="489">
        <v>1570600</v>
      </c>
      <c r="E9" s="490">
        <f>(D9/C9)*100</f>
        <v>120.00764087870107</v>
      </c>
      <c r="G9" s="411"/>
      <c r="I9" s="494"/>
    </row>
    <row r="10" spans="1:9" ht="15">
      <c r="A10" s="493" t="s">
        <v>444</v>
      </c>
      <c r="B10" s="493"/>
      <c r="C10" s="489">
        <f>C11+C12+C13</f>
        <v>724577.1</v>
      </c>
      <c r="D10" s="489">
        <f>D11+D12+D13</f>
        <v>689453.3</v>
      </c>
      <c r="E10" s="490">
        <f t="shared" ref="E10:E16" si="0">(D10/C10)*100</f>
        <v>95.152510340169471</v>
      </c>
      <c r="G10" s="411"/>
      <c r="I10" s="494"/>
    </row>
    <row r="11" spans="1:9" ht="15">
      <c r="A11" s="499" t="s">
        <v>445</v>
      </c>
      <c r="B11" s="499"/>
      <c r="C11" s="489">
        <v>491514.6</v>
      </c>
      <c r="D11" s="500">
        <v>498932.3</v>
      </c>
      <c r="E11" s="490">
        <f t="shared" si="0"/>
        <v>101.50915150841908</v>
      </c>
      <c r="G11" s="496"/>
      <c r="I11" s="494"/>
    </row>
    <row r="12" spans="1:9" ht="15">
      <c r="A12" s="501" t="s">
        <v>446</v>
      </c>
      <c r="B12" s="501"/>
      <c r="C12" s="489">
        <v>8774.5</v>
      </c>
      <c r="D12" s="489">
        <v>12116</v>
      </c>
      <c r="E12" s="490">
        <f>(D12/C12)*100</f>
        <v>138.08194199099663</v>
      </c>
      <c r="G12" s="496"/>
      <c r="H12" s="502"/>
      <c r="I12" s="494"/>
    </row>
    <row r="13" spans="1:9" ht="15">
      <c r="A13" s="503"/>
      <c r="B13" s="503" t="s">
        <v>447</v>
      </c>
      <c r="C13" s="489">
        <v>224288</v>
      </c>
      <c r="D13" s="500">
        <v>178405</v>
      </c>
      <c r="E13" s="490">
        <f>(D13/C13)*100</f>
        <v>79.54281994578399</v>
      </c>
      <c r="G13" s="496"/>
      <c r="H13" s="502"/>
      <c r="I13" s="494"/>
    </row>
    <row r="14" spans="1:9" ht="15">
      <c r="A14" s="493" t="s">
        <v>448</v>
      </c>
      <c r="B14" s="493"/>
      <c r="C14" s="489">
        <f>C15+C16</f>
        <v>1157847.7</v>
      </c>
      <c r="D14" s="489">
        <f>D15+D16</f>
        <v>1506453.2999999998</v>
      </c>
      <c r="E14" s="490">
        <f>(D14/C14)*100</f>
        <v>130.10807034465759</v>
      </c>
      <c r="G14" s="411"/>
      <c r="I14" s="492"/>
    </row>
    <row r="15" spans="1:9" ht="24">
      <c r="A15" s="504"/>
      <c r="B15" s="505" t="s">
        <v>449</v>
      </c>
      <c r="C15" s="489">
        <v>900424.8</v>
      </c>
      <c r="D15" s="489">
        <v>1122615.3999999999</v>
      </c>
      <c r="E15" s="490">
        <f t="shared" si="0"/>
        <v>124.67619727932859</v>
      </c>
      <c r="G15" s="496"/>
      <c r="I15" s="492"/>
    </row>
    <row r="16" spans="1:9" ht="15">
      <c r="A16" s="506" t="s">
        <v>450</v>
      </c>
      <c r="B16" s="506"/>
      <c r="C16" s="507">
        <v>257422.9</v>
      </c>
      <c r="D16" s="507">
        <v>383837.9</v>
      </c>
      <c r="E16" s="508">
        <f t="shared" si="0"/>
        <v>149.10790764924178</v>
      </c>
      <c r="G16" s="496"/>
      <c r="I16" s="494"/>
    </row>
    <row r="17" spans="2:4">
      <c r="B17" s="509"/>
      <c r="C17" s="489"/>
      <c r="D17" s="509"/>
    </row>
    <row r="18" spans="2:4">
      <c r="B18" s="509"/>
      <c r="C18" s="509"/>
      <c r="D18" s="509"/>
    </row>
  </sheetData>
  <mergeCells count="12">
    <mergeCell ref="A9:B9"/>
    <mergeCell ref="A10:B10"/>
    <mergeCell ref="A11:B11"/>
    <mergeCell ref="A12:B12"/>
    <mergeCell ref="A14:B14"/>
    <mergeCell ref="A16:B16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V54"/>
  <sheetViews>
    <sheetView topLeftCell="A31" workbookViewId="0">
      <selection activeCell="W42" sqref="W42"/>
    </sheetView>
  </sheetViews>
  <sheetFormatPr defaultColWidth="9.140625" defaultRowHeight="12.75"/>
  <cols>
    <col min="1" max="1" width="13.28515625" style="530" customWidth="1"/>
    <col min="2" max="2" width="6.7109375" style="531" customWidth="1"/>
    <col min="3" max="3" width="7.28515625" style="531" customWidth="1"/>
    <col min="4" max="4" width="4.42578125" style="531" customWidth="1"/>
    <col min="5" max="5" width="4.28515625" style="531" customWidth="1"/>
    <col min="6" max="6" width="8.42578125" style="532" customWidth="1"/>
    <col min="7" max="20" width="3.7109375" style="531" customWidth="1"/>
    <col min="21" max="256" width="9.140625" style="530"/>
    <col min="257" max="257" width="13.28515625" style="530" customWidth="1"/>
    <col min="258" max="258" width="6.7109375" style="530" customWidth="1"/>
    <col min="259" max="259" width="7.28515625" style="530" customWidth="1"/>
    <col min="260" max="260" width="4.42578125" style="530" customWidth="1"/>
    <col min="261" max="261" width="4.28515625" style="530" customWidth="1"/>
    <col min="262" max="262" width="8.42578125" style="530" customWidth="1"/>
    <col min="263" max="276" width="3.7109375" style="530" customWidth="1"/>
    <col min="277" max="512" width="9.140625" style="530"/>
    <col min="513" max="513" width="13.28515625" style="530" customWidth="1"/>
    <col min="514" max="514" width="6.7109375" style="530" customWidth="1"/>
    <col min="515" max="515" width="7.28515625" style="530" customWidth="1"/>
    <col min="516" max="516" width="4.42578125" style="530" customWidth="1"/>
    <col min="517" max="517" width="4.28515625" style="530" customWidth="1"/>
    <col min="518" max="518" width="8.42578125" style="530" customWidth="1"/>
    <col min="519" max="532" width="3.7109375" style="530" customWidth="1"/>
    <col min="533" max="768" width="9.140625" style="530"/>
    <col min="769" max="769" width="13.28515625" style="530" customWidth="1"/>
    <col min="770" max="770" width="6.7109375" style="530" customWidth="1"/>
    <col min="771" max="771" width="7.28515625" style="530" customWidth="1"/>
    <col min="772" max="772" width="4.42578125" style="530" customWidth="1"/>
    <col min="773" max="773" width="4.28515625" style="530" customWidth="1"/>
    <col min="774" max="774" width="8.42578125" style="530" customWidth="1"/>
    <col min="775" max="788" width="3.7109375" style="530" customWidth="1"/>
    <col min="789" max="1024" width="9.140625" style="530"/>
    <col min="1025" max="1025" width="13.28515625" style="530" customWidth="1"/>
    <col min="1026" max="1026" width="6.7109375" style="530" customWidth="1"/>
    <col min="1027" max="1027" width="7.28515625" style="530" customWidth="1"/>
    <col min="1028" max="1028" width="4.42578125" style="530" customWidth="1"/>
    <col min="1029" max="1029" width="4.28515625" style="530" customWidth="1"/>
    <col min="1030" max="1030" width="8.42578125" style="530" customWidth="1"/>
    <col min="1031" max="1044" width="3.7109375" style="530" customWidth="1"/>
    <col min="1045" max="1280" width="9.140625" style="530"/>
    <col min="1281" max="1281" width="13.28515625" style="530" customWidth="1"/>
    <col min="1282" max="1282" width="6.7109375" style="530" customWidth="1"/>
    <col min="1283" max="1283" width="7.28515625" style="530" customWidth="1"/>
    <col min="1284" max="1284" width="4.42578125" style="530" customWidth="1"/>
    <col min="1285" max="1285" width="4.28515625" style="530" customWidth="1"/>
    <col min="1286" max="1286" width="8.42578125" style="530" customWidth="1"/>
    <col min="1287" max="1300" width="3.7109375" style="530" customWidth="1"/>
    <col min="1301" max="1536" width="9.140625" style="530"/>
    <col min="1537" max="1537" width="13.28515625" style="530" customWidth="1"/>
    <col min="1538" max="1538" width="6.7109375" style="530" customWidth="1"/>
    <col min="1539" max="1539" width="7.28515625" style="530" customWidth="1"/>
    <col min="1540" max="1540" width="4.42578125" style="530" customWidth="1"/>
    <col min="1541" max="1541" width="4.28515625" style="530" customWidth="1"/>
    <col min="1542" max="1542" width="8.42578125" style="530" customWidth="1"/>
    <col min="1543" max="1556" width="3.7109375" style="530" customWidth="1"/>
    <col min="1557" max="1792" width="9.140625" style="530"/>
    <col min="1793" max="1793" width="13.28515625" style="530" customWidth="1"/>
    <col min="1794" max="1794" width="6.7109375" style="530" customWidth="1"/>
    <col min="1795" max="1795" width="7.28515625" style="530" customWidth="1"/>
    <col min="1796" max="1796" width="4.42578125" style="530" customWidth="1"/>
    <col min="1797" max="1797" width="4.28515625" style="530" customWidth="1"/>
    <col min="1798" max="1798" width="8.42578125" style="530" customWidth="1"/>
    <col min="1799" max="1812" width="3.7109375" style="530" customWidth="1"/>
    <col min="1813" max="2048" width="9.140625" style="530"/>
    <col min="2049" max="2049" width="13.28515625" style="530" customWidth="1"/>
    <col min="2050" max="2050" width="6.7109375" style="530" customWidth="1"/>
    <col min="2051" max="2051" width="7.28515625" style="530" customWidth="1"/>
    <col min="2052" max="2052" width="4.42578125" style="530" customWidth="1"/>
    <col min="2053" max="2053" width="4.28515625" style="530" customWidth="1"/>
    <col min="2054" max="2054" width="8.42578125" style="530" customWidth="1"/>
    <col min="2055" max="2068" width="3.7109375" style="530" customWidth="1"/>
    <col min="2069" max="2304" width="9.140625" style="530"/>
    <col min="2305" max="2305" width="13.28515625" style="530" customWidth="1"/>
    <col min="2306" max="2306" width="6.7109375" style="530" customWidth="1"/>
    <col min="2307" max="2307" width="7.28515625" style="530" customWidth="1"/>
    <col min="2308" max="2308" width="4.42578125" style="530" customWidth="1"/>
    <col min="2309" max="2309" width="4.28515625" style="530" customWidth="1"/>
    <col min="2310" max="2310" width="8.42578125" style="530" customWidth="1"/>
    <col min="2311" max="2324" width="3.7109375" style="530" customWidth="1"/>
    <col min="2325" max="2560" width="9.140625" style="530"/>
    <col min="2561" max="2561" width="13.28515625" style="530" customWidth="1"/>
    <col min="2562" max="2562" width="6.7109375" style="530" customWidth="1"/>
    <col min="2563" max="2563" width="7.28515625" style="530" customWidth="1"/>
    <col min="2564" max="2564" width="4.42578125" style="530" customWidth="1"/>
    <col min="2565" max="2565" width="4.28515625" style="530" customWidth="1"/>
    <col min="2566" max="2566" width="8.42578125" style="530" customWidth="1"/>
    <col min="2567" max="2580" width="3.7109375" style="530" customWidth="1"/>
    <col min="2581" max="2816" width="9.140625" style="530"/>
    <col min="2817" max="2817" width="13.28515625" style="530" customWidth="1"/>
    <col min="2818" max="2818" width="6.7109375" style="530" customWidth="1"/>
    <col min="2819" max="2819" width="7.28515625" style="530" customWidth="1"/>
    <col min="2820" max="2820" width="4.42578125" style="530" customWidth="1"/>
    <col min="2821" max="2821" width="4.28515625" style="530" customWidth="1"/>
    <col min="2822" max="2822" width="8.42578125" style="530" customWidth="1"/>
    <col min="2823" max="2836" width="3.7109375" style="530" customWidth="1"/>
    <col min="2837" max="3072" width="9.140625" style="530"/>
    <col min="3073" max="3073" width="13.28515625" style="530" customWidth="1"/>
    <col min="3074" max="3074" width="6.7109375" style="530" customWidth="1"/>
    <col min="3075" max="3075" width="7.28515625" style="530" customWidth="1"/>
    <col min="3076" max="3076" width="4.42578125" style="530" customWidth="1"/>
    <col min="3077" max="3077" width="4.28515625" style="530" customWidth="1"/>
    <col min="3078" max="3078" width="8.42578125" style="530" customWidth="1"/>
    <col min="3079" max="3092" width="3.7109375" style="530" customWidth="1"/>
    <col min="3093" max="3328" width="9.140625" style="530"/>
    <col min="3329" max="3329" width="13.28515625" style="530" customWidth="1"/>
    <col min="3330" max="3330" width="6.7109375" style="530" customWidth="1"/>
    <col min="3331" max="3331" width="7.28515625" style="530" customWidth="1"/>
    <col min="3332" max="3332" width="4.42578125" style="530" customWidth="1"/>
    <col min="3333" max="3333" width="4.28515625" style="530" customWidth="1"/>
    <col min="3334" max="3334" width="8.42578125" style="530" customWidth="1"/>
    <col min="3335" max="3348" width="3.7109375" style="530" customWidth="1"/>
    <col min="3349" max="3584" width="9.140625" style="530"/>
    <col min="3585" max="3585" width="13.28515625" style="530" customWidth="1"/>
    <col min="3586" max="3586" width="6.7109375" style="530" customWidth="1"/>
    <col min="3587" max="3587" width="7.28515625" style="530" customWidth="1"/>
    <col min="3588" max="3588" width="4.42578125" style="530" customWidth="1"/>
    <col min="3589" max="3589" width="4.28515625" style="530" customWidth="1"/>
    <col min="3590" max="3590" width="8.42578125" style="530" customWidth="1"/>
    <col min="3591" max="3604" width="3.7109375" style="530" customWidth="1"/>
    <col min="3605" max="3840" width="9.140625" style="530"/>
    <col min="3841" max="3841" width="13.28515625" style="530" customWidth="1"/>
    <col min="3842" max="3842" width="6.7109375" style="530" customWidth="1"/>
    <col min="3843" max="3843" width="7.28515625" style="530" customWidth="1"/>
    <col min="3844" max="3844" width="4.42578125" style="530" customWidth="1"/>
    <col min="3845" max="3845" width="4.28515625" style="530" customWidth="1"/>
    <col min="3846" max="3846" width="8.42578125" style="530" customWidth="1"/>
    <col min="3847" max="3860" width="3.7109375" style="530" customWidth="1"/>
    <col min="3861" max="4096" width="9.140625" style="530"/>
    <col min="4097" max="4097" width="13.28515625" style="530" customWidth="1"/>
    <col min="4098" max="4098" width="6.7109375" style="530" customWidth="1"/>
    <col min="4099" max="4099" width="7.28515625" style="530" customWidth="1"/>
    <col min="4100" max="4100" width="4.42578125" style="530" customWidth="1"/>
    <col min="4101" max="4101" width="4.28515625" style="530" customWidth="1"/>
    <col min="4102" max="4102" width="8.42578125" style="530" customWidth="1"/>
    <col min="4103" max="4116" width="3.7109375" style="530" customWidth="1"/>
    <col min="4117" max="4352" width="9.140625" style="530"/>
    <col min="4353" max="4353" width="13.28515625" style="530" customWidth="1"/>
    <col min="4354" max="4354" width="6.7109375" style="530" customWidth="1"/>
    <col min="4355" max="4355" width="7.28515625" style="530" customWidth="1"/>
    <col min="4356" max="4356" width="4.42578125" style="530" customWidth="1"/>
    <col min="4357" max="4357" width="4.28515625" style="530" customWidth="1"/>
    <col min="4358" max="4358" width="8.42578125" style="530" customWidth="1"/>
    <col min="4359" max="4372" width="3.7109375" style="530" customWidth="1"/>
    <col min="4373" max="4608" width="9.140625" style="530"/>
    <col min="4609" max="4609" width="13.28515625" style="530" customWidth="1"/>
    <col min="4610" max="4610" width="6.7109375" style="530" customWidth="1"/>
    <col min="4611" max="4611" width="7.28515625" style="530" customWidth="1"/>
    <col min="4612" max="4612" width="4.42578125" style="530" customWidth="1"/>
    <col min="4613" max="4613" width="4.28515625" style="530" customWidth="1"/>
    <col min="4614" max="4614" width="8.42578125" style="530" customWidth="1"/>
    <col min="4615" max="4628" width="3.7109375" style="530" customWidth="1"/>
    <col min="4629" max="4864" width="9.140625" style="530"/>
    <col min="4865" max="4865" width="13.28515625" style="530" customWidth="1"/>
    <col min="4866" max="4866" width="6.7109375" style="530" customWidth="1"/>
    <col min="4867" max="4867" width="7.28515625" style="530" customWidth="1"/>
    <col min="4868" max="4868" width="4.42578125" style="530" customWidth="1"/>
    <col min="4869" max="4869" width="4.28515625" style="530" customWidth="1"/>
    <col min="4870" max="4870" width="8.42578125" style="530" customWidth="1"/>
    <col min="4871" max="4884" width="3.7109375" style="530" customWidth="1"/>
    <col min="4885" max="5120" width="9.140625" style="530"/>
    <col min="5121" max="5121" width="13.28515625" style="530" customWidth="1"/>
    <col min="5122" max="5122" width="6.7109375" style="530" customWidth="1"/>
    <col min="5123" max="5123" width="7.28515625" style="530" customWidth="1"/>
    <col min="5124" max="5124" width="4.42578125" style="530" customWidth="1"/>
    <col min="5125" max="5125" width="4.28515625" style="530" customWidth="1"/>
    <col min="5126" max="5126" width="8.42578125" style="530" customWidth="1"/>
    <col min="5127" max="5140" width="3.7109375" style="530" customWidth="1"/>
    <col min="5141" max="5376" width="9.140625" style="530"/>
    <col min="5377" max="5377" width="13.28515625" style="530" customWidth="1"/>
    <col min="5378" max="5378" width="6.7109375" style="530" customWidth="1"/>
    <col min="5379" max="5379" width="7.28515625" style="530" customWidth="1"/>
    <col min="5380" max="5380" width="4.42578125" style="530" customWidth="1"/>
    <col min="5381" max="5381" width="4.28515625" style="530" customWidth="1"/>
    <col min="5382" max="5382" width="8.42578125" style="530" customWidth="1"/>
    <col min="5383" max="5396" width="3.7109375" style="530" customWidth="1"/>
    <col min="5397" max="5632" width="9.140625" style="530"/>
    <col min="5633" max="5633" width="13.28515625" style="530" customWidth="1"/>
    <col min="5634" max="5634" width="6.7109375" style="530" customWidth="1"/>
    <col min="5635" max="5635" width="7.28515625" style="530" customWidth="1"/>
    <col min="5636" max="5636" width="4.42578125" style="530" customWidth="1"/>
    <col min="5637" max="5637" width="4.28515625" style="530" customWidth="1"/>
    <col min="5638" max="5638" width="8.42578125" style="530" customWidth="1"/>
    <col min="5639" max="5652" width="3.7109375" style="530" customWidth="1"/>
    <col min="5653" max="5888" width="9.140625" style="530"/>
    <col min="5889" max="5889" width="13.28515625" style="530" customWidth="1"/>
    <col min="5890" max="5890" width="6.7109375" style="530" customWidth="1"/>
    <col min="5891" max="5891" width="7.28515625" style="530" customWidth="1"/>
    <col min="5892" max="5892" width="4.42578125" style="530" customWidth="1"/>
    <col min="5893" max="5893" width="4.28515625" style="530" customWidth="1"/>
    <col min="5894" max="5894" width="8.42578125" style="530" customWidth="1"/>
    <col min="5895" max="5908" width="3.7109375" style="530" customWidth="1"/>
    <col min="5909" max="6144" width="9.140625" style="530"/>
    <col min="6145" max="6145" width="13.28515625" style="530" customWidth="1"/>
    <col min="6146" max="6146" width="6.7109375" style="530" customWidth="1"/>
    <col min="6147" max="6147" width="7.28515625" style="530" customWidth="1"/>
    <col min="6148" max="6148" width="4.42578125" style="530" customWidth="1"/>
    <col min="6149" max="6149" width="4.28515625" style="530" customWidth="1"/>
    <col min="6150" max="6150" width="8.42578125" style="530" customWidth="1"/>
    <col min="6151" max="6164" width="3.7109375" style="530" customWidth="1"/>
    <col min="6165" max="6400" width="9.140625" style="530"/>
    <col min="6401" max="6401" width="13.28515625" style="530" customWidth="1"/>
    <col min="6402" max="6402" width="6.7109375" style="530" customWidth="1"/>
    <col min="6403" max="6403" width="7.28515625" style="530" customWidth="1"/>
    <col min="6404" max="6404" width="4.42578125" style="530" customWidth="1"/>
    <col min="6405" max="6405" width="4.28515625" style="530" customWidth="1"/>
    <col min="6406" max="6406" width="8.42578125" style="530" customWidth="1"/>
    <col min="6407" max="6420" width="3.7109375" style="530" customWidth="1"/>
    <col min="6421" max="6656" width="9.140625" style="530"/>
    <col min="6657" max="6657" width="13.28515625" style="530" customWidth="1"/>
    <col min="6658" max="6658" width="6.7109375" style="530" customWidth="1"/>
    <col min="6659" max="6659" width="7.28515625" style="530" customWidth="1"/>
    <col min="6660" max="6660" width="4.42578125" style="530" customWidth="1"/>
    <col min="6661" max="6661" width="4.28515625" style="530" customWidth="1"/>
    <col min="6662" max="6662" width="8.42578125" style="530" customWidth="1"/>
    <col min="6663" max="6676" width="3.7109375" style="530" customWidth="1"/>
    <col min="6677" max="6912" width="9.140625" style="530"/>
    <col min="6913" max="6913" width="13.28515625" style="530" customWidth="1"/>
    <col min="6914" max="6914" width="6.7109375" style="530" customWidth="1"/>
    <col min="6915" max="6915" width="7.28515625" style="530" customWidth="1"/>
    <col min="6916" max="6916" width="4.42578125" style="530" customWidth="1"/>
    <col min="6917" max="6917" width="4.28515625" style="530" customWidth="1"/>
    <col min="6918" max="6918" width="8.42578125" style="530" customWidth="1"/>
    <col min="6919" max="6932" width="3.7109375" style="530" customWidth="1"/>
    <col min="6933" max="7168" width="9.140625" style="530"/>
    <col min="7169" max="7169" width="13.28515625" style="530" customWidth="1"/>
    <col min="7170" max="7170" width="6.7109375" style="530" customWidth="1"/>
    <col min="7171" max="7171" width="7.28515625" style="530" customWidth="1"/>
    <col min="7172" max="7172" width="4.42578125" style="530" customWidth="1"/>
    <col min="7173" max="7173" width="4.28515625" style="530" customWidth="1"/>
    <col min="7174" max="7174" width="8.42578125" style="530" customWidth="1"/>
    <col min="7175" max="7188" width="3.7109375" style="530" customWidth="1"/>
    <col min="7189" max="7424" width="9.140625" style="530"/>
    <col min="7425" max="7425" width="13.28515625" style="530" customWidth="1"/>
    <col min="7426" max="7426" width="6.7109375" style="530" customWidth="1"/>
    <col min="7427" max="7427" width="7.28515625" style="530" customWidth="1"/>
    <col min="7428" max="7428" width="4.42578125" style="530" customWidth="1"/>
    <col min="7429" max="7429" width="4.28515625" style="530" customWidth="1"/>
    <col min="7430" max="7430" width="8.42578125" style="530" customWidth="1"/>
    <col min="7431" max="7444" width="3.7109375" style="530" customWidth="1"/>
    <col min="7445" max="7680" width="9.140625" style="530"/>
    <col min="7681" max="7681" width="13.28515625" style="530" customWidth="1"/>
    <col min="7682" max="7682" width="6.7109375" style="530" customWidth="1"/>
    <col min="7683" max="7683" width="7.28515625" style="530" customWidth="1"/>
    <col min="7684" max="7684" width="4.42578125" style="530" customWidth="1"/>
    <col min="7685" max="7685" width="4.28515625" style="530" customWidth="1"/>
    <col min="7686" max="7686" width="8.42578125" style="530" customWidth="1"/>
    <col min="7687" max="7700" width="3.7109375" style="530" customWidth="1"/>
    <col min="7701" max="7936" width="9.140625" style="530"/>
    <col min="7937" max="7937" width="13.28515625" style="530" customWidth="1"/>
    <col min="7938" max="7938" width="6.7109375" style="530" customWidth="1"/>
    <col min="7939" max="7939" width="7.28515625" style="530" customWidth="1"/>
    <col min="7940" max="7940" width="4.42578125" style="530" customWidth="1"/>
    <col min="7941" max="7941" width="4.28515625" style="530" customWidth="1"/>
    <col min="7942" max="7942" width="8.42578125" style="530" customWidth="1"/>
    <col min="7943" max="7956" width="3.7109375" style="530" customWidth="1"/>
    <col min="7957" max="8192" width="9.140625" style="530"/>
    <col min="8193" max="8193" width="13.28515625" style="530" customWidth="1"/>
    <col min="8194" max="8194" width="6.7109375" style="530" customWidth="1"/>
    <col min="8195" max="8195" width="7.28515625" style="530" customWidth="1"/>
    <col min="8196" max="8196" width="4.42578125" style="530" customWidth="1"/>
    <col min="8197" max="8197" width="4.28515625" style="530" customWidth="1"/>
    <col min="8198" max="8198" width="8.42578125" style="530" customWidth="1"/>
    <col min="8199" max="8212" width="3.7109375" style="530" customWidth="1"/>
    <col min="8213" max="8448" width="9.140625" style="530"/>
    <col min="8449" max="8449" width="13.28515625" style="530" customWidth="1"/>
    <col min="8450" max="8450" width="6.7109375" style="530" customWidth="1"/>
    <col min="8451" max="8451" width="7.28515625" style="530" customWidth="1"/>
    <col min="8452" max="8452" width="4.42578125" style="530" customWidth="1"/>
    <col min="8453" max="8453" width="4.28515625" style="530" customWidth="1"/>
    <col min="8454" max="8454" width="8.42578125" style="530" customWidth="1"/>
    <col min="8455" max="8468" width="3.7109375" style="530" customWidth="1"/>
    <col min="8469" max="8704" width="9.140625" style="530"/>
    <col min="8705" max="8705" width="13.28515625" style="530" customWidth="1"/>
    <col min="8706" max="8706" width="6.7109375" style="530" customWidth="1"/>
    <col min="8707" max="8707" width="7.28515625" style="530" customWidth="1"/>
    <col min="8708" max="8708" width="4.42578125" style="530" customWidth="1"/>
    <col min="8709" max="8709" width="4.28515625" style="530" customWidth="1"/>
    <col min="8710" max="8710" width="8.42578125" style="530" customWidth="1"/>
    <col min="8711" max="8724" width="3.7109375" style="530" customWidth="1"/>
    <col min="8725" max="8960" width="9.140625" style="530"/>
    <col min="8961" max="8961" width="13.28515625" style="530" customWidth="1"/>
    <col min="8962" max="8962" width="6.7109375" style="530" customWidth="1"/>
    <col min="8963" max="8963" width="7.28515625" style="530" customWidth="1"/>
    <col min="8964" max="8964" width="4.42578125" style="530" customWidth="1"/>
    <col min="8965" max="8965" width="4.28515625" style="530" customWidth="1"/>
    <col min="8966" max="8966" width="8.42578125" style="530" customWidth="1"/>
    <col min="8967" max="8980" width="3.7109375" style="530" customWidth="1"/>
    <col min="8981" max="9216" width="9.140625" style="530"/>
    <col min="9217" max="9217" width="13.28515625" style="530" customWidth="1"/>
    <col min="9218" max="9218" width="6.7109375" style="530" customWidth="1"/>
    <col min="9219" max="9219" width="7.28515625" style="530" customWidth="1"/>
    <col min="9220" max="9220" width="4.42578125" style="530" customWidth="1"/>
    <col min="9221" max="9221" width="4.28515625" style="530" customWidth="1"/>
    <col min="9222" max="9222" width="8.42578125" style="530" customWidth="1"/>
    <col min="9223" max="9236" width="3.7109375" style="530" customWidth="1"/>
    <col min="9237" max="9472" width="9.140625" style="530"/>
    <col min="9473" max="9473" width="13.28515625" style="530" customWidth="1"/>
    <col min="9474" max="9474" width="6.7109375" style="530" customWidth="1"/>
    <col min="9475" max="9475" width="7.28515625" style="530" customWidth="1"/>
    <col min="9476" max="9476" width="4.42578125" style="530" customWidth="1"/>
    <col min="9477" max="9477" width="4.28515625" style="530" customWidth="1"/>
    <col min="9478" max="9478" width="8.42578125" style="530" customWidth="1"/>
    <col min="9479" max="9492" width="3.7109375" style="530" customWidth="1"/>
    <col min="9493" max="9728" width="9.140625" style="530"/>
    <col min="9729" max="9729" width="13.28515625" style="530" customWidth="1"/>
    <col min="9730" max="9730" width="6.7109375" style="530" customWidth="1"/>
    <col min="9731" max="9731" width="7.28515625" style="530" customWidth="1"/>
    <col min="9732" max="9732" width="4.42578125" style="530" customWidth="1"/>
    <col min="9733" max="9733" width="4.28515625" style="530" customWidth="1"/>
    <col min="9734" max="9734" width="8.42578125" style="530" customWidth="1"/>
    <col min="9735" max="9748" width="3.7109375" style="530" customWidth="1"/>
    <col min="9749" max="9984" width="9.140625" style="530"/>
    <col min="9985" max="9985" width="13.28515625" style="530" customWidth="1"/>
    <col min="9986" max="9986" width="6.7109375" style="530" customWidth="1"/>
    <col min="9987" max="9987" width="7.28515625" style="530" customWidth="1"/>
    <col min="9988" max="9988" width="4.42578125" style="530" customWidth="1"/>
    <col min="9989" max="9989" width="4.28515625" style="530" customWidth="1"/>
    <col min="9990" max="9990" width="8.42578125" style="530" customWidth="1"/>
    <col min="9991" max="10004" width="3.7109375" style="530" customWidth="1"/>
    <col min="10005" max="10240" width="9.140625" style="530"/>
    <col min="10241" max="10241" width="13.28515625" style="530" customWidth="1"/>
    <col min="10242" max="10242" width="6.7109375" style="530" customWidth="1"/>
    <col min="10243" max="10243" width="7.28515625" style="530" customWidth="1"/>
    <col min="10244" max="10244" width="4.42578125" style="530" customWidth="1"/>
    <col min="10245" max="10245" width="4.28515625" style="530" customWidth="1"/>
    <col min="10246" max="10246" width="8.42578125" style="530" customWidth="1"/>
    <col min="10247" max="10260" width="3.7109375" style="530" customWidth="1"/>
    <col min="10261" max="10496" width="9.140625" style="530"/>
    <col min="10497" max="10497" width="13.28515625" style="530" customWidth="1"/>
    <col min="10498" max="10498" width="6.7109375" style="530" customWidth="1"/>
    <col min="10499" max="10499" width="7.28515625" style="530" customWidth="1"/>
    <col min="10500" max="10500" width="4.42578125" style="530" customWidth="1"/>
    <col min="10501" max="10501" width="4.28515625" style="530" customWidth="1"/>
    <col min="10502" max="10502" width="8.42578125" style="530" customWidth="1"/>
    <col min="10503" max="10516" width="3.7109375" style="530" customWidth="1"/>
    <col min="10517" max="10752" width="9.140625" style="530"/>
    <col min="10753" max="10753" width="13.28515625" style="530" customWidth="1"/>
    <col min="10754" max="10754" width="6.7109375" style="530" customWidth="1"/>
    <col min="10755" max="10755" width="7.28515625" style="530" customWidth="1"/>
    <col min="10756" max="10756" width="4.42578125" style="530" customWidth="1"/>
    <col min="10757" max="10757" width="4.28515625" style="530" customWidth="1"/>
    <col min="10758" max="10758" width="8.42578125" style="530" customWidth="1"/>
    <col min="10759" max="10772" width="3.7109375" style="530" customWidth="1"/>
    <col min="10773" max="11008" width="9.140625" style="530"/>
    <col min="11009" max="11009" width="13.28515625" style="530" customWidth="1"/>
    <col min="11010" max="11010" width="6.7109375" style="530" customWidth="1"/>
    <col min="11011" max="11011" width="7.28515625" style="530" customWidth="1"/>
    <col min="11012" max="11012" width="4.42578125" style="530" customWidth="1"/>
    <col min="11013" max="11013" width="4.28515625" style="530" customWidth="1"/>
    <col min="11014" max="11014" width="8.42578125" style="530" customWidth="1"/>
    <col min="11015" max="11028" width="3.7109375" style="530" customWidth="1"/>
    <col min="11029" max="11264" width="9.140625" style="530"/>
    <col min="11265" max="11265" width="13.28515625" style="530" customWidth="1"/>
    <col min="11266" max="11266" width="6.7109375" style="530" customWidth="1"/>
    <col min="11267" max="11267" width="7.28515625" style="530" customWidth="1"/>
    <col min="11268" max="11268" width="4.42578125" style="530" customWidth="1"/>
    <col min="11269" max="11269" width="4.28515625" style="530" customWidth="1"/>
    <col min="11270" max="11270" width="8.42578125" style="530" customWidth="1"/>
    <col min="11271" max="11284" width="3.7109375" style="530" customWidth="1"/>
    <col min="11285" max="11520" width="9.140625" style="530"/>
    <col min="11521" max="11521" width="13.28515625" style="530" customWidth="1"/>
    <col min="11522" max="11522" width="6.7109375" style="530" customWidth="1"/>
    <col min="11523" max="11523" width="7.28515625" style="530" customWidth="1"/>
    <col min="11524" max="11524" width="4.42578125" style="530" customWidth="1"/>
    <col min="11525" max="11525" width="4.28515625" style="530" customWidth="1"/>
    <col min="11526" max="11526" width="8.42578125" style="530" customWidth="1"/>
    <col min="11527" max="11540" width="3.7109375" style="530" customWidth="1"/>
    <col min="11541" max="11776" width="9.140625" style="530"/>
    <col min="11777" max="11777" width="13.28515625" style="530" customWidth="1"/>
    <col min="11778" max="11778" width="6.7109375" style="530" customWidth="1"/>
    <col min="11779" max="11779" width="7.28515625" style="530" customWidth="1"/>
    <col min="11780" max="11780" width="4.42578125" style="530" customWidth="1"/>
    <col min="11781" max="11781" width="4.28515625" style="530" customWidth="1"/>
    <col min="11782" max="11782" width="8.42578125" style="530" customWidth="1"/>
    <col min="11783" max="11796" width="3.7109375" style="530" customWidth="1"/>
    <col min="11797" max="12032" width="9.140625" style="530"/>
    <col min="12033" max="12033" width="13.28515625" style="530" customWidth="1"/>
    <col min="12034" max="12034" width="6.7109375" style="530" customWidth="1"/>
    <col min="12035" max="12035" width="7.28515625" style="530" customWidth="1"/>
    <col min="12036" max="12036" width="4.42578125" style="530" customWidth="1"/>
    <col min="12037" max="12037" width="4.28515625" style="530" customWidth="1"/>
    <col min="12038" max="12038" width="8.42578125" style="530" customWidth="1"/>
    <col min="12039" max="12052" width="3.7109375" style="530" customWidth="1"/>
    <col min="12053" max="12288" width="9.140625" style="530"/>
    <col min="12289" max="12289" width="13.28515625" style="530" customWidth="1"/>
    <col min="12290" max="12290" width="6.7109375" style="530" customWidth="1"/>
    <col min="12291" max="12291" width="7.28515625" style="530" customWidth="1"/>
    <col min="12292" max="12292" width="4.42578125" style="530" customWidth="1"/>
    <col min="12293" max="12293" width="4.28515625" style="530" customWidth="1"/>
    <col min="12294" max="12294" width="8.42578125" style="530" customWidth="1"/>
    <col min="12295" max="12308" width="3.7109375" style="530" customWidth="1"/>
    <col min="12309" max="12544" width="9.140625" style="530"/>
    <col min="12545" max="12545" width="13.28515625" style="530" customWidth="1"/>
    <col min="12546" max="12546" width="6.7109375" style="530" customWidth="1"/>
    <col min="12547" max="12547" width="7.28515625" style="530" customWidth="1"/>
    <col min="12548" max="12548" width="4.42578125" style="530" customWidth="1"/>
    <col min="12549" max="12549" width="4.28515625" style="530" customWidth="1"/>
    <col min="12550" max="12550" width="8.42578125" style="530" customWidth="1"/>
    <col min="12551" max="12564" width="3.7109375" style="530" customWidth="1"/>
    <col min="12565" max="12800" width="9.140625" style="530"/>
    <col min="12801" max="12801" width="13.28515625" style="530" customWidth="1"/>
    <col min="12802" max="12802" width="6.7109375" style="530" customWidth="1"/>
    <col min="12803" max="12803" width="7.28515625" style="530" customWidth="1"/>
    <col min="12804" max="12804" width="4.42578125" style="530" customWidth="1"/>
    <col min="12805" max="12805" width="4.28515625" style="530" customWidth="1"/>
    <col min="12806" max="12806" width="8.42578125" style="530" customWidth="1"/>
    <col min="12807" max="12820" width="3.7109375" style="530" customWidth="1"/>
    <col min="12821" max="13056" width="9.140625" style="530"/>
    <col min="13057" max="13057" width="13.28515625" style="530" customWidth="1"/>
    <col min="13058" max="13058" width="6.7109375" style="530" customWidth="1"/>
    <col min="13059" max="13059" width="7.28515625" style="530" customWidth="1"/>
    <col min="13060" max="13060" width="4.42578125" style="530" customWidth="1"/>
    <col min="13061" max="13061" width="4.28515625" style="530" customWidth="1"/>
    <col min="13062" max="13062" width="8.42578125" style="530" customWidth="1"/>
    <col min="13063" max="13076" width="3.7109375" style="530" customWidth="1"/>
    <col min="13077" max="13312" width="9.140625" style="530"/>
    <col min="13313" max="13313" width="13.28515625" style="530" customWidth="1"/>
    <col min="13314" max="13314" width="6.7109375" style="530" customWidth="1"/>
    <col min="13315" max="13315" width="7.28515625" style="530" customWidth="1"/>
    <col min="13316" max="13316" width="4.42578125" style="530" customWidth="1"/>
    <col min="13317" max="13317" width="4.28515625" style="530" customWidth="1"/>
    <col min="13318" max="13318" width="8.42578125" style="530" customWidth="1"/>
    <col min="13319" max="13332" width="3.7109375" style="530" customWidth="1"/>
    <col min="13333" max="13568" width="9.140625" style="530"/>
    <col min="13569" max="13569" width="13.28515625" style="530" customWidth="1"/>
    <col min="13570" max="13570" width="6.7109375" style="530" customWidth="1"/>
    <col min="13571" max="13571" width="7.28515625" style="530" customWidth="1"/>
    <col min="13572" max="13572" width="4.42578125" style="530" customWidth="1"/>
    <col min="13573" max="13573" width="4.28515625" style="530" customWidth="1"/>
    <col min="13574" max="13574" width="8.42578125" style="530" customWidth="1"/>
    <col min="13575" max="13588" width="3.7109375" style="530" customWidth="1"/>
    <col min="13589" max="13824" width="9.140625" style="530"/>
    <col min="13825" max="13825" width="13.28515625" style="530" customWidth="1"/>
    <col min="13826" max="13826" width="6.7109375" style="530" customWidth="1"/>
    <col min="13827" max="13827" width="7.28515625" style="530" customWidth="1"/>
    <col min="13828" max="13828" width="4.42578125" style="530" customWidth="1"/>
    <col min="13829" max="13829" width="4.28515625" style="530" customWidth="1"/>
    <col min="13830" max="13830" width="8.42578125" style="530" customWidth="1"/>
    <col min="13831" max="13844" width="3.7109375" style="530" customWidth="1"/>
    <col min="13845" max="14080" width="9.140625" style="530"/>
    <col min="14081" max="14081" width="13.28515625" style="530" customWidth="1"/>
    <col min="14082" max="14082" width="6.7109375" style="530" customWidth="1"/>
    <col min="14083" max="14083" width="7.28515625" style="530" customWidth="1"/>
    <col min="14084" max="14084" width="4.42578125" style="530" customWidth="1"/>
    <col min="14085" max="14085" width="4.28515625" style="530" customWidth="1"/>
    <col min="14086" max="14086" width="8.42578125" style="530" customWidth="1"/>
    <col min="14087" max="14100" width="3.7109375" style="530" customWidth="1"/>
    <col min="14101" max="14336" width="9.140625" style="530"/>
    <col min="14337" max="14337" width="13.28515625" style="530" customWidth="1"/>
    <col min="14338" max="14338" width="6.7109375" style="530" customWidth="1"/>
    <col min="14339" max="14339" width="7.28515625" style="530" customWidth="1"/>
    <col min="14340" max="14340" width="4.42578125" style="530" customWidth="1"/>
    <col min="14341" max="14341" width="4.28515625" style="530" customWidth="1"/>
    <col min="14342" max="14342" width="8.42578125" style="530" customWidth="1"/>
    <col min="14343" max="14356" width="3.7109375" style="530" customWidth="1"/>
    <col min="14357" max="14592" width="9.140625" style="530"/>
    <col min="14593" max="14593" width="13.28515625" style="530" customWidth="1"/>
    <col min="14594" max="14594" width="6.7109375" style="530" customWidth="1"/>
    <col min="14595" max="14595" width="7.28515625" style="530" customWidth="1"/>
    <col min="14596" max="14596" width="4.42578125" style="530" customWidth="1"/>
    <col min="14597" max="14597" width="4.28515625" style="530" customWidth="1"/>
    <col min="14598" max="14598" width="8.42578125" style="530" customWidth="1"/>
    <col min="14599" max="14612" width="3.7109375" style="530" customWidth="1"/>
    <col min="14613" max="14848" width="9.140625" style="530"/>
    <col min="14849" max="14849" width="13.28515625" style="530" customWidth="1"/>
    <col min="14850" max="14850" width="6.7109375" style="530" customWidth="1"/>
    <col min="14851" max="14851" width="7.28515625" style="530" customWidth="1"/>
    <col min="14852" max="14852" width="4.42578125" style="530" customWidth="1"/>
    <col min="14853" max="14853" width="4.28515625" style="530" customWidth="1"/>
    <col min="14854" max="14854" width="8.42578125" style="530" customWidth="1"/>
    <col min="14855" max="14868" width="3.7109375" style="530" customWidth="1"/>
    <col min="14869" max="15104" width="9.140625" style="530"/>
    <col min="15105" max="15105" width="13.28515625" style="530" customWidth="1"/>
    <col min="15106" max="15106" width="6.7109375" style="530" customWidth="1"/>
    <col min="15107" max="15107" width="7.28515625" style="530" customWidth="1"/>
    <col min="15108" max="15108" width="4.42578125" style="530" customWidth="1"/>
    <col min="15109" max="15109" width="4.28515625" style="530" customWidth="1"/>
    <col min="15110" max="15110" width="8.42578125" style="530" customWidth="1"/>
    <col min="15111" max="15124" width="3.7109375" style="530" customWidth="1"/>
    <col min="15125" max="15360" width="9.140625" style="530"/>
    <col min="15361" max="15361" width="13.28515625" style="530" customWidth="1"/>
    <col min="15362" max="15362" width="6.7109375" style="530" customWidth="1"/>
    <col min="15363" max="15363" width="7.28515625" style="530" customWidth="1"/>
    <col min="15364" max="15364" width="4.42578125" style="530" customWidth="1"/>
    <col min="15365" max="15365" width="4.28515625" style="530" customWidth="1"/>
    <col min="15366" max="15366" width="8.42578125" style="530" customWidth="1"/>
    <col min="15367" max="15380" width="3.7109375" style="530" customWidth="1"/>
    <col min="15381" max="15616" width="9.140625" style="530"/>
    <col min="15617" max="15617" width="13.28515625" style="530" customWidth="1"/>
    <col min="15618" max="15618" width="6.7109375" style="530" customWidth="1"/>
    <col min="15619" max="15619" width="7.28515625" style="530" customWidth="1"/>
    <col min="15620" max="15620" width="4.42578125" style="530" customWidth="1"/>
    <col min="15621" max="15621" width="4.28515625" style="530" customWidth="1"/>
    <col min="15622" max="15622" width="8.42578125" style="530" customWidth="1"/>
    <col min="15623" max="15636" width="3.7109375" style="530" customWidth="1"/>
    <col min="15637" max="15872" width="9.140625" style="530"/>
    <col min="15873" max="15873" width="13.28515625" style="530" customWidth="1"/>
    <col min="15874" max="15874" width="6.7109375" style="530" customWidth="1"/>
    <col min="15875" max="15875" width="7.28515625" style="530" customWidth="1"/>
    <col min="15876" max="15876" width="4.42578125" style="530" customWidth="1"/>
    <col min="15877" max="15877" width="4.28515625" style="530" customWidth="1"/>
    <col min="15878" max="15878" width="8.42578125" style="530" customWidth="1"/>
    <col min="15879" max="15892" width="3.7109375" style="530" customWidth="1"/>
    <col min="15893" max="16128" width="9.140625" style="530"/>
    <col min="16129" max="16129" width="13.28515625" style="530" customWidth="1"/>
    <col min="16130" max="16130" width="6.7109375" style="530" customWidth="1"/>
    <col min="16131" max="16131" width="7.28515625" style="530" customWidth="1"/>
    <col min="16132" max="16132" width="4.42578125" style="530" customWidth="1"/>
    <col min="16133" max="16133" width="4.28515625" style="530" customWidth="1"/>
    <col min="16134" max="16134" width="8.42578125" style="530" customWidth="1"/>
    <col min="16135" max="16148" width="3.7109375" style="530" customWidth="1"/>
    <col min="16149" max="16384" width="9.140625" style="530"/>
  </cols>
  <sheetData>
    <row r="30" ht="63" customHeight="1"/>
    <row r="33" spans="1:22" ht="18.75" customHeight="1"/>
    <row r="34" spans="1:22" ht="15" customHeight="1">
      <c r="A34" s="533" t="s">
        <v>486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3"/>
      <c r="O34" s="533"/>
      <c r="P34" s="533"/>
      <c r="Q34" s="533"/>
      <c r="R34" s="533"/>
      <c r="S34" s="533"/>
      <c r="T34" s="533"/>
    </row>
    <row r="35" spans="1:22" ht="14.25" customHeight="1">
      <c r="A35" s="534" t="s">
        <v>111</v>
      </c>
      <c r="B35" s="535"/>
      <c r="C35" s="535"/>
      <c r="D35" s="535"/>
      <c r="E35" s="535"/>
      <c r="F35" s="536"/>
      <c r="G35" s="535"/>
      <c r="H35" s="535"/>
      <c r="I35" s="535"/>
      <c r="J35" s="535"/>
      <c r="K35" s="535"/>
      <c r="L35" s="535"/>
      <c r="M35" s="535"/>
      <c r="N35" s="535"/>
      <c r="O35" s="535"/>
      <c r="P35" s="535"/>
      <c r="Q35" s="535"/>
      <c r="R35" s="535"/>
      <c r="S35" s="535"/>
      <c r="T35" s="535"/>
    </row>
    <row r="36" spans="1:22" s="546" customFormat="1" ht="12.75" customHeight="1">
      <c r="A36" s="537"/>
      <c r="B36" s="538" t="s">
        <v>487</v>
      </c>
      <c r="C36" s="539" t="s">
        <v>488</v>
      </c>
      <c r="D36" s="540" t="s">
        <v>489</v>
      </c>
      <c r="E36" s="538" t="s">
        <v>490</v>
      </c>
      <c r="F36" s="541" t="s">
        <v>491</v>
      </c>
      <c r="G36" s="538" t="s">
        <v>457</v>
      </c>
      <c r="H36" s="538" t="s">
        <v>492</v>
      </c>
      <c r="I36" s="538" t="s">
        <v>493</v>
      </c>
      <c r="J36" s="538" t="s">
        <v>494</v>
      </c>
      <c r="K36" s="542"/>
      <c r="L36" s="538" t="s">
        <v>495</v>
      </c>
      <c r="M36" s="543" t="s">
        <v>496</v>
      </c>
      <c r="N36" s="539" t="s">
        <v>497</v>
      </c>
      <c r="O36" s="544" t="s">
        <v>498</v>
      </c>
      <c r="P36" s="545" t="s">
        <v>499</v>
      </c>
      <c r="Q36" s="540" t="s">
        <v>500</v>
      </c>
      <c r="R36" s="540" t="s">
        <v>501</v>
      </c>
      <c r="S36" s="538" t="s">
        <v>502</v>
      </c>
      <c r="T36" s="538" t="s">
        <v>503</v>
      </c>
    </row>
    <row r="37" spans="1:22" ht="63.75" customHeight="1">
      <c r="A37" s="547" t="s">
        <v>504</v>
      </c>
      <c r="B37" s="548"/>
      <c r="C37" s="549"/>
      <c r="D37" s="550"/>
      <c r="E37" s="548"/>
      <c r="F37" s="551"/>
      <c r="G37" s="548"/>
      <c r="H37" s="548"/>
      <c r="I37" s="548"/>
      <c r="J37" s="548"/>
      <c r="K37" s="552" t="s">
        <v>505</v>
      </c>
      <c r="L37" s="548"/>
      <c r="M37" s="553"/>
      <c r="N37" s="549"/>
      <c r="O37" s="554"/>
      <c r="P37" s="555"/>
      <c r="Q37" s="550"/>
      <c r="R37" s="550"/>
      <c r="S37" s="548"/>
      <c r="T37" s="548"/>
    </row>
    <row r="38" spans="1:22" s="559" customFormat="1" ht="14.25" customHeight="1">
      <c r="A38" s="227" t="s">
        <v>51</v>
      </c>
      <c r="B38" s="556">
        <v>1073</v>
      </c>
      <c r="C38" s="557">
        <f>D38/B38*10000</f>
        <v>158.43429636533085</v>
      </c>
      <c r="D38" s="558">
        <f>SUM(G38:T38)</f>
        <v>17</v>
      </c>
      <c r="E38" s="516">
        <v>6</v>
      </c>
      <c r="F38" s="517">
        <v>25350</v>
      </c>
      <c r="G38" s="516">
        <v>2</v>
      </c>
      <c r="H38" s="516" t="s">
        <v>334</v>
      </c>
      <c r="I38" s="516" t="s">
        <v>334</v>
      </c>
      <c r="J38" s="516" t="s">
        <v>334</v>
      </c>
      <c r="K38" s="516" t="s">
        <v>334</v>
      </c>
      <c r="L38" s="516" t="s">
        <v>334</v>
      </c>
      <c r="M38" s="516">
        <v>3</v>
      </c>
      <c r="N38" s="516">
        <v>4</v>
      </c>
      <c r="O38" s="516">
        <v>4</v>
      </c>
      <c r="P38" s="516">
        <v>3</v>
      </c>
      <c r="Q38" s="516" t="s">
        <v>334</v>
      </c>
      <c r="R38" s="516" t="s">
        <v>334</v>
      </c>
      <c r="S38" s="516" t="s">
        <v>334</v>
      </c>
      <c r="T38" s="516">
        <v>1</v>
      </c>
      <c r="V38" s="2"/>
    </row>
    <row r="39" spans="1:22" s="559" customFormat="1" ht="14.25" customHeight="1">
      <c r="A39" s="51" t="s">
        <v>52</v>
      </c>
      <c r="B39" s="560">
        <v>1354</v>
      </c>
      <c r="C39" s="519">
        <f t="shared" ref="C39:C52" si="0">D39/B39*10000</f>
        <v>66.469719350073859</v>
      </c>
      <c r="D39" s="561">
        <f t="shared" ref="D39:D53" si="1">SUM(G39:T39)</f>
        <v>9</v>
      </c>
      <c r="E39" s="561">
        <v>1</v>
      </c>
      <c r="F39" s="226">
        <v>11800</v>
      </c>
      <c r="G39" s="561" t="s">
        <v>334</v>
      </c>
      <c r="H39" s="561" t="s">
        <v>334</v>
      </c>
      <c r="I39" s="561" t="s">
        <v>334</v>
      </c>
      <c r="J39" s="561" t="s">
        <v>334</v>
      </c>
      <c r="K39" s="561" t="s">
        <v>334</v>
      </c>
      <c r="L39" s="561" t="s">
        <v>334</v>
      </c>
      <c r="M39" s="561">
        <v>1</v>
      </c>
      <c r="N39" s="561">
        <v>3</v>
      </c>
      <c r="O39" s="561">
        <v>4</v>
      </c>
      <c r="P39" s="561">
        <v>1</v>
      </c>
      <c r="Q39" s="561" t="s">
        <v>334</v>
      </c>
      <c r="R39" s="561" t="s">
        <v>334</v>
      </c>
      <c r="S39" s="561" t="s">
        <v>334</v>
      </c>
      <c r="T39" s="561" t="s">
        <v>334</v>
      </c>
      <c r="U39" s="562"/>
      <c r="V39" s="2"/>
    </row>
    <row r="40" spans="1:22" s="559" customFormat="1" ht="14.25" customHeight="1">
      <c r="A40" s="51" t="s">
        <v>53</v>
      </c>
      <c r="B40" s="560">
        <v>1039</v>
      </c>
      <c r="C40" s="519">
        <f t="shared" si="0"/>
        <v>86.621751684311832</v>
      </c>
      <c r="D40" s="561">
        <f t="shared" si="1"/>
        <v>9</v>
      </c>
      <c r="E40" s="561">
        <v>8</v>
      </c>
      <c r="F40" s="226">
        <v>60150</v>
      </c>
      <c r="G40" s="561" t="s">
        <v>334</v>
      </c>
      <c r="H40" s="561" t="s">
        <v>334</v>
      </c>
      <c r="I40" s="561" t="s">
        <v>334</v>
      </c>
      <c r="J40" s="561" t="s">
        <v>334</v>
      </c>
      <c r="K40" s="561" t="s">
        <v>334</v>
      </c>
      <c r="L40" s="561">
        <v>1</v>
      </c>
      <c r="M40" s="561">
        <v>2</v>
      </c>
      <c r="N40" s="561">
        <v>1</v>
      </c>
      <c r="O40" s="561">
        <v>1</v>
      </c>
      <c r="P40" s="561">
        <v>2</v>
      </c>
      <c r="Q40" s="563" t="s">
        <v>334</v>
      </c>
      <c r="R40" s="563" t="s">
        <v>334</v>
      </c>
      <c r="S40" s="563">
        <v>2</v>
      </c>
      <c r="T40" s="563" t="s">
        <v>334</v>
      </c>
      <c r="U40" s="562"/>
      <c r="V40" s="2"/>
    </row>
    <row r="41" spans="1:22" s="559" customFormat="1" ht="14.25" customHeight="1">
      <c r="A41" s="51" t="s">
        <v>54</v>
      </c>
      <c r="B41" s="560">
        <v>680</v>
      </c>
      <c r="C41" s="519">
        <f t="shared" si="0"/>
        <v>73.529411764705884</v>
      </c>
      <c r="D41" s="561">
        <f t="shared" si="1"/>
        <v>5</v>
      </c>
      <c r="E41" s="561">
        <v>4</v>
      </c>
      <c r="F41" s="226">
        <v>10530</v>
      </c>
      <c r="G41" s="561" t="s">
        <v>334</v>
      </c>
      <c r="H41" s="561" t="s">
        <v>334</v>
      </c>
      <c r="I41" s="561" t="s">
        <v>334</v>
      </c>
      <c r="J41" s="561" t="s">
        <v>334</v>
      </c>
      <c r="K41" s="561" t="s">
        <v>334</v>
      </c>
      <c r="L41" s="561" t="s">
        <v>334</v>
      </c>
      <c r="M41" s="561">
        <v>2</v>
      </c>
      <c r="N41" s="561" t="s">
        <v>334</v>
      </c>
      <c r="O41" s="561">
        <v>3</v>
      </c>
      <c r="P41" s="561" t="s">
        <v>334</v>
      </c>
      <c r="Q41" s="561" t="s">
        <v>334</v>
      </c>
      <c r="R41" s="561" t="s">
        <v>334</v>
      </c>
      <c r="S41" s="561" t="s">
        <v>334</v>
      </c>
      <c r="T41" s="561" t="s">
        <v>334</v>
      </c>
      <c r="U41" s="562"/>
      <c r="V41" s="2"/>
    </row>
    <row r="42" spans="1:22" s="559" customFormat="1" ht="14.25" customHeight="1">
      <c r="A42" s="51" t="s">
        <v>55</v>
      </c>
      <c r="B42" s="564">
        <v>764</v>
      </c>
      <c r="C42" s="519">
        <f t="shared" si="0"/>
        <v>52.356020942408378</v>
      </c>
      <c r="D42" s="561">
        <f t="shared" si="1"/>
        <v>4</v>
      </c>
      <c r="E42" s="561">
        <v>4</v>
      </c>
      <c r="F42" s="226">
        <v>16443.8</v>
      </c>
      <c r="G42" s="561" t="s">
        <v>334</v>
      </c>
      <c r="H42" s="561" t="s">
        <v>334</v>
      </c>
      <c r="I42" s="561" t="s">
        <v>334</v>
      </c>
      <c r="J42" s="561" t="s">
        <v>334</v>
      </c>
      <c r="K42" s="561" t="s">
        <v>334</v>
      </c>
      <c r="L42" s="561">
        <v>1</v>
      </c>
      <c r="M42" s="561" t="s">
        <v>334</v>
      </c>
      <c r="N42" s="561" t="s">
        <v>334</v>
      </c>
      <c r="O42" s="561">
        <v>3</v>
      </c>
      <c r="P42" s="561" t="s">
        <v>334</v>
      </c>
      <c r="Q42" s="563" t="s">
        <v>334</v>
      </c>
      <c r="R42" s="563" t="s">
        <v>334</v>
      </c>
      <c r="S42" s="563" t="s">
        <v>334</v>
      </c>
      <c r="T42" s="561" t="s">
        <v>334</v>
      </c>
      <c r="U42" s="562"/>
      <c r="V42" s="2"/>
    </row>
    <row r="43" spans="1:22" s="559" customFormat="1" ht="14.25" customHeight="1">
      <c r="A43" s="51" t="s">
        <v>56</v>
      </c>
      <c r="B43" s="560">
        <v>935</v>
      </c>
      <c r="C43" s="519">
        <f t="shared" si="0"/>
        <v>42.780748663101605</v>
      </c>
      <c r="D43" s="561">
        <f t="shared" si="1"/>
        <v>4</v>
      </c>
      <c r="E43" s="561">
        <v>6</v>
      </c>
      <c r="F43" s="226">
        <v>15520</v>
      </c>
      <c r="G43" s="561" t="s">
        <v>334</v>
      </c>
      <c r="H43" s="561" t="s">
        <v>334</v>
      </c>
      <c r="I43" s="561"/>
      <c r="J43" s="561" t="s">
        <v>334</v>
      </c>
      <c r="K43" s="561" t="s">
        <v>334</v>
      </c>
      <c r="L43" s="561" t="s">
        <v>334</v>
      </c>
      <c r="M43" s="561" t="s">
        <v>334</v>
      </c>
      <c r="N43" s="561" t="s">
        <v>334</v>
      </c>
      <c r="O43" s="561">
        <v>1</v>
      </c>
      <c r="P43" s="561">
        <v>1</v>
      </c>
      <c r="Q43" s="561" t="s">
        <v>334</v>
      </c>
      <c r="R43" s="561" t="s">
        <v>334</v>
      </c>
      <c r="S43" s="561" t="s">
        <v>334</v>
      </c>
      <c r="T43" s="561">
        <v>2</v>
      </c>
      <c r="U43" s="562"/>
      <c r="V43" s="2"/>
    </row>
    <row r="44" spans="1:22" s="559" customFormat="1" ht="14.25" customHeight="1">
      <c r="A44" s="51" t="s">
        <v>57</v>
      </c>
      <c r="B44" s="560">
        <v>1389</v>
      </c>
      <c r="C44" s="519">
        <f t="shared" si="0"/>
        <v>57.595392368610511</v>
      </c>
      <c r="D44" s="561">
        <f t="shared" si="1"/>
        <v>8</v>
      </c>
      <c r="E44" s="561">
        <v>8</v>
      </c>
      <c r="F44" s="226">
        <v>66650</v>
      </c>
      <c r="G44" s="561" t="s">
        <v>334</v>
      </c>
      <c r="H44" s="561">
        <v>1</v>
      </c>
      <c r="I44" s="561"/>
      <c r="J44" s="561" t="s">
        <v>334</v>
      </c>
      <c r="K44" s="561" t="s">
        <v>334</v>
      </c>
      <c r="L44" s="561" t="s">
        <v>334</v>
      </c>
      <c r="M44" s="561">
        <v>3</v>
      </c>
      <c r="N44" s="561">
        <v>1</v>
      </c>
      <c r="O44" s="561" t="s">
        <v>334</v>
      </c>
      <c r="P44" s="561">
        <v>2</v>
      </c>
      <c r="Q44" s="563" t="s">
        <v>334</v>
      </c>
      <c r="R44" s="563" t="s">
        <v>334</v>
      </c>
      <c r="S44" s="563" t="s">
        <v>334</v>
      </c>
      <c r="T44" s="561">
        <v>1</v>
      </c>
      <c r="U44" s="562"/>
      <c r="V44" s="2"/>
    </row>
    <row r="45" spans="1:22" s="559" customFormat="1" ht="14.25" customHeight="1">
      <c r="A45" s="51" t="s">
        <v>58</v>
      </c>
      <c r="B45" s="560">
        <v>1554</v>
      </c>
      <c r="C45" s="519">
        <f t="shared" si="0"/>
        <v>32.175032175032172</v>
      </c>
      <c r="D45" s="561">
        <f t="shared" si="1"/>
        <v>5</v>
      </c>
      <c r="E45" s="561">
        <v>1</v>
      </c>
      <c r="F45" s="226">
        <v>33700</v>
      </c>
      <c r="G45" s="561">
        <v>1</v>
      </c>
      <c r="H45" s="561" t="s">
        <v>334</v>
      </c>
      <c r="I45" s="561" t="s">
        <v>334</v>
      </c>
      <c r="J45" s="561" t="s">
        <v>334</v>
      </c>
      <c r="K45" s="561" t="s">
        <v>334</v>
      </c>
      <c r="L45" s="561" t="s">
        <v>334</v>
      </c>
      <c r="M45" s="561" t="s">
        <v>334</v>
      </c>
      <c r="N45" s="561">
        <v>2</v>
      </c>
      <c r="O45" s="561">
        <v>1</v>
      </c>
      <c r="P45" s="561" t="s">
        <v>334</v>
      </c>
      <c r="Q45" s="561" t="s">
        <v>334</v>
      </c>
      <c r="R45" s="561" t="s">
        <v>334</v>
      </c>
      <c r="S45" s="561" t="s">
        <v>334</v>
      </c>
      <c r="T45" s="561">
        <v>1</v>
      </c>
      <c r="U45" s="562"/>
      <c r="V45" s="2"/>
    </row>
    <row r="46" spans="1:22" s="559" customFormat="1" ht="14.25" customHeight="1">
      <c r="A46" s="51" t="s">
        <v>59</v>
      </c>
      <c r="B46" s="560">
        <v>1513</v>
      </c>
      <c r="C46" s="519">
        <f t="shared" si="0"/>
        <v>39.656311962987445</v>
      </c>
      <c r="D46" s="561">
        <f t="shared" si="1"/>
        <v>6</v>
      </c>
      <c r="E46" s="565">
        <v>4</v>
      </c>
      <c r="F46" s="468">
        <v>93840</v>
      </c>
      <c r="G46" s="565" t="s">
        <v>334</v>
      </c>
      <c r="H46" s="561" t="s">
        <v>334</v>
      </c>
      <c r="I46" s="565"/>
      <c r="J46" s="561" t="s">
        <v>334</v>
      </c>
      <c r="K46" s="561" t="s">
        <v>334</v>
      </c>
      <c r="L46" s="565" t="s">
        <v>334</v>
      </c>
      <c r="M46" s="565">
        <v>2</v>
      </c>
      <c r="N46" s="565">
        <v>2</v>
      </c>
      <c r="O46" s="565">
        <v>1</v>
      </c>
      <c r="P46" s="565">
        <v>1</v>
      </c>
      <c r="Q46" s="565" t="s">
        <v>334</v>
      </c>
      <c r="R46" s="565" t="s">
        <v>334</v>
      </c>
      <c r="S46" s="565" t="s">
        <v>334</v>
      </c>
      <c r="T46" s="565" t="s">
        <v>334</v>
      </c>
      <c r="V46" s="2"/>
    </row>
    <row r="47" spans="1:22" s="559" customFormat="1" ht="14.25" customHeight="1">
      <c r="A47" s="51" t="s">
        <v>60</v>
      </c>
      <c r="B47" s="560">
        <v>1200</v>
      </c>
      <c r="C47" s="519">
        <f t="shared" si="0"/>
        <v>33.333333333333336</v>
      </c>
      <c r="D47" s="561">
        <f t="shared" si="1"/>
        <v>4</v>
      </c>
      <c r="E47" s="565">
        <v>2</v>
      </c>
      <c r="F47" s="468">
        <v>8300</v>
      </c>
      <c r="G47" s="565">
        <v>1</v>
      </c>
      <c r="H47" s="565" t="s">
        <v>334</v>
      </c>
      <c r="I47" s="565" t="s">
        <v>334</v>
      </c>
      <c r="J47" s="565" t="s">
        <v>334</v>
      </c>
      <c r="K47" s="565" t="s">
        <v>334</v>
      </c>
      <c r="L47" s="565" t="s">
        <v>334</v>
      </c>
      <c r="M47" s="565">
        <v>1</v>
      </c>
      <c r="N47" s="565" t="s">
        <v>334</v>
      </c>
      <c r="O47" s="565">
        <v>1</v>
      </c>
      <c r="P47" s="565">
        <v>1</v>
      </c>
      <c r="Q47" s="565" t="s">
        <v>334</v>
      </c>
      <c r="R47" s="565" t="s">
        <v>334</v>
      </c>
      <c r="S47" s="565" t="s">
        <v>334</v>
      </c>
      <c r="T47" s="565" t="s">
        <v>334</v>
      </c>
      <c r="V47" s="2"/>
    </row>
    <row r="48" spans="1:22" s="559" customFormat="1" ht="14.25" customHeight="1">
      <c r="A48" s="51" t="s">
        <v>61</v>
      </c>
      <c r="B48" s="560">
        <v>1442</v>
      </c>
      <c r="C48" s="519">
        <f t="shared" si="0"/>
        <v>55.478502080443832</v>
      </c>
      <c r="D48" s="561">
        <f t="shared" si="1"/>
        <v>8</v>
      </c>
      <c r="E48" s="565">
        <v>6</v>
      </c>
      <c r="F48" s="468">
        <v>6600</v>
      </c>
      <c r="G48" s="565" t="s">
        <v>334</v>
      </c>
      <c r="H48" s="561" t="s">
        <v>334</v>
      </c>
      <c r="I48" s="565"/>
      <c r="J48" s="561" t="s">
        <v>334</v>
      </c>
      <c r="K48" s="561" t="s">
        <v>334</v>
      </c>
      <c r="L48" s="565" t="s">
        <v>334</v>
      </c>
      <c r="M48" s="565">
        <v>2</v>
      </c>
      <c r="N48" s="565">
        <v>2</v>
      </c>
      <c r="O48" s="565">
        <v>1</v>
      </c>
      <c r="P48" s="565">
        <v>1</v>
      </c>
      <c r="Q48" s="563" t="s">
        <v>334</v>
      </c>
      <c r="R48" s="563" t="s">
        <v>334</v>
      </c>
      <c r="S48" s="563">
        <v>1</v>
      </c>
      <c r="T48" s="563">
        <v>1</v>
      </c>
      <c r="V48" s="2"/>
    </row>
    <row r="49" spans="1:22" s="559" customFormat="1" ht="14.25" customHeight="1">
      <c r="A49" s="51" t="s">
        <v>62</v>
      </c>
      <c r="B49" s="560">
        <v>1448</v>
      </c>
      <c r="C49" s="519">
        <f t="shared" si="0"/>
        <v>20.718232044198896</v>
      </c>
      <c r="D49" s="561">
        <f t="shared" si="1"/>
        <v>3</v>
      </c>
      <c r="E49" s="565">
        <v>0</v>
      </c>
      <c r="F49" s="468">
        <v>1000</v>
      </c>
      <c r="G49" s="565" t="s">
        <v>334</v>
      </c>
      <c r="H49" s="561" t="s">
        <v>334</v>
      </c>
      <c r="I49" s="561" t="s">
        <v>334</v>
      </c>
      <c r="J49" s="561" t="s">
        <v>334</v>
      </c>
      <c r="K49" s="561" t="s">
        <v>334</v>
      </c>
      <c r="L49" s="561" t="s">
        <v>334</v>
      </c>
      <c r="M49" s="561" t="s">
        <v>334</v>
      </c>
      <c r="N49" s="561">
        <v>1</v>
      </c>
      <c r="O49" s="561" t="s">
        <v>334</v>
      </c>
      <c r="P49" s="561">
        <v>1</v>
      </c>
      <c r="Q49" s="561" t="s">
        <v>334</v>
      </c>
      <c r="R49" s="561" t="s">
        <v>334</v>
      </c>
      <c r="S49" s="561" t="s">
        <v>334</v>
      </c>
      <c r="T49" s="561">
        <v>1</v>
      </c>
      <c r="V49" s="2"/>
    </row>
    <row r="50" spans="1:22" s="559" customFormat="1" ht="14.25" customHeight="1">
      <c r="A50" s="51" t="s">
        <v>63</v>
      </c>
      <c r="B50" s="560">
        <v>3675</v>
      </c>
      <c r="C50" s="519">
        <f t="shared" si="0"/>
        <v>27.210884353741495</v>
      </c>
      <c r="D50" s="561">
        <f t="shared" si="1"/>
        <v>10</v>
      </c>
      <c r="E50" s="565">
        <v>4</v>
      </c>
      <c r="F50" s="468">
        <v>6710</v>
      </c>
      <c r="G50" s="565">
        <v>1</v>
      </c>
      <c r="H50" s="561" t="s">
        <v>334</v>
      </c>
      <c r="I50" s="565"/>
      <c r="J50" s="561" t="s">
        <v>334</v>
      </c>
      <c r="K50" s="561" t="s">
        <v>334</v>
      </c>
      <c r="L50" s="561" t="s">
        <v>334</v>
      </c>
      <c r="M50" s="561">
        <v>2</v>
      </c>
      <c r="N50" s="565">
        <v>5</v>
      </c>
      <c r="O50" s="565">
        <v>1</v>
      </c>
      <c r="P50" s="565">
        <v>1</v>
      </c>
      <c r="Q50" s="565" t="s">
        <v>334</v>
      </c>
      <c r="R50" s="565" t="s">
        <v>334</v>
      </c>
      <c r="S50" s="565" t="s">
        <v>334</v>
      </c>
      <c r="T50" s="565" t="s">
        <v>334</v>
      </c>
      <c r="V50" s="2"/>
    </row>
    <row r="51" spans="1:22" s="559" customFormat="1" ht="14.25" customHeight="1">
      <c r="A51" s="51" t="s">
        <v>64</v>
      </c>
      <c r="B51" s="564">
        <v>9434</v>
      </c>
      <c r="C51" s="519">
        <f t="shared" si="0"/>
        <v>105.999576001696</v>
      </c>
      <c r="D51" s="561">
        <f t="shared" si="1"/>
        <v>100</v>
      </c>
      <c r="E51" s="565">
        <v>74</v>
      </c>
      <c r="F51" s="468">
        <v>138040</v>
      </c>
      <c r="G51" s="565">
        <v>2</v>
      </c>
      <c r="H51" s="561" t="s">
        <v>334</v>
      </c>
      <c r="I51" s="561">
        <v>1</v>
      </c>
      <c r="J51" s="561" t="s">
        <v>334</v>
      </c>
      <c r="K51" s="561">
        <v>1</v>
      </c>
      <c r="L51" s="565">
        <v>4</v>
      </c>
      <c r="M51" s="565">
        <v>38</v>
      </c>
      <c r="N51" s="565">
        <v>25</v>
      </c>
      <c r="O51" s="565">
        <v>3</v>
      </c>
      <c r="P51" s="565">
        <v>11</v>
      </c>
      <c r="Q51" s="561" t="s">
        <v>334</v>
      </c>
      <c r="R51" s="563" t="s">
        <v>334</v>
      </c>
      <c r="S51" s="565">
        <v>5</v>
      </c>
      <c r="T51" s="561">
        <v>10</v>
      </c>
      <c r="V51" s="2"/>
    </row>
    <row r="52" spans="1:22" s="559" customFormat="1" ht="14.25" customHeight="1">
      <c r="A52" s="51" t="s">
        <v>65</v>
      </c>
      <c r="B52" s="564">
        <v>1827</v>
      </c>
      <c r="C52" s="519">
        <f t="shared" si="0"/>
        <v>54.734537493158186</v>
      </c>
      <c r="D52" s="561">
        <f t="shared" si="1"/>
        <v>10</v>
      </c>
      <c r="E52" s="565">
        <v>6</v>
      </c>
      <c r="F52" s="468">
        <v>16150</v>
      </c>
      <c r="G52" s="565" t="s">
        <v>334</v>
      </c>
      <c r="H52" s="565" t="s">
        <v>334</v>
      </c>
      <c r="I52" s="565">
        <v>1</v>
      </c>
      <c r="J52" s="565" t="s">
        <v>334</v>
      </c>
      <c r="K52" s="565" t="s">
        <v>334</v>
      </c>
      <c r="L52" s="565">
        <v>1</v>
      </c>
      <c r="M52" s="565">
        <v>3</v>
      </c>
      <c r="N52" s="565">
        <v>3</v>
      </c>
      <c r="O52" s="565" t="s">
        <v>334</v>
      </c>
      <c r="P52" s="565">
        <v>2</v>
      </c>
      <c r="Q52" s="565" t="s">
        <v>334</v>
      </c>
      <c r="R52" s="565" t="s">
        <v>334</v>
      </c>
      <c r="S52" s="565" t="s">
        <v>334</v>
      </c>
      <c r="T52" s="565" t="s">
        <v>334</v>
      </c>
      <c r="V52" s="2"/>
    </row>
    <row r="53" spans="1:22" s="559" customFormat="1" ht="14.25" customHeight="1">
      <c r="A53" s="51" t="s">
        <v>469</v>
      </c>
      <c r="B53" s="566" t="s">
        <v>334</v>
      </c>
      <c r="C53" s="567" t="s">
        <v>334</v>
      </c>
      <c r="D53" s="568">
        <f t="shared" si="1"/>
        <v>0</v>
      </c>
      <c r="E53" s="569">
        <v>4</v>
      </c>
      <c r="F53" s="476" t="s">
        <v>334</v>
      </c>
      <c r="G53" s="569" t="s">
        <v>334</v>
      </c>
      <c r="H53" s="568" t="s">
        <v>334</v>
      </c>
      <c r="I53" s="568" t="s">
        <v>334</v>
      </c>
      <c r="J53" s="568" t="s">
        <v>334</v>
      </c>
      <c r="K53" s="568" t="s">
        <v>334</v>
      </c>
      <c r="L53" s="568" t="s">
        <v>334</v>
      </c>
      <c r="M53" s="568" t="s">
        <v>334</v>
      </c>
      <c r="N53" s="568" t="s">
        <v>334</v>
      </c>
      <c r="O53" s="561" t="s">
        <v>334</v>
      </c>
      <c r="P53" s="561" t="s">
        <v>334</v>
      </c>
      <c r="Q53" s="561" t="s">
        <v>334</v>
      </c>
      <c r="R53" s="561" t="s">
        <v>334</v>
      </c>
      <c r="S53" s="561" t="s">
        <v>334</v>
      </c>
      <c r="T53" s="561" t="s">
        <v>334</v>
      </c>
    </row>
    <row r="54" spans="1:22" s="559" customFormat="1" ht="17.25" customHeight="1">
      <c r="A54" s="570" t="s">
        <v>506</v>
      </c>
      <c r="B54" s="571">
        <f>SUM(B38:B52)</f>
        <v>29327</v>
      </c>
      <c r="C54" s="567">
        <f>D54/B54*10000</f>
        <v>68.878507859651521</v>
      </c>
      <c r="D54" s="568">
        <f>SUM(D38:D52)</f>
        <v>202</v>
      </c>
      <c r="E54" s="569">
        <f>SUM(E38:E53)</f>
        <v>138</v>
      </c>
      <c r="F54" s="527">
        <f>SUM(F38:F53)</f>
        <v>510783.8</v>
      </c>
      <c r="G54" s="569">
        <f>SUM(G38:G52)</f>
        <v>7</v>
      </c>
      <c r="H54" s="569">
        <f>SUM(H38:H52)</f>
        <v>1</v>
      </c>
      <c r="I54" s="569">
        <f t="shared" ref="I54:T54" si="2">SUM(I38:I52)</f>
        <v>2</v>
      </c>
      <c r="J54" s="569">
        <f t="shared" si="2"/>
        <v>0</v>
      </c>
      <c r="K54" s="569">
        <f t="shared" si="2"/>
        <v>1</v>
      </c>
      <c r="L54" s="569">
        <f t="shared" si="2"/>
        <v>7</v>
      </c>
      <c r="M54" s="569">
        <f t="shared" si="2"/>
        <v>59</v>
      </c>
      <c r="N54" s="569">
        <f t="shared" si="2"/>
        <v>49</v>
      </c>
      <c r="O54" s="572">
        <f t="shared" si="2"/>
        <v>24</v>
      </c>
      <c r="P54" s="572">
        <f t="shared" si="2"/>
        <v>27</v>
      </c>
      <c r="Q54" s="572">
        <f t="shared" si="2"/>
        <v>0</v>
      </c>
      <c r="R54" s="572">
        <f t="shared" si="2"/>
        <v>0</v>
      </c>
      <c r="S54" s="572">
        <f t="shared" si="2"/>
        <v>8</v>
      </c>
      <c r="T54" s="572">
        <f t="shared" si="2"/>
        <v>17</v>
      </c>
    </row>
  </sheetData>
  <mergeCells count="19">
    <mergeCell ref="R36:R37"/>
    <mergeCell ref="S36:S37"/>
    <mergeCell ref="T36:T37"/>
    <mergeCell ref="L36:L37"/>
    <mergeCell ref="M36:M37"/>
    <mergeCell ref="N36:N37"/>
    <mergeCell ref="O36:O37"/>
    <mergeCell ref="P36:P37"/>
    <mergeCell ref="Q36:Q37"/>
    <mergeCell ref="A34:T34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J18" sqref="J18"/>
    </sheetView>
  </sheetViews>
  <sheetFormatPr defaultRowHeight="12.75"/>
  <cols>
    <col min="1" max="1" width="5.28515625" style="86" customWidth="1"/>
    <col min="2" max="2" width="37.85546875" style="529" customWidth="1"/>
    <col min="3" max="3" width="6.140625" style="86" customWidth="1"/>
    <col min="4" max="4" width="7.28515625" style="86" customWidth="1"/>
    <col min="5" max="5" width="7.7109375" style="86" customWidth="1"/>
    <col min="6" max="256" width="9.140625" style="85"/>
    <col min="257" max="257" width="5.28515625" style="85" customWidth="1"/>
    <col min="258" max="258" width="37.85546875" style="85" customWidth="1"/>
    <col min="259" max="259" width="6.140625" style="85" customWidth="1"/>
    <col min="260" max="260" width="7.28515625" style="85" customWidth="1"/>
    <col min="261" max="261" width="7.7109375" style="85" customWidth="1"/>
    <col min="262" max="512" width="9.140625" style="85"/>
    <col min="513" max="513" width="5.28515625" style="85" customWidth="1"/>
    <col min="514" max="514" width="37.85546875" style="85" customWidth="1"/>
    <col min="515" max="515" width="6.140625" style="85" customWidth="1"/>
    <col min="516" max="516" width="7.28515625" style="85" customWidth="1"/>
    <col min="517" max="517" width="7.7109375" style="85" customWidth="1"/>
    <col min="518" max="768" width="9.140625" style="85"/>
    <col min="769" max="769" width="5.28515625" style="85" customWidth="1"/>
    <col min="770" max="770" width="37.85546875" style="85" customWidth="1"/>
    <col min="771" max="771" width="6.140625" style="85" customWidth="1"/>
    <col min="772" max="772" width="7.28515625" style="85" customWidth="1"/>
    <col min="773" max="773" width="7.7109375" style="85" customWidth="1"/>
    <col min="774" max="1024" width="9.140625" style="85"/>
    <col min="1025" max="1025" width="5.28515625" style="85" customWidth="1"/>
    <col min="1026" max="1026" width="37.85546875" style="85" customWidth="1"/>
    <col min="1027" max="1027" width="6.140625" style="85" customWidth="1"/>
    <col min="1028" max="1028" width="7.28515625" style="85" customWidth="1"/>
    <col min="1029" max="1029" width="7.7109375" style="85" customWidth="1"/>
    <col min="1030" max="1280" width="9.140625" style="85"/>
    <col min="1281" max="1281" width="5.28515625" style="85" customWidth="1"/>
    <col min="1282" max="1282" width="37.85546875" style="85" customWidth="1"/>
    <col min="1283" max="1283" width="6.140625" style="85" customWidth="1"/>
    <col min="1284" max="1284" width="7.28515625" style="85" customWidth="1"/>
    <col min="1285" max="1285" width="7.7109375" style="85" customWidth="1"/>
    <col min="1286" max="1536" width="9.140625" style="85"/>
    <col min="1537" max="1537" width="5.28515625" style="85" customWidth="1"/>
    <col min="1538" max="1538" width="37.85546875" style="85" customWidth="1"/>
    <col min="1539" max="1539" width="6.140625" style="85" customWidth="1"/>
    <col min="1540" max="1540" width="7.28515625" style="85" customWidth="1"/>
    <col min="1541" max="1541" width="7.7109375" style="85" customWidth="1"/>
    <col min="1542" max="1792" width="9.140625" style="85"/>
    <col min="1793" max="1793" width="5.28515625" style="85" customWidth="1"/>
    <col min="1794" max="1794" width="37.85546875" style="85" customWidth="1"/>
    <col min="1795" max="1795" width="6.140625" style="85" customWidth="1"/>
    <col min="1796" max="1796" width="7.28515625" style="85" customWidth="1"/>
    <col min="1797" max="1797" width="7.7109375" style="85" customWidth="1"/>
    <col min="1798" max="2048" width="9.140625" style="85"/>
    <col min="2049" max="2049" width="5.28515625" style="85" customWidth="1"/>
    <col min="2050" max="2050" width="37.85546875" style="85" customWidth="1"/>
    <col min="2051" max="2051" width="6.140625" style="85" customWidth="1"/>
    <col min="2052" max="2052" width="7.28515625" style="85" customWidth="1"/>
    <col min="2053" max="2053" width="7.7109375" style="85" customWidth="1"/>
    <col min="2054" max="2304" width="9.140625" style="85"/>
    <col min="2305" max="2305" width="5.28515625" style="85" customWidth="1"/>
    <col min="2306" max="2306" width="37.85546875" style="85" customWidth="1"/>
    <col min="2307" max="2307" width="6.140625" style="85" customWidth="1"/>
    <col min="2308" max="2308" width="7.28515625" style="85" customWidth="1"/>
    <col min="2309" max="2309" width="7.7109375" style="85" customWidth="1"/>
    <col min="2310" max="2560" width="9.140625" style="85"/>
    <col min="2561" max="2561" width="5.28515625" style="85" customWidth="1"/>
    <col min="2562" max="2562" width="37.85546875" style="85" customWidth="1"/>
    <col min="2563" max="2563" width="6.140625" style="85" customWidth="1"/>
    <col min="2564" max="2564" width="7.28515625" style="85" customWidth="1"/>
    <col min="2565" max="2565" width="7.7109375" style="85" customWidth="1"/>
    <col min="2566" max="2816" width="9.140625" style="85"/>
    <col min="2817" max="2817" width="5.28515625" style="85" customWidth="1"/>
    <col min="2818" max="2818" width="37.85546875" style="85" customWidth="1"/>
    <col min="2819" max="2819" width="6.140625" style="85" customWidth="1"/>
    <col min="2820" max="2820" width="7.28515625" style="85" customWidth="1"/>
    <col min="2821" max="2821" width="7.7109375" style="85" customWidth="1"/>
    <col min="2822" max="3072" width="9.140625" style="85"/>
    <col min="3073" max="3073" width="5.28515625" style="85" customWidth="1"/>
    <col min="3074" max="3074" width="37.85546875" style="85" customWidth="1"/>
    <col min="3075" max="3075" width="6.140625" style="85" customWidth="1"/>
    <col min="3076" max="3076" width="7.28515625" style="85" customWidth="1"/>
    <col min="3077" max="3077" width="7.7109375" style="85" customWidth="1"/>
    <col min="3078" max="3328" width="9.140625" style="85"/>
    <col min="3329" max="3329" width="5.28515625" style="85" customWidth="1"/>
    <col min="3330" max="3330" width="37.85546875" style="85" customWidth="1"/>
    <col min="3331" max="3331" width="6.140625" style="85" customWidth="1"/>
    <col min="3332" max="3332" width="7.28515625" style="85" customWidth="1"/>
    <col min="3333" max="3333" width="7.7109375" style="85" customWidth="1"/>
    <col min="3334" max="3584" width="9.140625" style="85"/>
    <col min="3585" max="3585" width="5.28515625" style="85" customWidth="1"/>
    <col min="3586" max="3586" width="37.85546875" style="85" customWidth="1"/>
    <col min="3587" max="3587" width="6.140625" style="85" customWidth="1"/>
    <col min="3588" max="3588" width="7.28515625" style="85" customWidth="1"/>
    <col min="3589" max="3589" width="7.7109375" style="85" customWidth="1"/>
    <col min="3590" max="3840" width="9.140625" style="85"/>
    <col min="3841" max="3841" width="5.28515625" style="85" customWidth="1"/>
    <col min="3842" max="3842" width="37.85546875" style="85" customWidth="1"/>
    <col min="3843" max="3843" width="6.140625" style="85" customWidth="1"/>
    <col min="3844" max="3844" width="7.28515625" style="85" customWidth="1"/>
    <col min="3845" max="3845" width="7.7109375" style="85" customWidth="1"/>
    <col min="3846" max="4096" width="9.140625" style="85"/>
    <col min="4097" max="4097" width="5.28515625" style="85" customWidth="1"/>
    <col min="4098" max="4098" width="37.85546875" style="85" customWidth="1"/>
    <col min="4099" max="4099" width="6.140625" style="85" customWidth="1"/>
    <col min="4100" max="4100" width="7.28515625" style="85" customWidth="1"/>
    <col min="4101" max="4101" width="7.7109375" style="85" customWidth="1"/>
    <col min="4102" max="4352" width="9.140625" style="85"/>
    <col min="4353" max="4353" width="5.28515625" style="85" customWidth="1"/>
    <col min="4354" max="4354" width="37.85546875" style="85" customWidth="1"/>
    <col min="4355" max="4355" width="6.140625" style="85" customWidth="1"/>
    <col min="4356" max="4356" width="7.28515625" style="85" customWidth="1"/>
    <col min="4357" max="4357" width="7.7109375" style="85" customWidth="1"/>
    <col min="4358" max="4608" width="9.140625" style="85"/>
    <col min="4609" max="4609" width="5.28515625" style="85" customWidth="1"/>
    <col min="4610" max="4610" width="37.85546875" style="85" customWidth="1"/>
    <col min="4611" max="4611" width="6.140625" style="85" customWidth="1"/>
    <col min="4612" max="4612" width="7.28515625" style="85" customWidth="1"/>
    <col min="4613" max="4613" width="7.7109375" style="85" customWidth="1"/>
    <col min="4614" max="4864" width="9.140625" style="85"/>
    <col min="4865" max="4865" width="5.28515625" style="85" customWidth="1"/>
    <col min="4866" max="4866" width="37.85546875" style="85" customWidth="1"/>
    <col min="4867" max="4867" width="6.140625" style="85" customWidth="1"/>
    <col min="4868" max="4868" width="7.28515625" style="85" customWidth="1"/>
    <col min="4869" max="4869" width="7.7109375" style="85" customWidth="1"/>
    <col min="4870" max="5120" width="9.140625" style="85"/>
    <col min="5121" max="5121" width="5.28515625" style="85" customWidth="1"/>
    <col min="5122" max="5122" width="37.85546875" style="85" customWidth="1"/>
    <col min="5123" max="5123" width="6.140625" style="85" customWidth="1"/>
    <col min="5124" max="5124" width="7.28515625" style="85" customWidth="1"/>
    <col min="5125" max="5125" width="7.7109375" style="85" customWidth="1"/>
    <col min="5126" max="5376" width="9.140625" style="85"/>
    <col min="5377" max="5377" width="5.28515625" style="85" customWidth="1"/>
    <col min="5378" max="5378" width="37.85546875" style="85" customWidth="1"/>
    <col min="5379" max="5379" width="6.140625" style="85" customWidth="1"/>
    <col min="5380" max="5380" width="7.28515625" style="85" customWidth="1"/>
    <col min="5381" max="5381" width="7.7109375" style="85" customWidth="1"/>
    <col min="5382" max="5632" width="9.140625" style="85"/>
    <col min="5633" max="5633" width="5.28515625" style="85" customWidth="1"/>
    <col min="5634" max="5634" width="37.85546875" style="85" customWidth="1"/>
    <col min="5635" max="5635" width="6.140625" style="85" customWidth="1"/>
    <col min="5636" max="5636" width="7.28515625" style="85" customWidth="1"/>
    <col min="5637" max="5637" width="7.7109375" style="85" customWidth="1"/>
    <col min="5638" max="5888" width="9.140625" style="85"/>
    <col min="5889" max="5889" width="5.28515625" style="85" customWidth="1"/>
    <col min="5890" max="5890" width="37.85546875" style="85" customWidth="1"/>
    <col min="5891" max="5891" width="6.140625" style="85" customWidth="1"/>
    <col min="5892" max="5892" width="7.28515625" style="85" customWidth="1"/>
    <col min="5893" max="5893" width="7.7109375" style="85" customWidth="1"/>
    <col min="5894" max="6144" width="9.140625" style="85"/>
    <col min="6145" max="6145" width="5.28515625" style="85" customWidth="1"/>
    <col min="6146" max="6146" width="37.85546875" style="85" customWidth="1"/>
    <col min="6147" max="6147" width="6.140625" style="85" customWidth="1"/>
    <col min="6148" max="6148" width="7.28515625" style="85" customWidth="1"/>
    <col min="6149" max="6149" width="7.7109375" style="85" customWidth="1"/>
    <col min="6150" max="6400" width="9.140625" style="85"/>
    <col min="6401" max="6401" width="5.28515625" style="85" customWidth="1"/>
    <col min="6402" max="6402" width="37.85546875" style="85" customWidth="1"/>
    <col min="6403" max="6403" width="6.140625" style="85" customWidth="1"/>
    <col min="6404" max="6404" width="7.28515625" style="85" customWidth="1"/>
    <col min="6405" max="6405" width="7.7109375" style="85" customWidth="1"/>
    <col min="6406" max="6656" width="9.140625" style="85"/>
    <col min="6657" max="6657" width="5.28515625" style="85" customWidth="1"/>
    <col min="6658" max="6658" width="37.85546875" style="85" customWidth="1"/>
    <col min="6659" max="6659" width="6.140625" style="85" customWidth="1"/>
    <col min="6660" max="6660" width="7.28515625" style="85" customWidth="1"/>
    <col min="6661" max="6661" width="7.7109375" style="85" customWidth="1"/>
    <col min="6662" max="6912" width="9.140625" style="85"/>
    <col min="6913" max="6913" width="5.28515625" style="85" customWidth="1"/>
    <col min="6914" max="6914" width="37.85546875" style="85" customWidth="1"/>
    <col min="6915" max="6915" width="6.140625" style="85" customWidth="1"/>
    <col min="6916" max="6916" width="7.28515625" style="85" customWidth="1"/>
    <col min="6917" max="6917" width="7.7109375" style="85" customWidth="1"/>
    <col min="6918" max="7168" width="9.140625" style="85"/>
    <col min="7169" max="7169" width="5.28515625" style="85" customWidth="1"/>
    <col min="7170" max="7170" width="37.85546875" style="85" customWidth="1"/>
    <col min="7171" max="7171" width="6.140625" style="85" customWidth="1"/>
    <col min="7172" max="7172" width="7.28515625" style="85" customWidth="1"/>
    <col min="7173" max="7173" width="7.7109375" style="85" customWidth="1"/>
    <col min="7174" max="7424" width="9.140625" style="85"/>
    <col min="7425" max="7425" width="5.28515625" style="85" customWidth="1"/>
    <col min="7426" max="7426" width="37.85546875" style="85" customWidth="1"/>
    <col min="7427" max="7427" width="6.140625" style="85" customWidth="1"/>
    <col min="7428" max="7428" width="7.28515625" style="85" customWidth="1"/>
    <col min="7429" max="7429" width="7.7109375" style="85" customWidth="1"/>
    <col min="7430" max="7680" width="9.140625" style="85"/>
    <col min="7681" max="7681" width="5.28515625" style="85" customWidth="1"/>
    <col min="7682" max="7682" width="37.85546875" style="85" customWidth="1"/>
    <col min="7683" max="7683" width="6.140625" style="85" customWidth="1"/>
    <col min="7684" max="7684" width="7.28515625" style="85" customWidth="1"/>
    <col min="7685" max="7685" width="7.7109375" style="85" customWidth="1"/>
    <col min="7686" max="7936" width="9.140625" style="85"/>
    <col min="7937" max="7937" width="5.28515625" style="85" customWidth="1"/>
    <col min="7938" max="7938" width="37.85546875" style="85" customWidth="1"/>
    <col min="7939" max="7939" width="6.140625" style="85" customWidth="1"/>
    <col min="7940" max="7940" width="7.28515625" style="85" customWidth="1"/>
    <col min="7941" max="7941" width="7.7109375" style="85" customWidth="1"/>
    <col min="7942" max="8192" width="9.140625" style="85"/>
    <col min="8193" max="8193" width="5.28515625" style="85" customWidth="1"/>
    <col min="8194" max="8194" width="37.85546875" style="85" customWidth="1"/>
    <col min="8195" max="8195" width="6.140625" style="85" customWidth="1"/>
    <col min="8196" max="8196" width="7.28515625" style="85" customWidth="1"/>
    <col min="8197" max="8197" width="7.7109375" style="85" customWidth="1"/>
    <col min="8198" max="8448" width="9.140625" style="85"/>
    <col min="8449" max="8449" width="5.28515625" style="85" customWidth="1"/>
    <col min="8450" max="8450" width="37.85546875" style="85" customWidth="1"/>
    <col min="8451" max="8451" width="6.140625" style="85" customWidth="1"/>
    <col min="8452" max="8452" width="7.28515625" style="85" customWidth="1"/>
    <col min="8453" max="8453" width="7.7109375" style="85" customWidth="1"/>
    <col min="8454" max="8704" width="9.140625" style="85"/>
    <col min="8705" max="8705" width="5.28515625" style="85" customWidth="1"/>
    <col min="8706" max="8706" width="37.85546875" style="85" customWidth="1"/>
    <col min="8707" max="8707" width="6.140625" style="85" customWidth="1"/>
    <col min="8708" max="8708" width="7.28515625" style="85" customWidth="1"/>
    <col min="8709" max="8709" width="7.7109375" style="85" customWidth="1"/>
    <col min="8710" max="8960" width="9.140625" style="85"/>
    <col min="8961" max="8961" width="5.28515625" style="85" customWidth="1"/>
    <col min="8962" max="8962" width="37.85546875" style="85" customWidth="1"/>
    <col min="8963" max="8963" width="6.140625" style="85" customWidth="1"/>
    <col min="8964" max="8964" width="7.28515625" style="85" customWidth="1"/>
    <col min="8965" max="8965" width="7.7109375" style="85" customWidth="1"/>
    <col min="8966" max="9216" width="9.140625" style="85"/>
    <col min="9217" max="9217" width="5.28515625" style="85" customWidth="1"/>
    <col min="9218" max="9218" width="37.85546875" style="85" customWidth="1"/>
    <col min="9219" max="9219" width="6.140625" style="85" customWidth="1"/>
    <col min="9220" max="9220" width="7.28515625" style="85" customWidth="1"/>
    <col min="9221" max="9221" width="7.7109375" style="85" customWidth="1"/>
    <col min="9222" max="9472" width="9.140625" style="85"/>
    <col min="9473" max="9473" width="5.28515625" style="85" customWidth="1"/>
    <col min="9474" max="9474" width="37.85546875" style="85" customWidth="1"/>
    <col min="9475" max="9475" width="6.140625" style="85" customWidth="1"/>
    <col min="9476" max="9476" width="7.28515625" style="85" customWidth="1"/>
    <col min="9477" max="9477" width="7.7109375" style="85" customWidth="1"/>
    <col min="9478" max="9728" width="9.140625" style="85"/>
    <col min="9729" max="9729" width="5.28515625" style="85" customWidth="1"/>
    <col min="9730" max="9730" width="37.85546875" style="85" customWidth="1"/>
    <col min="9731" max="9731" width="6.140625" style="85" customWidth="1"/>
    <col min="9732" max="9732" width="7.28515625" style="85" customWidth="1"/>
    <col min="9733" max="9733" width="7.7109375" style="85" customWidth="1"/>
    <col min="9734" max="9984" width="9.140625" style="85"/>
    <col min="9985" max="9985" width="5.28515625" style="85" customWidth="1"/>
    <col min="9986" max="9986" width="37.85546875" style="85" customWidth="1"/>
    <col min="9987" max="9987" width="6.140625" style="85" customWidth="1"/>
    <col min="9988" max="9988" width="7.28515625" style="85" customWidth="1"/>
    <col min="9989" max="9989" width="7.7109375" style="85" customWidth="1"/>
    <col min="9990" max="10240" width="9.140625" style="85"/>
    <col min="10241" max="10241" width="5.28515625" style="85" customWidth="1"/>
    <col min="10242" max="10242" width="37.85546875" style="85" customWidth="1"/>
    <col min="10243" max="10243" width="6.140625" style="85" customWidth="1"/>
    <col min="10244" max="10244" width="7.28515625" style="85" customWidth="1"/>
    <col min="10245" max="10245" width="7.7109375" style="85" customWidth="1"/>
    <col min="10246" max="10496" width="9.140625" style="85"/>
    <col min="10497" max="10497" width="5.28515625" style="85" customWidth="1"/>
    <col min="10498" max="10498" width="37.85546875" style="85" customWidth="1"/>
    <col min="10499" max="10499" width="6.140625" style="85" customWidth="1"/>
    <col min="10500" max="10500" width="7.28515625" style="85" customWidth="1"/>
    <col min="10501" max="10501" width="7.7109375" style="85" customWidth="1"/>
    <col min="10502" max="10752" width="9.140625" style="85"/>
    <col min="10753" max="10753" width="5.28515625" style="85" customWidth="1"/>
    <col min="10754" max="10754" width="37.85546875" style="85" customWidth="1"/>
    <col min="10755" max="10755" width="6.140625" style="85" customWidth="1"/>
    <col min="10756" max="10756" width="7.28515625" style="85" customWidth="1"/>
    <col min="10757" max="10757" width="7.7109375" style="85" customWidth="1"/>
    <col min="10758" max="11008" width="9.140625" style="85"/>
    <col min="11009" max="11009" width="5.28515625" style="85" customWidth="1"/>
    <col min="11010" max="11010" width="37.85546875" style="85" customWidth="1"/>
    <col min="11011" max="11011" width="6.140625" style="85" customWidth="1"/>
    <col min="11012" max="11012" width="7.28515625" style="85" customWidth="1"/>
    <col min="11013" max="11013" width="7.7109375" style="85" customWidth="1"/>
    <col min="11014" max="11264" width="9.140625" style="85"/>
    <col min="11265" max="11265" width="5.28515625" style="85" customWidth="1"/>
    <col min="11266" max="11266" width="37.85546875" style="85" customWidth="1"/>
    <col min="11267" max="11267" width="6.140625" style="85" customWidth="1"/>
    <col min="11268" max="11268" width="7.28515625" style="85" customWidth="1"/>
    <col min="11269" max="11269" width="7.7109375" style="85" customWidth="1"/>
    <col min="11270" max="11520" width="9.140625" style="85"/>
    <col min="11521" max="11521" width="5.28515625" style="85" customWidth="1"/>
    <col min="11522" max="11522" width="37.85546875" style="85" customWidth="1"/>
    <col min="11523" max="11523" width="6.140625" style="85" customWidth="1"/>
    <col min="11524" max="11524" width="7.28515625" style="85" customWidth="1"/>
    <col min="11525" max="11525" width="7.7109375" style="85" customWidth="1"/>
    <col min="11526" max="11776" width="9.140625" style="85"/>
    <col min="11777" max="11777" width="5.28515625" style="85" customWidth="1"/>
    <col min="11778" max="11778" width="37.85546875" style="85" customWidth="1"/>
    <col min="11779" max="11779" width="6.140625" style="85" customWidth="1"/>
    <col min="11780" max="11780" width="7.28515625" style="85" customWidth="1"/>
    <col min="11781" max="11781" width="7.7109375" style="85" customWidth="1"/>
    <col min="11782" max="12032" width="9.140625" style="85"/>
    <col min="12033" max="12033" width="5.28515625" style="85" customWidth="1"/>
    <col min="12034" max="12034" width="37.85546875" style="85" customWidth="1"/>
    <col min="12035" max="12035" width="6.140625" style="85" customWidth="1"/>
    <col min="12036" max="12036" width="7.28515625" style="85" customWidth="1"/>
    <col min="12037" max="12037" width="7.7109375" style="85" customWidth="1"/>
    <col min="12038" max="12288" width="9.140625" style="85"/>
    <col min="12289" max="12289" width="5.28515625" style="85" customWidth="1"/>
    <col min="12290" max="12290" width="37.85546875" style="85" customWidth="1"/>
    <col min="12291" max="12291" width="6.140625" style="85" customWidth="1"/>
    <col min="12292" max="12292" width="7.28515625" style="85" customWidth="1"/>
    <col min="12293" max="12293" width="7.7109375" style="85" customWidth="1"/>
    <col min="12294" max="12544" width="9.140625" style="85"/>
    <col min="12545" max="12545" width="5.28515625" style="85" customWidth="1"/>
    <col min="12546" max="12546" width="37.85546875" style="85" customWidth="1"/>
    <col min="12547" max="12547" width="6.140625" style="85" customWidth="1"/>
    <col min="12548" max="12548" width="7.28515625" style="85" customWidth="1"/>
    <col min="12549" max="12549" width="7.7109375" style="85" customWidth="1"/>
    <col min="12550" max="12800" width="9.140625" style="85"/>
    <col min="12801" max="12801" width="5.28515625" style="85" customWidth="1"/>
    <col min="12802" max="12802" width="37.85546875" style="85" customWidth="1"/>
    <col min="12803" max="12803" width="6.140625" style="85" customWidth="1"/>
    <col min="12804" max="12804" width="7.28515625" style="85" customWidth="1"/>
    <col min="12805" max="12805" width="7.7109375" style="85" customWidth="1"/>
    <col min="12806" max="13056" width="9.140625" style="85"/>
    <col min="13057" max="13057" width="5.28515625" style="85" customWidth="1"/>
    <col min="13058" max="13058" width="37.85546875" style="85" customWidth="1"/>
    <col min="13059" max="13059" width="6.140625" style="85" customWidth="1"/>
    <col min="13060" max="13060" width="7.28515625" style="85" customWidth="1"/>
    <col min="13061" max="13061" width="7.7109375" style="85" customWidth="1"/>
    <col min="13062" max="13312" width="9.140625" style="85"/>
    <col min="13313" max="13313" width="5.28515625" style="85" customWidth="1"/>
    <col min="13314" max="13314" width="37.85546875" style="85" customWidth="1"/>
    <col min="13315" max="13315" width="6.140625" style="85" customWidth="1"/>
    <col min="13316" max="13316" width="7.28515625" style="85" customWidth="1"/>
    <col min="13317" max="13317" width="7.7109375" style="85" customWidth="1"/>
    <col min="13318" max="13568" width="9.140625" style="85"/>
    <col min="13569" max="13569" width="5.28515625" style="85" customWidth="1"/>
    <col min="13570" max="13570" width="37.85546875" style="85" customWidth="1"/>
    <col min="13571" max="13571" width="6.140625" style="85" customWidth="1"/>
    <col min="13572" max="13572" width="7.28515625" style="85" customWidth="1"/>
    <col min="13573" max="13573" width="7.7109375" style="85" customWidth="1"/>
    <col min="13574" max="13824" width="9.140625" style="85"/>
    <col min="13825" max="13825" width="5.28515625" style="85" customWidth="1"/>
    <col min="13826" max="13826" width="37.85546875" style="85" customWidth="1"/>
    <col min="13827" max="13827" width="6.140625" style="85" customWidth="1"/>
    <col min="13828" max="13828" width="7.28515625" style="85" customWidth="1"/>
    <col min="13829" max="13829" width="7.7109375" style="85" customWidth="1"/>
    <col min="13830" max="14080" width="9.140625" style="85"/>
    <col min="14081" max="14081" width="5.28515625" style="85" customWidth="1"/>
    <col min="14082" max="14082" width="37.85546875" style="85" customWidth="1"/>
    <col min="14083" max="14083" width="6.140625" style="85" customWidth="1"/>
    <col min="14084" max="14084" width="7.28515625" style="85" customWidth="1"/>
    <col min="14085" max="14085" width="7.7109375" style="85" customWidth="1"/>
    <col min="14086" max="14336" width="9.140625" style="85"/>
    <col min="14337" max="14337" width="5.28515625" style="85" customWidth="1"/>
    <col min="14338" max="14338" width="37.85546875" style="85" customWidth="1"/>
    <col min="14339" max="14339" width="6.140625" style="85" customWidth="1"/>
    <col min="14340" max="14340" width="7.28515625" style="85" customWidth="1"/>
    <col min="14341" max="14341" width="7.7109375" style="85" customWidth="1"/>
    <col min="14342" max="14592" width="9.140625" style="85"/>
    <col min="14593" max="14593" width="5.28515625" style="85" customWidth="1"/>
    <col min="14594" max="14594" width="37.85546875" style="85" customWidth="1"/>
    <col min="14595" max="14595" width="6.140625" style="85" customWidth="1"/>
    <col min="14596" max="14596" width="7.28515625" style="85" customWidth="1"/>
    <col min="14597" max="14597" width="7.7109375" style="85" customWidth="1"/>
    <col min="14598" max="14848" width="9.140625" style="85"/>
    <col min="14849" max="14849" width="5.28515625" style="85" customWidth="1"/>
    <col min="14850" max="14850" width="37.85546875" style="85" customWidth="1"/>
    <col min="14851" max="14851" width="6.140625" style="85" customWidth="1"/>
    <col min="14852" max="14852" width="7.28515625" style="85" customWidth="1"/>
    <col min="14853" max="14853" width="7.7109375" style="85" customWidth="1"/>
    <col min="14854" max="15104" width="9.140625" style="85"/>
    <col min="15105" max="15105" width="5.28515625" style="85" customWidth="1"/>
    <col min="15106" max="15106" width="37.85546875" style="85" customWidth="1"/>
    <col min="15107" max="15107" width="6.140625" style="85" customWidth="1"/>
    <col min="15108" max="15108" width="7.28515625" style="85" customWidth="1"/>
    <col min="15109" max="15109" width="7.7109375" style="85" customWidth="1"/>
    <col min="15110" max="15360" width="9.140625" style="85"/>
    <col min="15361" max="15361" width="5.28515625" style="85" customWidth="1"/>
    <col min="15362" max="15362" width="37.85546875" style="85" customWidth="1"/>
    <col min="15363" max="15363" width="6.140625" style="85" customWidth="1"/>
    <col min="15364" max="15364" width="7.28515625" style="85" customWidth="1"/>
    <col min="15365" max="15365" width="7.7109375" style="85" customWidth="1"/>
    <col min="15366" max="15616" width="9.140625" style="85"/>
    <col min="15617" max="15617" width="5.28515625" style="85" customWidth="1"/>
    <col min="15618" max="15618" width="37.85546875" style="85" customWidth="1"/>
    <col min="15619" max="15619" width="6.140625" style="85" customWidth="1"/>
    <col min="15620" max="15620" width="7.28515625" style="85" customWidth="1"/>
    <col min="15621" max="15621" width="7.7109375" style="85" customWidth="1"/>
    <col min="15622" max="15872" width="9.140625" style="85"/>
    <col min="15873" max="15873" width="5.28515625" style="85" customWidth="1"/>
    <col min="15874" max="15874" width="37.85546875" style="85" customWidth="1"/>
    <col min="15875" max="15875" width="6.140625" style="85" customWidth="1"/>
    <col min="15876" max="15876" width="7.28515625" style="85" customWidth="1"/>
    <col min="15877" max="15877" width="7.7109375" style="85" customWidth="1"/>
    <col min="15878" max="16128" width="9.140625" style="85"/>
    <col min="16129" max="16129" width="5.28515625" style="85" customWidth="1"/>
    <col min="16130" max="16130" width="37.85546875" style="85" customWidth="1"/>
    <col min="16131" max="16131" width="6.140625" style="85" customWidth="1"/>
    <col min="16132" max="16132" width="7.28515625" style="85" customWidth="1"/>
    <col min="16133" max="16133" width="7.7109375" style="85" customWidth="1"/>
    <col min="16134" max="16384" width="9.140625" style="85"/>
  </cols>
  <sheetData>
    <row r="1" spans="1:5" ht="15">
      <c r="B1" s="87" t="s">
        <v>451</v>
      </c>
      <c r="C1" s="87"/>
      <c r="D1" s="87"/>
    </row>
    <row r="2" spans="1:5" ht="11.25" customHeight="1">
      <c r="B2" s="510"/>
      <c r="C2" s="510"/>
      <c r="D2" s="510"/>
    </row>
    <row r="3" spans="1:5" ht="14.25" customHeight="1">
      <c r="B3" s="511" t="s">
        <v>111</v>
      </c>
    </row>
    <row r="4" spans="1:5" s="515" customFormat="1" ht="28.5" customHeight="1">
      <c r="A4" s="512" t="s">
        <v>3</v>
      </c>
      <c r="B4" s="513"/>
      <c r="C4" s="9">
        <v>2014</v>
      </c>
      <c r="D4" s="9">
        <v>2015</v>
      </c>
      <c r="E4" s="514" t="s">
        <v>72</v>
      </c>
    </row>
    <row r="5" spans="1:5" s="515" customFormat="1" ht="16.5" customHeight="1">
      <c r="A5" s="99" t="s">
        <v>452</v>
      </c>
      <c r="B5" s="99"/>
      <c r="C5" s="516">
        <v>29389</v>
      </c>
      <c r="D5" s="516">
        <v>29327</v>
      </c>
      <c r="E5" s="517">
        <f>D5/C5*100</f>
        <v>99.789036714416952</v>
      </c>
    </row>
    <row r="6" spans="1:5" s="515" customFormat="1" ht="15" customHeight="1">
      <c r="A6" s="518" t="s">
        <v>453</v>
      </c>
      <c r="B6" s="518"/>
      <c r="C6" s="519">
        <f>SUM(C7:C21)-C15</f>
        <v>187</v>
      </c>
      <c r="D6" s="519">
        <f>SUM(D7:D21)-D15</f>
        <v>202</v>
      </c>
      <c r="E6" s="468">
        <f>D6/C6*100</f>
        <v>108.02139037433156</v>
      </c>
    </row>
    <row r="7" spans="1:5" s="515" customFormat="1" ht="15" customHeight="1">
      <c r="A7" s="520" t="s">
        <v>454</v>
      </c>
      <c r="B7" s="521" t="s">
        <v>455</v>
      </c>
      <c r="C7" s="519">
        <v>0</v>
      </c>
      <c r="D7" s="519">
        <v>1</v>
      </c>
      <c r="E7" s="468">
        <v>0</v>
      </c>
    </row>
    <row r="8" spans="1:5" s="515" customFormat="1" ht="15" customHeight="1">
      <c r="A8" s="520"/>
      <c r="B8" s="521" t="s">
        <v>456</v>
      </c>
      <c r="C8" s="519">
        <v>6</v>
      </c>
      <c r="D8" s="519">
        <v>2</v>
      </c>
      <c r="E8" s="468">
        <v>0</v>
      </c>
    </row>
    <row r="9" spans="1:5" s="515" customFormat="1" ht="15" customHeight="1">
      <c r="A9" s="520"/>
      <c r="B9" s="521" t="s">
        <v>457</v>
      </c>
      <c r="C9" s="519">
        <v>3</v>
      </c>
      <c r="D9" s="519">
        <v>7</v>
      </c>
      <c r="E9" s="468">
        <f>D9/C9*100</f>
        <v>233.33333333333334</v>
      </c>
    </row>
    <row r="10" spans="1:5" s="515" customFormat="1" ht="15" customHeight="1">
      <c r="A10" s="520"/>
      <c r="B10" s="521" t="s">
        <v>458</v>
      </c>
      <c r="C10" s="519">
        <v>0</v>
      </c>
      <c r="D10" s="519">
        <v>0</v>
      </c>
      <c r="E10" s="468">
        <v>0</v>
      </c>
    </row>
    <row r="11" spans="1:5" s="515" customFormat="1" ht="15" customHeight="1">
      <c r="A11" s="520"/>
      <c r="B11" s="521" t="s">
        <v>459</v>
      </c>
      <c r="C11" s="519">
        <v>0</v>
      </c>
      <c r="D11" s="519">
        <v>1</v>
      </c>
      <c r="E11" s="468">
        <v>0</v>
      </c>
    </row>
    <row r="12" spans="1:5" s="515" customFormat="1" ht="15" customHeight="1">
      <c r="A12" s="520"/>
      <c r="B12" s="521" t="s">
        <v>460</v>
      </c>
      <c r="C12" s="519">
        <v>9</v>
      </c>
      <c r="D12" s="519">
        <v>7</v>
      </c>
      <c r="E12" s="468">
        <v>0</v>
      </c>
    </row>
    <row r="13" spans="1:5" s="515" customFormat="1" ht="15" customHeight="1">
      <c r="A13" s="520"/>
      <c r="B13" s="522" t="s">
        <v>461</v>
      </c>
      <c r="C13" s="519">
        <v>60</v>
      </c>
      <c r="D13" s="519">
        <v>58</v>
      </c>
      <c r="E13" s="468">
        <f t="shared" ref="E13:E34" si="0">D13/C13*100</f>
        <v>96.666666666666671</v>
      </c>
    </row>
    <row r="14" spans="1:5" s="515" customFormat="1" ht="15" customHeight="1">
      <c r="A14" s="520"/>
      <c r="B14" s="522" t="s">
        <v>462</v>
      </c>
      <c r="C14" s="519">
        <v>71</v>
      </c>
      <c r="D14" s="519">
        <v>73</v>
      </c>
      <c r="E14" s="468">
        <f t="shared" si="0"/>
        <v>102.8169014084507</v>
      </c>
    </row>
    <row r="15" spans="1:5" s="515" customFormat="1" ht="15" customHeight="1">
      <c r="A15" s="520"/>
      <c r="B15" s="522" t="s">
        <v>463</v>
      </c>
      <c r="C15" s="519">
        <v>34</v>
      </c>
      <c r="D15" s="519">
        <v>24</v>
      </c>
      <c r="E15" s="468">
        <f t="shared" si="0"/>
        <v>70.588235294117652</v>
      </c>
    </row>
    <row r="16" spans="1:5" s="515" customFormat="1" ht="26.25" customHeight="1">
      <c r="A16" s="520"/>
      <c r="B16" s="523" t="s">
        <v>464</v>
      </c>
      <c r="C16" s="519">
        <v>19</v>
      </c>
      <c r="D16" s="519">
        <v>27</v>
      </c>
      <c r="E16" s="468">
        <f t="shared" si="0"/>
        <v>142.10526315789474</v>
      </c>
    </row>
    <row r="17" spans="1:5" s="515" customFormat="1" ht="15" customHeight="1">
      <c r="A17" s="520"/>
      <c r="B17" s="521" t="s">
        <v>465</v>
      </c>
      <c r="C17" s="519">
        <v>0</v>
      </c>
      <c r="D17" s="519">
        <v>0</v>
      </c>
      <c r="E17" s="468">
        <v>0</v>
      </c>
    </row>
    <row r="18" spans="1:5" s="515" customFormat="1" ht="15" customHeight="1">
      <c r="A18" s="520"/>
      <c r="B18" s="521" t="s">
        <v>466</v>
      </c>
      <c r="C18" s="519">
        <v>3</v>
      </c>
      <c r="D18" s="519">
        <v>7</v>
      </c>
      <c r="E18" s="468">
        <f t="shared" si="0"/>
        <v>233.33333333333334</v>
      </c>
    </row>
    <row r="19" spans="1:5" s="515" customFormat="1" ht="15" customHeight="1">
      <c r="A19" s="520"/>
      <c r="B19" s="521" t="s">
        <v>467</v>
      </c>
      <c r="C19" s="519">
        <v>0</v>
      </c>
      <c r="D19" s="519">
        <v>0</v>
      </c>
      <c r="E19" s="468">
        <v>0</v>
      </c>
    </row>
    <row r="20" spans="1:5" s="515" customFormat="1" ht="15" customHeight="1">
      <c r="A20" s="520"/>
      <c r="B20" s="521" t="s">
        <v>468</v>
      </c>
      <c r="C20" s="519">
        <v>0</v>
      </c>
      <c r="D20" s="519">
        <v>0</v>
      </c>
      <c r="E20" s="468">
        <v>0</v>
      </c>
    </row>
    <row r="21" spans="1:5" s="515" customFormat="1" ht="15" customHeight="1">
      <c r="A21" s="520"/>
      <c r="B21" s="521" t="s">
        <v>469</v>
      </c>
      <c r="C21" s="519">
        <v>16</v>
      </c>
      <c r="D21" s="519">
        <v>19</v>
      </c>
      <c r="E21" s="468">
        <f t="shared" si="0"/>
        <v>118.75</v>
      </c>
    </row>
    <row r="22" spans="1:5" s="515" customFormat="1" ht="15" customHeight="1">
      <c r="A22" s="520" t="s">
        <v>470</v>
      </c>
      <c r="B22" s="521" t="s">
        <v>471</v>
      </c>
      <c r="C22" s="519">
        <v>63</v>
      </c>
      <c r="D22" s="519">
        <v>52</v>
      </c>
      <c r="E22" s="468">
        <f t="shared" si="0"/>
        <v>82.539682539682531</v>
      </c>
    </row>
    <row r="23" spans="1:5" s="515" customFormat="1" ht="15" customHeight="1">
      <c r="A23" s="520"/>
      <c r="B23" s="521" t="s">
        <v>472</v>
      </c>
      <c r="C23" s="519">
        <v>26</v>
      </c>
      <c r="D23" s="519">
        <v>15</v>
      </c>
      <c r="E23" s="468">
        <f t="shared" si="0"/>
        <v>57.692307692307686</v>
      </c>
    </row>
    <row r="24" spans="1:5" s="515" customFormat="1" ht="15" customHeight="1">
      <c r="A24" s="520"/>
      <c r="B24" s="521" t="s">
        <v>473</v>
      </c>
      <c r="C24" s="519">
        <v>4</v>
      </c>
      <c r="D24" s="519">
        <v>2</v>
      </c>
      <c r="E24" s="468">
        <f t="shared" si="0"/>
        <v>50</v>
      </c>
    </row>
    <row r="25" spans="1:5" s="515" customFormat="1" ht="15" customHeight="1">
      <c r="A25" s="520"/>
      <c r="B25" s="521" t="s">
        <v>474</v>
      </c>
      <c r="C25" s="472">
        <v>53</v>
      </c>
      <c r="D25" s="472">
        <v>58</v>
      </c>
      <c r="E25" s="468">
        <f t="shared" si="0"/>
        <v>109.43396226415094</v>
      </c>
    </row>
    <row r="26" spans="1:5" s="515" customFormat="1" ht="18" customHeight="1">
      <c r="A26" s="520"/>
      <c r="B26" s="521" t="s">
        <v>475</v>
      </c>
      <c r="C26" s="519">
        <v>0</v>
      </c>
      <c r="D26" s="519">
        <v>6</v>
      </c>
      <c r="E26" s="468">
        <v>0</v>
      </c>
    </row>
    <row r="27" spans="1:5" s="515" customFormat="1" ht="15" customHeight="1">
      <c r="A27" s="106" t="s">
        <v>476</v>
      </c>
      <c r="B27" s="521" t="s">
        <v>477</v>
      </c>
      <c r="C27" s="519">
        <v>68</v>
      </c>
      <c r="D27" s="519">
        <v>103</v>
      </c>
      <c r="E27" s="468">
        <f t="shared" si="0"/>
        <v>151.47058823529412</v>
      </c>
    </row>
    <row r="28" spans="1:5" s="515" customFormat="1" ht="15" customHeight="1">
      <c r="A28" s="106"/>
      <c r="B28" s="521" t="s">
        <v>478</v>
      </c>
      <c r="C28" s="519">
        <v>100</v>
      </c>
      <c r="D28" s="519">
        <v>92</v>
      </c>
      <c r="E28" s="468">
        <f t="shared" si="0"/>
        <v>92</v>
      </c>
    </row>
    <row r="29" spans="1:5" s="515" customFormat="1" ht="15" customHeight="1">
      <c r="A29" s="106"/>
      <c r="B29" s="521" t="s">
        <v>479</v>
      </c>
      <c r="C29" s="519">
        <v>15</v>
      </c>
      <c r="D29" s="519">
        <v>6</v>
      </c>
      <c r="E29" s="468">
        <f t="shared" si="0"/>
        <v>40</v>
      </c>
    </row>
    <row r="30" spans="1:5" s="515" customFormat="1" ht="15" customHeight="1">
      <c r="A30" s="106"/>
      <c r="B30" s="521" t="s">
        <v>480</v>
      </c>
      <c r="C30" s="472">
        <v>4</v>
      </c>
      <c r="D30" s="519">
        <v>1</v>
      </c>
      <c r="E30" s="468">
        <f t="shared" si="0"/>
        <v>25</v>
      </c>
    </row>
    <row r="31" spans="1:5" s="515" customFormat="1" ht="15" customHeight="1">
      <c r="A31" s="524" t="s">
        <v>481</v>
      </c>
      <c r="B31" s="524"/>
      <c r="C31" s="519">
        <v>164</v>
      </c>
      <c r="D31" s="519">
        <v>158</v>
      </c>
      <c r="E31" s="468">
        <f t="shared" si="0"/>
        <v>96.341463414634148</v>
      </c>
    </row>
    <row r="32" spans="1:5" s="515" customFormat="1" ht="15" customHeight="1">
      <c r="A32" s="518" t="s">
        <v>482</v>
      </c>
      <c r="B32" s="518"/>
      <c r="C32" s="468">
        <v>439.3</v>
      </c>
      <c r="D32" s="468">
        <v>564.29999999999995</v>
      </c>
      <c r="E32" s="468">
        <f t="shared" si="0"/>
        <v>128.45435920783061</v>
      </c>
    </row>
    <row r="33" spans="1:5" s="515" customFormat="1" ht="15" customHeight="1">
      <c r="A33" s="518" t="s">
        <v>483</v>
      </c>
      <c r="B33" s="518"/>
      <c r="C33" s="468">
        <v>219.6</v>
      </c>
      <c r="D33" s="468">
        <v>368.4</v>
      </c>
      <c r="E33" s="468">
        <f t="shared" si="0"/>
        <v>167.75956284153006</v>
      </c>
    </row>
    <row r="34" spans="1:5" s="515" customFormat="1" ht="15" customHeight="1">
      <c r="A34" s="518" t="s">
        <v>484</v>
      </c>
      <c r="B34" s="518"/>
      <c r="C34" s="468">
        <v>49.5</v>
      </c>
      <c r="D34" s="468">
        <v>47.3</v>
      </c>
      <c r="E34" s="468">
        <f t="shared" si="0"/>
        <v>95.555555555555543</v>
      </c>
    </row>
    <row r="35" spans="1:5" s="515" customFormat="1" ht="25.5" customHeight="1">
      <c r="A35" s="525" t="s">
        <v>485</v>
      </c>
      <c r="B35" s="525"/>
      <c r="C35" s="526">
        <f>C6/C5*10000</f>
        <v>63.629249038756001</v>
      </c>
      <c r="D35" s="526">
        <f>D6/D5*10000</f>
        <v>68.878507859651521</v>
      </c>
      <c r="E35" s="527">
        <f>D35/C35*100</f>
        <v>108.24975761964161</v>
      </c>
    </row>
    <row r="36" spans="1:5" s="515" customFormat="1" ht="18" customHeight="1">
      <c r="A36" s="521"/>
      <c r="B36" s="521"/>
      <c r="C36" s="468"/>
      <c r="D36" s="468"/>
      <c r="E36" s="528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37" workbookViewId="0">
      <selection activeCell="E5" sqref="E5"/>
    </sheetView>
  </sheetViews>
  <sheetFormatPr defaultColWidth="9.140625" defaultRowHeight="12.75"/>
  <cols>
    <col min="1" max="1" width="16.42578125" style="42" customWidth="1"/>
    <col min="2" max="2" width="12.140625" style="43" customWidth="1"/>
    <col min="3" max="3" width="14.42578125" style="43" customWidth="1"/>
    <col min="4" max="5" width="12.42578125" style="43" customWidth="1"/>
    <col min="6" max="7" width="12" style="43" customWidth="1"/>
    <col min="8" max="256" width="9.140625" style="42"/>
    <col min="257" max="257" width="16.42578125" style="42" customWidth="1"/>
    <col min="258" max="258" width="12.140625" style="42" customWidth="1"/>
    <col min="259" max="259" width="14.42578125" style="42" customWidth="1"/>
    <col min="260" max="261" width="12.42578125" style="42" customWidth="1"/>
    <col min="262" max="263" width="12" style="42" customWidth="1"/>
    <col min="264" max="512" width="9.140625" style="42"/>
    <col min="513" max="513" width="16.42578125" style="42" customWidth="1"/>
    <col min="514" max="514" width="12.140625" style="42" customWidth="1"/>
    <col min="515" max="515" width="14.42578125" style="42" customWidth="1"/>
    <col min="516" max="517" width="12.42578125" style="42" customWidth="1"/>
    <col min="518" max="519" width="12" style="42" customWidth="1"/>
    <col min="520" max="768" width="9.140625" style="42"/>
    <col min="769" max="769" width="16.42578125" style="42" customWidth="1"/>
    <col min="770" max="770" width="12.140625" style="42" customWidth="1"/>
    <col min="771" max="771" width="14.42578125" style="42" customWidth="1"/>
    <col min="772" max="773" width="12.42578125" style="42" customWidth="1"/>
    <col min="774" max="775" width="12" style="42" customWidth="1"/>
    <col min="776" max="1024" width="9.140625" style="42"/>
    <col min="1025" max="1025" width="16.42578125" style="42" customWidth="1"/>
    <col min="1026" max="1026" width="12.140625" style="42" customWidth="1"/>
    <col min="1027" max="1027" width="14.42578125" style="42" customWidth="1"/>
    <col min="1028" max="1029" width="12.42578125" style="42" customWidth="1"/>
    <col min="1030" max="1031" width="12" style="42" customWidth="1"/>
    <col min="1032" max="1280" width="9.140625" style="42"/>
    <col min="1281" max="1281" width="16.42578125" style="42" customWidth="1"/>
    <col min="1282" max="1282" width="12.140625" style="42" customWidth="1"/>
    <col min="1283" max="1283" width="14.42578125" style="42" customWidth="1"/>
    <col min="1284" max="1285" width="12.42578125" style="42" customWidth="1"/>
    <col min="1286" max="1287" width="12" style="42" customWidth="1"/>
    <col min="1288" max="1536" width="9.140625" style="42"/>
    <col min="1537" max="1537" width="16.42578125" style="42" customWidth="1"/>
    <col min="1538" max="1538" width="12.140625" style="42" customWidth="1"/>
    <col min="1539" max="1539" width="14.42578125" style="42" customWidth="1"/>
    <col min="1540" max="1541" width="12.42578125" style="42" customWidth="1"/>
    <col min="1542" max="1543" width="12" style="42" customWidth="1"/>
    <col min="1544" max="1792" width="9.140625" style="42"/>
    <col min="1793" max="1793" width="16.42578125" style="42" customWidth="1"/>
    <col min="1794" max="1794" width="12.140625" style="42" customWidth="1"/>
    <col min="1795" max="1795" width="14.42578125" style="42" customWidth="1"/>
    <col min="1796" max="1797" width="12.42578125" style="42" customWidth="1"/>
    <col min="1798" max="1799" width="12" style="42" customWidth="1"/>
    <col min="1800" max="2048" width="9.140625" style="42"/>
    <col min="2049" max="2049" width="16.42578125" style="42" customWidth="1"/>
    <col min="2050" max="2050" width="12.140625" style="42" customWidth="1"/>
    <col min="2051" max="2051" width="14.42578125" style="42" customWidth="1"/>
    <col min="2052" max="2053" width="12.42578125" style="42" customWidth="1"/>
    <col min="2054" max="2055" width="12" style="42" customWidth="1"/>
    <col min="2056" max="2304" width="9.140625" style="42"/>
    <col min="2305" max="2305" width="16.42578125" style="42" customWidth="1"/>
    <col min="2306" max="2306" width="12.140625" style="42" customWidth="1"/>
    <col min="2307" max="2307" width="14.42578125" style="42" customWidth="1"/>
    <col min="2308" max="2309" width="12.42578125" style="42" customWidth="1"/>
    <col min="2310" max="2311" width="12" style="42" customWidth="1"/>
    <col min="2312" max="2560" width="9.140625" style="42"/>
    <col min="2561" max="2561" width="16.42578125" style="42" customWidth="1"/>
    <col min="2562" max="2562" width="12.140625" style="42" customWidth="1"/>
    <col min="2563" max="2563" width="14.42578125" style="42" customWidth="1"/>
    <col min="2564" max="2565" width="12.42578125" style="42" customWidth="1"/>
    <col min="2566" max="2567" width="12" style="42" customWidth="1"/>
    <col min="2568" max="2816" width="9.140625" style="42"/>
    <col min="2817" max="2817" width="16.42578125" style="42" customWidth="1"/>
    <col min="2818" max="2818" width="12.140625" style="42" customWidth="1"/>
    <col min="2819" max="2819" width="14.42578125" style="42" customWidth="1"/>
    <col min="2820" max="2821" width="12.42578125" style="42" customWidth="1"/>
    <col min="2822" max="2823" width="12" style="42" customWidth="1"/>
    <col min="2824" max="3072" width="9.140625" style="42"/>
    <col min="3073" max="3073" width="16.42578125" style="42" customWidth="1"/>
    <col min="3074" max="3074" width="12.140625" style="42" customWidth="1"/>
    <col min="3075" max="3075" width="14.42578125" style="42" customWidth="1"/>
    <col min="3076" max="3077" width="12.42578125" style="42" customWidth="1"/>
    <col min="3078" max="3079" width="12" style="42" customWidth="1"/>
    <col min="3080" max="3328" width="9.140625" style="42"/>
    <col min="3329" max="3329" width="16.42578125" style="42" customWidth="1"/>
    <col min="3330" max="3330" width="12.140625" style="42" customWidth="1"/>
    <col min="3331" max="3331" width="14.42578125" style="42" customWidth="1"/>
    <col min="3332" max="3333" width="12.42578125" style="42" customWidth="1"/>
    <col min="3334" max="3335" width="12" style="42" customWidth="1"/>
    <col min="3336" max="3584" width="9.140625" style="42"/>
    <col min="3585" max="3585" width="16.42578125" style="42" customWidth="1"/>
    <col min="3586" max="3586" width="12.140625" style="42" customWidth="1"/>
    <col min="3587" max="3587" width="14.42578125" style="42" customWidth="1"/>
    <col min="3588" max="3589" width="12.42578125" style="42" customWidth="1"/>
    <col min="3590" max="3591" width="12" style="42" customWidth="1"/>
    <col min="3592" max="3840" width="9.140625" style="42"/>
    <col min="3841" max="3841" width="16.42578125" style="42" customWidth="1"/>
    <col min="3842" max="3842" width="12.140625" style="42" customWidth="1"/>
    <col min="3843" max="3843" width="14.42578125" style="42" customWidth="1"/>
    <col min="3844" max="3845" width="12.42578125" style="42" customWidth="1"/>
    <col min="3846" max="3847" width="12" style="42" customWidth="1"/>
    <col min="3848" max="4096" width="9.140625" style="42"/>
    <col min="4097" max="4097" width="16.42578125" style="42" customWidth="1"/>
    <col min="4098" max="4098" width="12.140625" style="42" customWidth="1"/>
    <col min="4099" max="4099" width="14.42578125" style="42" customWidth="1"/>
    <col min="4100" max="4101" width="12.42578125" style="42" customWidth="1"/>
    <col min="4102" max="4103" width="12" style="42" customWidth="1"/>
    <col min="4104" max="4352" width="9.140625" style="42"/>
    <col min="4353" max="4353" width="16.42578125" style="42" customWidth="1"/>
    <col min="4354" max="4354" width="12.140625" style="42" customWidth="1"/>
    <col min="4355" max="4355" width="14.42578125" style="42" customWidth="1"/>
    <col min="4356" max="4357" width="12.42578125" style="42" customWidth="1"/>
    <col min="4358" max="4359" width="12" style="42" customWidth="1"/>
    <col min="4360" max="4608" width="9.140625" style="42"/>
    <col min="4609" max="4609" width="16.42578125" style="42" customWidth="1"/>
    <col min="4610" max="4610" width="12.140625" style="42" customWidth="1"/>
    <col min="4611" max="4611" width="14.42578125" style="42" customWidth="1"/>
    <col min="4612" max="4613" width="12.42578125" style="42" customWidth="1"/>
    <col min="4614" max="4615" width="12" style="42" customWidth="1"/>
    <col min="4616" max="4864" width="9.140625" style="42"/>
    <col min="4865" max="4865" width="16.42578125" style="42" customWidth="1"/>
    <col min="4866" max="4866" width="12.140625" style="42" customWidth="1"/>
    <col min="4867" max="4867" width="14.42578125" style="42" customWidth="1"/>
    <col min="4868" max="4869" width="12.42578125" style="42" customWidth="1"/>
    <col min="4870" max="4871" width="12" style="42" customWidth="1"/>
    <col min="4872" max="5120" width="9.140625" style="42"/>
    <col min="5121" max="5121" width="16.42578125" style="42" customWidth="1"/>
    <col min="5122" max="5122" width="12.140625" style="42" customWidth="1"/>
    <col min="5123" max="5123" width="14.42578125" style="42" customWidth="1"/>
    <col min="5124" max="5125" width="12.42578125" style="42" customWidth="1"/>
    <col min="5126" max="5127" width="12" style="42" customWidth="1"/>
    <col min="5128" max="5376" width="9.140625" style="42"/>
    <col min="5377" max="5377" width="16.42578125" style="42" customWidth="1"/>
    <col min="5378" max="5378" width="12.140625" style="42" customWidth="1"/>
    <col min="5379" max="5379" width="14.42578125" style="42" customWidth="1"/>
    <col min="5380" max="5381" width="12.42578125" style="42" customWidth="1"/>
    <col min="5382" max="5383" width="12" style="42" customWidth="1"/>
    <col min="5384" max="5632" width="9.140625" style="42"/>
    <col min="5633" max="5633" width="16.42578125" style="42" customWidth="1"/>
    <col min="5634" max="5634" width="12.140625" style="42" customWidth="1"/>
    <col min="5635" max="5635" width="14.42578125" style="42" customWidth="1"/>
    <col min="5636" max="5637" width="12.42578125" style="42" customWidth="1"/>
    <col min="5638" max="5639" width="12" style="42" customWidth="1"/>
    <col min="5640" max="5888" width="9.140625" style="42"/>
    <col min="5889" max="5889" width="16.42578125" style="42" customWidth="1"/>
    <col min="5890" max="5890" width="12.140625" style="42" customWidth="1"/>
    <col min="5891" max="5891" width="14.42578125" style="42" customWidth="1"/>
    <col min="5892" max="5893" width="12.42578125" style="42" customWidth="1"/>
    <col min="5894" max="5895" width="12" style="42" customWidth="1"/>
    <col min="5896" max="6144" width="9.140625" style="42"/>
    <col min="6145" max="6145" width="16.42578125" style="42" customWidth="1"/>
    <col min="6146" max="6146" width="12.140625" style="42" customWidth="1"/>
    <col min="6147" max="6147" width="14.42578125" style="42" customWidth="1"/>
    <col min="6148" max="6149" width="12.42578125" style="42" customWidth="1"/>
    <col min="6150" max="6151" width="12" style="42" customWidth="1"/>
    <col min="6152" max="6400" width="9.140625" style="42"/>
    <col min="6401" max="6401" width="16.42578125" style="42" customWidth="1"/>
    <col min="6402" max="6402" width="12.140625" style="42" customWidth="1"/>
    <col min="6403" max="6403" width="14.42578125" style="42" customWidth="1"/>
    <col min="6404" max="6405" width="12.42578125" style="42" customWidth="1"/>
    <col min="6406" max="6407" width="12" style="42" customWidth="1"/>
    <col min="6408" max="6656" width="9.140625" style="42"/>
    <col min="6657" max="6657" width="16.42578125" style="42" customWidth="1"/>
    <col min="6658" max="6658" width="12.140625" style="42" customWidth="1"/>
    <col min="6659" max="6659" width="14.42578125" style="42" customWidth="1"/>
    <col min="6660" max="6661" width="12.42578125" style="42" customWidth="1"/>
    <col min="6662" max="6663" width="12" style="42" customWidth="1"/>
    <col min="6664" max="6912" width="9.140625" style="42"/>
    <col min="6913" max="6913" width="16.42578125" style="42" customWidth="1"/>
    <col min="6914" max="6914" width="12.140625" style="42" customWidth="1"/>
    <col min="6915" max="6915" width="14.42578125" style="42" customWidth="1"/>
    <col min="6916" max="6917" width="12.42578125" style="42" customWidth="1"/>
    <col min="6918" max="6919" width="12" style="42" customWidth="1"/>
    <col min="6920" max="7168" width="9.140625" style="42"/>
    <col min="7169" max="7169" width="16.42578125" style="42" customWidth="1"/>
    <col min="7170" max="7170" width="12.140625" style="42" customWidth="1"/>
    <col min="7171" max="7171" width="14.42578125" style="42" customWidth="1"/>
    <col min="7172" max="7173" width="12.42578125" style="42" customWidth="1"/>
    <col min="7174" max="7175" width="12" style="42" customWidth="1"/>
    <col min="7176" max="7424" width="9.140625" style="42"/>
    <col min="7425" max="7425" width="16.42578125" style="42" customWidth="1"/>
    <col min="7426" max="7426" width="12.140625" style="42" customWidth="1"/>
    <col min="7427" max="7427" width="14.42578125" style="42" customWidth="1"/>
    <col min="7428" max="7429" width="12.42578125" style="42" customWidth="1"/>
    <col min="7430" max="7431" width="12" style="42" customWidth="1"/>
    <col min="7432" max="7680" width="9.140625" style="42"/>
    <col min="7681" max="7681" width="16.42578125" style="42" customWidth="1"/>
    <col min="7682" max="7682" width="12.140625" style="42" customWidth="1"/>
    <col min="7683" max="7683" width="14.42578125" style="42" customWidth="1"/>
    <col min="7684" max="7685" width="12.42578125" style="42" customWidth="1"/>
    <col min="7686" max="7687" width="12" style="42" customWidth="1"/>
    <col min="7688" max="7936" width="9.140625" style="42"/>
    <col min="7937" max="7937" width="16.42578125" style="42" customWidth="1"/>
    <col min="7938" max="7938" width="12.140625" style="42" customWidth="1"/>
    <col min="7939" max="7939" width="14.42578125" style="42" customWidth="1"/>
    <col min="7940" max="7941" width="12.42578125" style="42" customWidth="1"/>
    <col min="7942" max="7943" width="12" style="42" customWidth="1"/>
    <col min="7944" max="8192" width="9.140625" style="42"/>
    <col min="8193" max="8193" width="16.42578125" style="42" customWidth="1"/>
    <col min="8194" max="8194" width="12.140625" style="42" customWidth="1"/>
    <col min="8195" max="8195" width="14.42578125" style="42" customWidth="1"/>
    <col min="8196" max="8197" width="12.42578125" style="42" customWidth="1"/>
    <col min="8198" max="8199" width="12" style="42" customWidth="1"/>
    <col min="8200" max="8448" width="9.140625" style="42"/>
    <col min="8449" max="8449" width="16.42578125" style="42" customWidth="1"/>
    <col min="8450" max="8450" width="12.140625" style="42" customWidth="1"/>
    <col min="8451" max="8451" width="14.42578125" style="42" customWidth="1"/>
    <col min="8452" max="8453" width="12.42578125" style="42" customWidth="1"/>
    <col min="8454" max="8455" width="12" style="42" customWidth="1"/>
    <col min="8456" max="8704" width="9.140625" style="42"/>
    <col min="8705" max="8705" width="16.42578125" style="42" customWidth="1"/>
    <col min="8706" max="8706" width="12.140625" style="42" customWidth="1"/>
    <col min="8707" max="8707" width="14.42578125" style="42" customWidth="1"/>
    <col min="8708" max="8709" width="12.42578125" style="42" customWidth="1"/>
    <col min="8710" max="8711" width="12" style="42" customWidth="1"/>
    <col min="8712" max="8960" width="9.140625" style="42"/>
    <col min="8961" max="8961" width="16.42578125" style="42" customWidth="1"/>
    <col min="8962" max="8962" width="12.140625" style="42" customWidth="1"/>
    <col min="8963" max="8963" width="14.42578125" style="42" customWidth="1"/>
    <col min="8964" max="8965" width="12.42578125" style="42" customWidth="1"/>
    <col min="8966" max="8967" width="12" style="42" customWidth="1"/>
    <col min="8968" max="9216" width="9.140625" style="42"/>
    <col min="9217" max="9217" width="16.42578125" style="42" customWidth="1"/>
    <col min="9218" max="9218" width="12.140625" style="42" customWidth="1"/>
    <col min="9219" max="9219" width="14.42578125" style="42" customWidth="1"/>
    <col min="9220" max="9221" width="12.42578125" style="42" customWidth="1"/>
    <col min="9222" max="9223" width="12" style="42" customWidth="1"/>
    <col min="9224" max="9472" width="9.140625" style="42"/>
    <col min="9473" max="9473" width="16.42578125" style="42" customWidth="1"/>
    <col min="9474" max="9474" width="12.140625" style="42" customWidth="1"/>
    <col min="9475" max="9475" width="14.42578125" style="42" customWidth="1"/>
    <col min="9476" max="9477" width="12.42578125" style="42" customWidth="1"/>
    <col min="9478" max="9479" width="12" style="42" customWidth="1"/>
    <col min="9480" max="9728" width="9.140625" style="42"/>
    <col min="9729" max="9729" width="16.42578125" style="42" customWidth="1"/>
    <col min="9730" max="9730" width="12.140625" style="42" customWidth="1"/>
    <col min="9731" max="9731" width="14.42578125" style="42" customWidth="1"/>
    <col min="9732" max="9733" width="12.42578125" style="42" customWidth="1"/>
    <col min="9734" max="9735" width="12" style="42" customWidth="1"/>
    <col min="9736" max="9984" width="9.140625" style="42"/>
    <col min="9985" max="9985" width="16.42578125" style="42" customWidth="1"/>
    <col min="9986" max="9986" width="12.140625" style="42" customWidth="1"/>
    <col min="9987" max="9987" width="14.42578125" style="42" customWidth="1"/>
    <col min="9988" max="9989" width="12.42578125" style="42" customWidth="1"/>
    <col min="9990" max="9991" width="12" style="42" customWidth="1"/>
    <col min="9992" max="10240" width="9.140625" style="42"/>
    <col min="10241" max="10241" width="16.42578125" style="42" customWidth="1"/>
    <col min="10242" max="10242" width="12.140625" style="42" customWidth="1"/>
    <col min="10243" max="10243" width="14.42578125" style="42" customWidth="1"/>
    <col min="10244" max="10245" width="12.42578125" style="42" customWidth="1"/>
    <col min="10246" max="10247" width="12" style="42" customWidth="1"/>
    <col min="10248" max="10496" width="9.140625" style="42"/>
    <col min="10497" max="10497" width="16.42578125" style="42" customWidth="1"/>
    <col min="10498" max="10498" width="12.140625" style="42" customWidth="1"/>
    <col min="10499" max="10499" width="14.42578125" style="42" customWidth="1"/>
    <col min="10500" max="10501" width="12.42578125" style="42" customWidth="1"/>
    <col min="10502" max="10503" width="12" style="42" customWidth="1"/>
    <col min="10504" max="10752" width="9.140625" style="42"/>
    <col min="10753" max="10753" width="16.42578125" style="42" customWidth="1"/>
    <col min="10754" max="10754" width="12.140625" style="42" customWidth="1"/>
    <col min="10755" max="10755" width="14.42578125" style="42" customWidth="1"/>
    <col min="10756" max="10757" width="12.42578125" style="42" customWidth="1"/>
    <col min="10758" max="10759" width="12" style="42" customWidth="1"/>
    <col min="10760" max="11008" width="9.140625" style="42"/>
    <col min="11009" max="11009" width="16.42578125" style="42" customWidth="1"/>
    <col min="11010" max="11010" width="12.140625" style="42" customWidth="1"/>
    <col min="11011" max="11011" width="14.42578125" style="42" customWidth="1"/>
    <col min="11012" max="11013" width="12.42578125" style="42" customWidth="1"/>
    <col min="11014" max="11015" width="12" style="42" customWidth="1"/>
    <col min="11016" max="11264" width="9.140625" style="42"/>
    <col min="11265" max="11265" width="16.42578125" style="42" customWidth="1"/>
    <col min="11266" max="11266" width="12.140625" style="42" customWidth="1"/>
    <col min="11267" max="11267" width="14.42578125" style="42" customWidth="1"/>
    <col min="11268" max="11269" width="12.42578125" style="42" customWidth="1"/>
    <col min="11270" max="11271" width="12" style="42" customWidth="1"/>
    <col min="11272" max="11520" width="9.140625" style="42"/>
    <col min="11521" max="11521" width="16.42578125" style="42" customWidth="1"/>
    <col min="11522" max="11522" width="12.140625" style="42" customWidth="1"/>
    <col min="11523" max="11523" width="14.42578125" style="42" customWidth="1"/>
    <col min="11524" max="11525" width="12.42578125" style="42" customWidth="1"/>
    <col min="11526" max="11527" width="12" style="42" customWidth="1"/>
    <col min="11528" max="11776" width="9.140625" style="42"/>
    <col min="11777" max="11777" width="16.42578125" style="42" customWidth="1"/>
    <col min="11778" max="11778" width="12.140625" style="42" customWidth="1"/>
    <col min="11779" max="11779" width="14.42578125" style="42" customWidth="1"/>
    <col min="11780" max="11781" width="12.42578125" style="42" customWidth="1"/>
    <col min="11782" max="11783" width="12" style="42" customWidth="1"/>
    <col min="11784" max="12032" width="9.140625" style="42"/>
    <col min="12033" max="12033" width="16.42578125" style="42" customWidth="1"/>
    <col min="12034" max="12034" width="12.140625" style="42" customWidth="1"/>
    <col min="12035" max="12035" width="14.42578125" style="42" customWidth="1"/>
    <col min="12036" max="12037" width="12.42578125" style="42" customWidth="1"/>
    <col min="12038" max="12039" width="12" style="42" customWidth="1"/>
    <col min="12040" max="12288" width="9.140625" style="42"/>
    <col min="12289" max="12289" width="16.42578125" style="42" customWidth="1"/>
    <col min="12290" max="12290" width="12.140625" style="42" customWidth="1"/>
    <col min="12291" max="12291" width="14.42578125" style="42" customWidth="1"/>
    <col min="12292" max="12293" width="12.42578125" style="42" customWidth="1"/>
    <col min="12294" max="12295" width="12" style="42" customWidth="1"/>
    <col min="12296" max="12544" width="9.140625" style="42"/>
    <col min="12545" max="12545" width="16.42578125" style="42" customWidth="1"/>
    <col min="12546" max="12546" width="12.140625" style="42" customWidth="1"/>
    <col min="12547" max="12547" width="14.42578125" style="42" customWidth="1"/>
    <col min="12548" max="12549" width="12.42578125" style="42" customWidth="1"/>
    <col min="12550" max="12551" width="12" style="42" customWidth="1"/>
    <col min="12552" max="12800" width="9.140625" style="42"/>
    <col min="12801" max="12801" width="16.42578125" style="42" customWidth="1"/>
    <col min="12802" max="12802" width="12.140625" style="42" customWidth="1"/>
    <col min="12803" max="12803" width="14.42578125" style="42" customWidth="1"/>
    <col min="12804" max="12805" width="12.42578125" style="42" customWidth="1"/>
    <col min="12806" max="12807" width="12" style="42" customWidth="1"/>
    <col min="12808" max="13056" width="9.140625" style="42"/>
    <col min="13057" max="13057" width="16.42578125" style="42" customWidth="1"/>
    <col min="13058" max="13058" width="12.140625" style="42" customWidth="1"/>
    <col min="13059" max="13059" width="14.42578125" style="42" customWidth="1"/>
    <col min="13060" max="13061" width="12.42578125" style="42" customWidth="1"/>
    <col min="13062" max="13063" width="12" style="42" customWidth="1"/>
    <col min="13064" max="13312" width="9.140625" style="42"/>
    <col min="13313" max="13313" width="16.42578125" style="42" customWidth="1"/>
    <col min="13314" max="13314" width="12.140625" style="42" customWidth="1"/>
    <col min="13315" max="13315" width="14.42578125" style="42" customWidth="1"/>
    <col min="13316" max="13317" width="12.42578125" style="42" customWidth="1"/>
    <col min="13318" max="13319" width="12" style="42" customWidth="1"/>
    <col min="13320" max="13568" width="9.140625" style="42"/>
    <col min="13569" max="13569" width="16.42578125" style="42" customWidth="1"/>
    <col min="13570" max="13570" width="12.140625" style="42" customWidth="1"/>
    <col min="13571" max="13571" width="14.42578125" style="42" customWidth="1"/>
    <col min="13572" max="13573" width="12.42578125" style="42" customWidth="1"/>
    <col min="13574" max="13575" width="12" style="42" customWidth="1"/>
    <col min="13576" max="13824" width="9.140625" style="42"/>
    <col min="13825" max="13825" width="16.42578125" style="42" customWidth="1"/>
    <col min="13826" max="13826" width="12.140625" style="42" customWidth="1"/>
    <col min="13827" max="13827" width="14.42578125" style="42" customWidth="1"/>
    <col min="13828" max="13829" width="12.42578125" style="42" customWidth="1"/>
    <col min="13830" max="13831" width="12" style="42" customWidth="1"/>
    <col min="13832" max="14080" width="9.140625" style="42"/>
    <col min="14081" max="14081" width="16.42578125" style="42" customWidth="1"/>
    <col min="14082" max="14082" width="12.140625" style="42" customWidth="1"/>
    <col min="14083" max="14083" width="14.42578125" style="42" customWidth="1"/>
    <col min="14084" max="14085" width="12.42578125" style="42" customWidth="1"/>
    <col min="14086" max="14087" width="12" style="42" customWidth="1"/>
    <col min="14088" max="14336" width="9.140625" style="42"/>
    <col min="14337" max="14337" width="16.42578125" style="42" customWidth="1"/>
    <col min="14338" max="14338" width="12.140625" style="42" customWidth="1"/>
    <col min="14339" max="14339" width="14.42578125" style="42" customWidth="1"/>
    <col min="14340" max="14341" width="12.42578125" style="42" customWidth="1"/>
    <col min="14342" max="14343" width="12" style="42" customWidth="1"/>
    <col min="14344" max="14592" width="9.140625" style="42"/>
    <col min="14593" max="14593" width="16.42578125" style="42" customWidth="1"/>
    <col min="14594" max="14594" width="12.140625" style="42" customWidth="1"/>
    <col min="14595" max="14595" width="14.42578125" style="42" customWidth="1"/>
    <col min="14596" max="14597" width="12.42578125" style="42" customWidth="1"/>
    <col min="14598" max="14599" width="12" style="42" customWidth="1"/>
    <col min="14600" max="14848" width="9.140625" style="42"/>
    <col min="14849" max="14849" width="16.42578125" style="42" customWidth="1"/>
    <col min="14850" max="14850" width="12.140625" style="42" customWidth="1"/>
    <col min="14851" max="14851" width="14.42578125" style="42" customWidth="1"/>
    <col min="14852" max="14853" width="12.42578125" style="42" customWidth="1"/>
    <col min="14854" max="14855" width="12" style="42" customWidth="1"/>
    <col min="14856" max="15104" width="9.140625" style="42"/>
    <col min="15105" max="15105" width="16.42578125" style="42" customWidth="1"/>
    <col min="15106" max="15106" width="12.140625" style="42" customWidth="1"/>
    <col min="15107" max="15107" width="14.42578125" style="42" customWidth="1"/>
    <col min="15108" max="15109" width="12.42578125" style="42" customWidth="1"/>
    <col min="15110" max="15111" width="12" style="42" customWidth="1"/>
    <col min="15112" max="15360" width="9.140625" style="42"/>
    <col min="15361" max="15361" width="16.42578125" style="42" customWidth="1"/>
    <col min="15362" max="15362" width="12.140625" style="42" customWidth="1"/>
    <col min="15363" max="15363" width="14.42578125" style="42" customWidth="1"/>
    <col min="15364" max="15365" width="12.42578125" style="42" customWidth="1"/>
    <col min="15366" max="15367" width="12" style="42" customWidth="1"/>
    <col min="15368" max="15616" width="9.140625" style="42"/>
    <col min="15617" max="15617" width="16.42578125" style="42" customWidth="1"/>
    <col min="15618" max="15618" width="12.140625" style="42" customWidth="1"/>
    <col min="15619" max="15619" width="14.42578125" style="42" customWidth="1"/>
    <col min="15620" max="15621" width="12.42578125" style="42" customWidth="1"/>
    <col min="15622" max="15623" width="12" style="42" customWidth="1"/>
    <col min="15624" max="15872" width="9.140625" style="42"/>
    <col min="15873" max="15873" width="16.42578125" style="42" customWidth="1"/>
    <col min="15874" max="15874" width="12.140625" style="42" customWidth="1"/>
    <col min="15875" max="15875" width="14.42578125" style="42" customWidth="1"/>
    <col min="15876" max="15877" width="12.42578125" style="42" customWidth="1"/>
    <col min="15878" max="15879" width="12" style="42" customWidth="1"/>
    <col min="15880" max="16128" width="9.140625" style="42"/>
    <col min="16129" max="16129" width="16.42578125" style="42" customWidth="1"/>
    <col min="16130" max="16130" width="12.140625" style="42" customWidth="1"/>
    <col min="16131" max="16131" width="14.42578125" style="42" customWidth="1"/>
    <col min="16132" max="16133" width="12.42578125" style="42" customWidth="1"/>
    <col min="16134" max="16135" width="12" style="42" customWidth="1"/>
    <col min="16136" max="16384" width="9.140625" style="42"/>
  </cols>
  <sheetData>
    <row r="1" ht="15.75" customHeight="1"/>
    <row r="2" ht="13.5" customHeight="1"/>
    <row r="3" ht="15.75" customHeight="1"/>
    <row r="4" ht="14.25" customHeight="1"/>
    <row r="5" ht="21" customHeight="1"/>
    <row r="6" ht="13.5" customHeight="1"/>
    <row r="7" ht="15" customHeight="1"/>
    <row r="8" ht="21" customHeight="1"/>
    <row r="9" ht="21.75" customHeight="1"/>
    <row r="10" ht="21.75" customHeight="1"/>
    <row r="11" ht="21" customHeight="1"/>
    <row r="12" ht="15" customHeight="1"/>
    <row r="13" ht="21.75" customHeight="1"/>
    <row r="14" ht="13.5" customHeight="1"/>
    <row r="15" ht="15.75" customHeight="1"/>
    <row r="16" ht="15" customHeight="1"/>
    <row r="17" ht="11.2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5" customHeight="1"/>
    <row r="26" ht="21.75" customHeight="1"/>
    <row r="27" ht="15" customHeight="1"/>
    <row r="28" ht="15" customHeight="1"/>
    <row r="29" ht="12" customHeight="1"/>
    <row r="30" ht="22.5" customHeight="1"/>
    <row r="31" ht="22.5" customHeight="1"/>
    <row r="32" ht="28.5" customHeight="1"/>
    <row r="33" spans="1:8" ht="21.75" customHeight="1"/>
    <row r="34" spans="1:8" ht="24.75" customHeight="1">
      <c r="A34" s="44" t="s">
        <v>45</v>
      </c>
      <c r="B34" s="44"/>
      <c r="C34" s="44"/>
      <c r="D34" s="44"/>
      <c r="E34" s="44"/>
      <c r="F34" s="44"/>
      <c r="G34" s="44"/>
    </row>
    <row r="35" spans="1:8" ht="20.25" customHeight="1">
      <c r="A35" s="42" t="s">
        <v>46</v>
      </c>
    </row>
    <row r="36" spans="1:8" ht="18.75" customHeight="1">
      <c r="F36" s="43" t="s">
        <v>47</v>
      </c>
    </row>
    <row r="37" spans="1:8" ht="30.75" customHeight="1">
      <c r="A37" s="45" t="s">
        <v>48</v>
      </c>
      <c r="B37" s="46" t="s">
        <v>49</v>
      </c>
      <c r="C37" s="47"/>
      <c r="D37" s="48"/>
      <c r="E37" s="46" t="s">
        <v>50</v>
      </c>
      <c r="F37" s="47"/>
      <c r="G37" s="48"/>
    </row>
    <row r="38" spans="1:8">
      <c r="A38" s="49"/>
      <c r="B38" s="50" t="s">
        <v>9</v>
      </c>
      <c r="C38" s="50" t="s">
        <v>10</v>
      </c>
      <c r="D38" s="50" t="s">
        <v>11</v>
      </c>
      <c r="E38" s="50" t="s">
        <v>9</v>
      </c>
      <c r="F38" s="50" t="s">
        <v>10</v>
      </c>
      <c r="G38" s="50" t="s">
        <v>11</v>
      </c>
    </row>
    <row r="39" spans="1:8" s="55" customFormat="1" ht="23.25" customHeight="1">
      <c r="A39" s="51" t="s">
        <v>51</v>
      </c>
      <c r="B39" s="52">
        <v>64134</v>
      </c>
      <c r="C39" s="52">
        <v>70187</v>
      </c>
      <c r="D39" s="53">
        <f>(C39/B39)*100</f>
        <v>109.43805157950541</v>
      </c>
      <c r="E39" s="52">
        <v>7128</v>
      </c>
      <c r="F39" s="52">
        <v>6214.2</v>
      </c>
      <c r="G39" s="53">
        <f t="shared" ref="G39:G55" si="0">(F39/E39)*100</f>
        <v>87.180134680134685</v>
      </c>
      <c r="H39" s="54"/>
    </row>
    <row r="40" spans="1:8" s="55" customFormat="1" ht="10.5" customHeight="1">
      <c r="A40" s="51" t="s">
        <v>52</v>
      </c>
      <c r="B40" s="52">
        <v>63654.5</v>
      </c>
      <c r="C40" s="52">
        <v>69239.7</v>
      </c>
      <c r="D40" s="53">
        <f t="shared" ref="D40:D55" si="1">(C40/B40)*100</f>
        <v>108.7742421981164</v>
      </c>
      <c r="E40" s="52">
        <v>6726.5</v>
      </c>
      <c r="F40" s="52">
        <v>5571.6</v>
      </c>
      <c r="G40" s="53">
        <f t="shared" si="0"/>
        <v>82.830595406229108</v>
      </c>
    </row>
    <row r="41" spans="1:8" s="55" customFormat="1" ht="38.25" customHeight="1">
      <c r="A41" s="51" t="s">
        <v>53</v>
      </c>
      <c r="B41" s="52">
        <v>181816</v>
      </c>
      <c r="C41" s="52">
        <v>141199.1</v>
      </c>
      <c r="D41" s="53">
        <f t="shared" si="1"/>
        <v>77.660436925243104</v>
      </c>
      <c r="E41" s="52">
        <v>32908</v>
      </c>
      <c r="F41" s="52">
        <v>17646.7</v>
      </c>
      <c r="G41" s="53">
        <f t="shared" si="0"/>
        <v>53.624346663425307</v>
      </c>
    </row>
    <row r="42" spans="1:8" s="55" customFormat="1" ht="30" customHeight="1">
      <c r="A42" s="51" t="s">
        <v>54</v>
      </c>
      <c r="B42" s="52">
        <v>46209</v>
      </c>
      <c r="C42" s="52">
        <v>49146.6</v>
      </c>
      <c r="D42" s="53">
        <f t="shared" si="1"/>
        <v>106.35720314224501</v>
      </c>
      <c r="E42" s="52">
        <v>5895</v>
      </c>
      <c r="F42" s="52">
        <v>3646.4</v>
      </c>
      <c r="G42" s="53">
        <f t="shared" si="0"/>
        <v>61.855810008481768</v>
      </c>
    </row>
    <row r="43" spans="1:8" s="55" customFormat="1">
      <c r="A43" s="51" t="s">
        <v>55</v>
      </c>
      <c r="B43" s="52">
        <v>134197</v>
      </c>
      <c r="C43" s="52">
        <v>114158.3</v>
      </c>
      <c r="D43" s="53">
        <f t="shared" si="1"/>
        <v>85.06769897985798</v>
      </c>
      <c r="E43" s="52">
        <v>29834</v>
      </c>
      <c r="F43" s="52">
        <v>20439.5</v>
      </c>
      <c r="G43" s="53">
        <f t="shared" si="0"/>
        <v>68.510759536099755</v>
      </c>
    </row>
    <row r="44" spans="1:8" s="55" customFormat="1">
      <c r="A44" s="51" t="s">
        <v>56</v>
      </c>
      <c r="B44" s="52">
        <v>154270.79999999999</v>
      </c>
      <c r="C44" s="52">
        <v>74579.399999999994</v>
      </c>
      <c r="D44" s="53">
        <f t="shared" si="1"/>
        <v>48.343173173406761</v>
      </c>
      <c r="E44" s="52">
        <v>22759</v>
      </c>
      <c r="F44" s="52">
        <v>5332.1</v>
      </c>
      <c r="G44" s="53">
        <f t="shared" si="0"/>
        <v>23.428533766861463</v>
      </c>
    </row>
    <row r="45" spans="1:8" s="55" customFormat="1">
      <c r="A45" s="51" t="s">
        <v>57</v>
      </c>
      <c r="B45" s="52">
        <v>385605</v>
      </c>
      <c r="C45" s="52">
        <v>934993.3</v>
      </c>
      <c r="D45" s="53">
        <f t="shared" si="1"/>
        <v>242.47437144227902</v>
      </c>
      <c r="E45" s="52">
        <v>77144</v>
      </c>
      <c r="F45" s="52">
        <v>14886.8</v>
      </c>
      <c r="G45" s="53">
        <f t="shared" si="0"/>
        <v>19.297417816032354</v>
      </c>
    </row>
    <row r="46" spans="1:8" s="55" customFormat="1">
      <c r="A46" s="51" t="s">
        <v>58</v>
      </c>
      <c r="B46" s="52">
        <v>183329</v>
      </c>
      <c r="C46" s="52">
        <v>114743.5</v>
      </c>
      <c r="D46" s="53">
        <f t="shared" si="1"/>
        <v>62.588843009016578</v>
      </c>
      <c r="E46" s="52">
        <v>26153</v>
      </c>
      <c r="F46" s="52">
        <v>6657.2</v>
      </c>
      <c r="G46" s="53">
        <f t="shared" si="0"/>
        <v>25.454823538408593</v>
      </c>
    </row>
    <row r="47" spans="1:8" s="55" customFormat="1">
      <c r="A47" s="51" t="s">
        <v>59</v>
      </c>
      <c r="B47" s="52">
        <v>202824</v>
      </c>
      <c r="C47" s="52">
        <v>225598.1</v>
      </c>
      <c r="D47" s="53">
        <f t="shared" si="1"/>
        <v>111.22850353015423</v>
      </c>
      <c r="E47" s="52">
        <v>29614</v>
      </c>
      <c r="F47" s="52">
        <v>11160.8</v>
      </c>
      <c r="G47" s="53">
        <f t="shared" si="0"/>
        <v>37.687580198554741</v>
      </c>
    </row>
    <row r="48" spans="1:8" s="55" customFormat="1">
      <c r="A48" s="51" t="s">
        <v>60</v>
      </c>
      <c r="B48" s="52">
        <v>60275</v>
      </c>
      <c r="C48" s="52">
        <v>68749.8</v>
      </c>
      <c r="D48" s="53">
        <f t="shared" si="1"/>
        <v>114.06022397345501</v>
      </c>
      <c r="E48" s="52">
        <v>6870</v>
      </c>
      <c r="F48" s="52">
        <v>5468.6</v>
      </c>
      <c r="G48" s="53">
        <f t="shared" si="0"/>
        <v>79.601164483260561</v>
      </c>
    </row>
    <row r="49" spans="1:7" s="55" customFormat="1">
      <c r="A49" s="51" t="s">
        <v>61</v>
      </c>
      <c r="B49" s="52">
        <v>87010</v>
      </c>
      <c r="C49" s="52">
        <v>75431.899999999994</v>
      </c>
      <c r="D49" s="53">
        <f t="shared" si="1"/>
        <v>86.693368578324325</v>
      </c>
      <c r="E49" s="52">
        <v>11435</v>
      </c>
      <c r="F49" s="52">
        <v>13071.7</v>
      </c>
      <c r="G49" s="53">
        <f t="shared" si="0"/>
        <v>114.31307389593354</v>
      </c>
    </row>
    <row r="50" spans="1:7" s="55" customFormat="1">
      <c r="A50" s="51" t="s">
        <v>62</v>
      </c>
      <c r="B50" s="52">
        <v>58707</v>
      </c>
      <c r="C50" s="52">
        <v>60531.6</v>
      </c>
      <c r="D50" s="53">
        <f t="shared" si="1"/>
        <v>103.10797690224334</v>
      </c>
      <c r="E50" s="52">
        <v>7079</v>
      </c>
      <c r="F50" s="52">
        <v>4729.7</v>
      </c>
      <c r="G50" s="53">
        <f t="shared" si="0"/>
        <v>66.813109196214143</v>
      </c>
    </row>
    <row r="51" spans="1:7" s="55" customFormat="1">
      <c r="A51" s="51" t="s">
        <v>63</v>
      </c>
      <c r="B51" s="52">
        <v>188575.4</v>
      </c>
      <c r="C51" s="52">
        <v>191260.79999999999</v>
      </c>
      <c r="D51" s="53">
        <f t="shared" si="1"/>
        <v>101.42404576630885</v>
      </c>
      <c r="E51" s="52">
        <v>22729.8</v>
      </c>
      <c r="F51" s="52">
        <v>20742.3</v>
      </c>
      <c r="G51" s="53">
        <f t="shared" si="0"/>
        <v>91.255972335876251</v>
      </c>
    </row>
    <row r="52" spans="1:7" s="55" customFormat="1">
      <c r="A52" s="51" t="s">
        <v>64</v>
      </c>
      <c r="B52" s="52">
        <v>198304</v>
      </c>
      <c r="C52" s="52">
        <v>217737.9</v>
      </c>
      <c r="D52" s="53">
        <f t="shared" si="1"/>
        <v>109.80005446183637</v>
      </c>
      <c r="E52" s="52">
        <v>17280</v>
      </c>
      <c r="F52" s="52">
        <v>2466.6</v>
      </c>
      <c r="G52" s="53">
        <f t="shared" si="0"/>
        <v>14.274305555555555</v>
      </c>
    </row>
    <row r="53" spans="1:7" s="55" customFormat="1">
      <c r="A53" s="51" t="s">
        <v>65</v>
      </c>
      <c r="B53" s="52">
        <v>96043</v>
      </c>
      <c r="C53" s="52">
        <v>86737</v>
      </c>
      <c r="D53" s="53">
        <f>(C53/B53)*100</f>
        <v>90.310590048207573</v>
      </c>
      <c r="E53" s="52">
        <v>19303</v>
      </c>
      <c r="F53" s="52">
        <v>7163.9</v>
      </c>
      <c r="G53" s="53">
        <f t="shared" si="0"/>
        <v>37.112884007667205</v>
      </c>
    </row>
    <row r="54" spans="1:7" s="55" customFormat="1">
      <c r="A54" s="51" t="s">
        <v>66</v>
      </c>
      <c r="B54" s="52">
        <v>1777569</v>
      </c>
      <c r="C54" s="52">
        <v>1792255.6</v>
      </c>
      <c r="D54" s="53">
        <f t="shared" si="1"/>
        <v>100.82621827900915</v>
      </c>
      <c r="E54" s="52">
        <v>289275</v>
      </c>
      <c r="F54" s="52">
        <v>235461.2</v>
      </c>
      <c r="G54" s="53">
        <f t="shared" si="0"/>
        <v>81.397009765793797</v>
      </c>
    </row>
    <row r="55" spans="1:7" s="55" customFormat="1">
      <c r="A55" s="56" t="s">
        <v>67</v>
      </c>
      <c r="B55" s="57">
        <f>SUM(B39:B54)</f>
        <v>3882522.7</v>
      </c>
      <c r="C55" s="57">
        <f>SUM(C39:C54)</f>
        <v>4286549.5999999996</v>
      </c>
      <c r="D55" s="57">
        <f t="shared" si="1"/>
        <v>110.40629846156469</v>
      </c>
      <c r="E55" s="57">
        <f>SUM(E39:E54)</f>
        <v>612133.30000000005</v>
      </c>
      <c r="F55" s="57">
        <f>SUM(F39:F54)</f>
        <v>380659.30000000005</v>
      </c>
      <c r="G55" s="57">
        <f t="shared" si="0"/>
        <v>62.185687333134801</v>
      </c>
    </row>
    <row r="56" spans="1:7" s="55" customFormat="1">
      <c r="A56" s="58"/>
      <c r="B56" s="59"/>
      <c r="C56" s="59"/>
      <c r="D56" s="59"/>
      <c r="E56" s="60"/>
      <c r="F56" s="59"/>
      <c r="G56" s="59"/>
    </row>
    <row r="57" spans="1:7" s="55" customFormat="1">
      <c r="A57" s="58"/>
      <c r="B57" s="59"/>
      <c r="C57" s="59"/>
      <c r="D57" s="59"/>
      <c r="E57" s="60"/>
      <c r="F57" s="59"/>
      <c r="G57" s="59"/>
    </row>
    <row r="58" spans="1:7" s="55" customFormat="1">
      <c r="A58" s="58"/>
      <c r="B58" s="59"/>
      <c r="C58" s="59"/>
      <c r="D58" s="59"/>
      <c r="E58" s="60"/>
      <c r="F58" s="59"/>
      <c r="G58" s="59"/>
    </row>
  </sheetData>
  <mergeCells count="4">
    <mergeCell ref="A34:G34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34" workbookViewId="0">
      <selection activeCell="AA46" sqref="AA46"/>
    </sheetView>
  </sheetViews>
  <sheetFormatPr defaultRowHeight="15"/>
  <cols>
    <col min="1" max="1" width="3.7109375" customWidth="1"/>
    <col min="2" max="2" width="6" style="573" customWidth="1"/>
    <col min="3" max="3" width="6.7109375" style="573" customWidth="1"/>
    <col min="4" max="4" width="6.85546875" style="573" customWidth="1"/>
    <col min="5" max="5" width="9" style="573" customWidth="1"/>
    <col min="6" max="6" width="6.42578125" style="574" customWidth="1"/>
    <col min="7" max="7" width="6.42578125" style="573" customWidth="1"/>
    <col min="8" max="8" width="4.42578125" style="573" customWidth="1"/>
    <col min="9" max="10" width="5.28515625" style="573" customWidth="1"/>
    <col min="11" max="11" width="5.85546875" style="573" customWidth="1"/>
    <col min="12" max="12" width="6.28515625" style="573" customWidth="1"/>
    <col min="13" max="13" width="4.28515625" style="573" customWidth="1"/>
    <col min="14" max="16" width="3.28515625" style="573" customWidth="1"/>
    <col min="17" max="18" width="4.28515625" style="573" customWidth="1"/>
    <col min="19" max="19" width="5" style="573" customWidth="1"/>
    <col min="20" max="20" width="4.28515625" customWidth="1"/>
    <col min="257" max="257" width="3.7109375" customWidth="1"/>
    <col min="258" max="258" width="6" customWidth="1"/>
    <col min="259" max="259" width="6.7109375" customWidth="1"/>
    <col min="260" max="260" width="6.85546875" customWidth="1"/>
    <col min="261" max="261" width="9" customWidth="1"/>
    <col min="262" max="263" width="6.42578125" customWidth="1"/>
    <col min="264" max="264" width="4.42578125" customWidth="1"/>
    <col min="265" max="266" width="5.28515625" customWidth="1"/>
    <col min="267" max="267" width="5.85546875" customWidth="1"/>
    <col min="268" max="268" width="6.28515625" customWidth="1"/>
    <col min="269" max="269" width="4.28515625" customWidth="1"/>
    <col min="270" max="272" width="3.28515625" customWidth="1"/>
    <col min="273" max="274" width="4.28515625" customWidth="1"/>
    <col min="275" max="275" width="5" customWidth="1"/>
    <col min="276" max="276" width="4.28515625" customWidth="1"/>
    <col min="513" max="513" width="3.7109375" customWidth="1"/>
    <col min="514" max="514" width="6" customWidth="1"/>
    <col min="515" max="515" width="6.7109375" customWidth="1"/>
    <col min="516" max="516" width="6.85546875" customWidth="1"/>
    <col min="517" max="517" width="9" customWidth="1"/>
    <col min="518" max="519" width="6.42578125" customWidth="1"/>
    <col min="520" max="520" width="4.42578125" customWidth="1"/>
    <col min="521" max="522" width="5.28515625" customWidth="1"/>
    <col min="523" max="523" width="5.85546875" customWidth="1"/>
    <col min="524" max="524" width="6.28515625" customWidth="1"/>
    <col min="525" max="525" width="4.28515625" customWidth="1"/>
    <col min="526" max="528" width="3.28515625" customWidth="1"/>
    <col min="529" max="530" width="4.28515625" customWidth="1"/>
    <col min="531" max="531" width="5" customWidth="1"/>
    <col min="532" max="532" width="4.28515625" customWidth="1"/>
    <col min="769" max="769" width="3.7109375" customWidth="1"/>
    <col min="770" max="770" width="6" customWidth="1"/>
    <col min="771" max="771" width="6.7109375" customWidth="1"/>
    <col min="772" max="772" width="6.85546875" customWidth="1"/>
    <col min="773" max="773" width="9" customWidth="1"/>
    <col min="774" max="775" width="6.42578125" customWidth="1"/>
    <col min="776" max="776" width="4.42578125" customWidth="1"/>
    <col min="777" max="778" width="5.28515625" customWidth="1"/>
    <col min="779" max="779" width="5.85546875" customWidth="1"/>
    <col min="780" max="780" width="6.28515625" customWidth="1"/>
    <col min="781" max="781" width="4.28515625" customWidth="1"/>
    <col min="782" max="784" width="3.28515625" customWidth="1"/>
    <col min="785" max="786" width="4.28515625" customWidth="1"/>
    <col min="787" max="787" width="5" customWidth="1"/>
    <col min="788" max="788" width="4.28515625" customWidth="1"/>
    <col min="1025" max="1025" width="3.7109375" customWidth="1"/>
    <col min="1026" max="1026" width="6" customWidth="1"/>
    <col min="1027" max="1027" width="6.7109375" customWidth="1"/>
    <col min="1028" max="1028" width="6.85546875" customWidth="1"/>
    <col min="1029" max="1029" width="9" customWidth="1"/>
    <col min="1030" max="1031" width="6.42578125" customWidth="1"/>
    <col min="1032" max="1032" width="4.42578125" customWidth="1"/>
    <col min="1033" max="1034" width="5.28515625" customWidth="1"/>
    <col min="1035" max="1035" width="5.85546875" customWidth="1"/>
    <col min="1036" max="1036" width="6.28515625" customWidth="1"/>
    <col min="1037" max="1037" width="4.28515625" customWidth="1"/>
    <col min="1038" max="1040" width="3.28515625" customWidth="1"/>
    <col min="1041" max="1042" width="4.28515625" customWidth="1"/>
    <col min="1043" max="1043" width="5" customWidth="1"/>
    <col min="1044" max="1044" width="4.28515625" customWidth="1"/>
    <col min="1281" max="1281" width="3.7109375" customWidth="1"/>
    <col min="1282" max="1282" width="6" customWidth="1"/>
    <col min="1283" max="1283" width="6.7109375" customWidth="1"/>
    <col min="1284" max="1284" width="6.85546875" customWidth="1"/>
    <col min="1285" max="1285" width="9" customWidth="1"/>
    <col min="1286" max="1287" width="6.42578125" customWidth="1"/>
    <col min="1288" max="1288" width="4.42578125" customWidth="1"/>
    <col min="1289" max="1290" width="5.28515625" customWidth="1"/>
    <col min="1291" max="1291" width="5.85546875" customWidth="1"/>
    <col min="1292" max="1292" width="6.28515625" customWidth="1"/>
    <col min="1293" max="1293" width="4.28515625" customWidth="1"/>
    <col min="1294" max="1296" width="3.28515625" customWidth="1"/>
    <col min="1297" max="1298" width="4.28515625" customWidth="1"/>
    <col min="1299" max="1299" width="5" customWidth="1"/>
    <col min="1300" max="1300" width="4.28515625" customWidth="1"/>
    <col min="1537" max="1537" width="3.7109375" customWidth="1"/>
    <col min="1538" max="1538" width="6" customWidth="1"/>
    <col min="1539" max="1539" width="6.7109375" customWidth="1"/>
    <col min="1540" max="1540" width="6.85546875" customWidth="1"/>
    <col min="1541" max="1541" width="9" customWidth="1"/>
    <col min="1542" max="1543" width="6.42578125" customWidth="1"/>
    <col min="1544" max="1544" width="4.42578125" customWidth="1"/>
    <col min="1545" max="1546" width="5.28515625" customWidth="1"/>
    <col min="1547" max="1547" width="5.85546875" customWidth="1"/>
    <col min="1548" max="1548" width="6.28515625" customWidth="1"/>
    <col min="1549" max="1549" width="4.28515625" customWidth="1"/>
    <col min="1550" max="1552" width="3.28515625" customWidth="1"/>
    <col min="1553" max="1554" width="4.28515625" customWidth="1"/>
    <col min="1555" max="1555" width="5" customWidth="1"/>
    <col min="1556" max="1556" width="4.28515625" customWidth="1"/>
    <col min="1793" max="1793" width="3.7109375" customWidth="1"/>
    <col min="1794" max="1794" width="6" customWidth="1"/>
    <col min="1795" max="1795" width="6.7109375" customWidth="1"/>
    <col min="1796" max="1796" width="6.85546875" customWidth="1"/>
    <col min="1797" max="1797" width="9" customWidth="1"/>
    <col min="1798" max="1799" width="6.42578125" customWidth="1"/>
    <col min="1800" max="1800" width="4.42578125" customWidth="1"/>
    <col min="1801" max="1802" width="5.28515625" customWidth="1"/>
    <col min="1803" max="1803" width="5.85546875" customWidth="1"/>
    <col min="1804" max="1804" width="6.28515625" customWidth="1"/>
    <col min="1805" max="1805" width="4.28515625" customWidth="1"/>
    <col min="1806" max="1808" width="3.28515625" customWidth="1"/>
    <col min="1809" max="1810" width="4.28515625" customWidth="1"/>
    <col min="1811" max="1811" width="5" customWidth="1"/>
    <col min="1812" max="1812" width="4.28515625" customWidth="1"/>
    <col min="2049" max="2049" width="3.7109375" customWidth="1"/>
    <col min="2050" max="2050" width="6" customWidth="1"/>
    <col min="2051" max="2051" width="6.7109375" customWidth="1"/>
    <col min="2052" max="2052" width="6.85546875" customWidth="1"/>
    <col min="2053" max="2053" width="9" customWidth="1"/>
    <col min="2054" max="2055" width="6.42578125" customWidth="1"/>
    <col min="2056" max="2056" width="4.42578125" customWidth="1"/>
    <col min="2057" max="2058" width="5.28515625" customWidth="1"/>
    <col min="2059" max="2059" width="5.85546875" customWidth="1"/>
    <col min="2060" max="2060" width="6.28515625" customWidth="1"/>
    <col min="2061" max="2061" width="4.28515625" customWidth="1"/>
    <col min="2062" max="2064" width="3.28515625" customWidth="1"/>
    <col min="2065" max="2066" width="4.28515625" customWidth="1"/>
    <col min="2067" max="2067" width="5" customWidth="1"/>
    <col min="2068" max="2068" width="4.28515625" customWidth="1"/>
    <col min="2305" max="2305" width="3.7109375" customWidth="1"/>
    <col min="2306" max="2306" width="6" customWidth="1"/>
    <col min="2307" max="2307" width="6.7109375" customWidth="1"/>
    <col min="2308" max="2308" width="6.85546875" customWidth="1"/>
    <col min="2309" max="2309" width="9" customWidth="1"/>
    <col min="2310" max="2311" width="6.42578125" customWidth="1"/>
    <col min="2312" max="2312" width="4.42578125" customWidth="1"/>
    <col min="2313" max="2314" width="5.28515625" customWidth="1"/>
    <col min="2315" max="2315" width="5.85546875" customWidth="1"/>
    <col min="2316" max="2316" width="6.28515625" customWidth="1"/>
    <col min="2317" max="2317" width="4.28515625" customWidth="1"/>
    <col min="2318" max="2320" width="3.28515625" customWidth="1"/>
    <col min="2321" max="2322" width="4.28515625" customWidth="1"/>
    <col min="2323" max="2323" width="5" customWidth="1"/>
    <col min="2324" max="2324" width="4.28515625" customWidth="1"/>
    <col min="2561" max="2561" width="3.7109375" customWidth="1"/>
    <col min="2562" max="2562" width="6" customWidth="1"/>
    <col min="2563" max="2563" width="6.7109375" customWidth="1"/>
    <col min="2564" max="2564" width="6.85546875" customWidth="1"/>
    <col min="2565" max="2565" width="9" customWidth="1"/>
    <col min="2566" max="2567" width="6.42578125" customWidth="1"/>
    <col min="2568" max="2568" width="4.42578125" customWidth="1"/>
    <col min="2569" max="2570" width="5.28515625" customWidth="1"/>
    <col min="2571" max="2571" width="5.85546875" customWidth="1"/>
    <col min="2572" max="2572" width="6.28515625" customWidth="1"/>
    <col min="2573" max="2573" width="4.28515625" customWidth="1"/>
    <col min="2574" max="2576" width="3.28515625" customWidth="1"/>
    <col min="2577" max="2578" width="4.28515625" customWidth="1"/>
    <col min="2579" max="2579" width="5" customWidth="1"/>
    <col min="2580" max="2580" width="4.28515625" customWidth="1"/>
    <col min="2817" max="2817" width="3.7109375" customWidth="1"/>
    <col min="2818" max="2818" width="6" customWidth="1"/>
    <col min="2819" max="2819" width="6.7109375" customWidth="1"/>
    <col min="2820" max="2820" width="6.85546875" customWidth="1"/>
    <col min="2821" max="2821" width="9" customWidth="1"/>
    <col min="2822" max="2823" width="6.42578125" customWidth="1"/>
    <col min="2824" max="2824" width="4.42578125" customWidth="1"/>
    <col min="2825" max="2826" width="5.28515625" customWidth="1"/>
    <col min="2827" max="2827" width="5.85546875" customWidth="1"/>
    <col min="2828" max="2828" width="6.28515625" customWidth="1"/>
    <col min="2829" max="2829" width="4.28515625" customWidth="1"/>
    <col min="2830" max="2832" width="3.28515625" customWidth="1"/>
    <col min="2833" max="2834" width="4.28515625" customWidth="1"/>
    <col min="2835" max="2835" width="5" customWidth="1"/>
    <col min="2836" max="2836" width="4.28515625" customWidth="1"/>
    <col min="3073" max="3073" width="3.7109375" customWidth="1"/>
    <col min="3074" max="3074" width="6" customWidth="1"/>
    <col min="3075" max="3075" width="6.7109375" customWidth="1"/>
    <col min="3076" max="3076" width="6.85546875" customWidth="1"/>
    <col min="3077" max="3077" width="9" customWidth="1"/>
    <col min="3078" max="3079" width="6.42578125" customWidth="1"/>
    <col min="3080" max="3080" width="4.42578125" customWidth="1"/>
    <col min="3081" max="3082" width="5.28515625" customWidth="1"/>
    <col min="3083" max="3083" width="5.85546875" customWidth="1"/>
    <col min="3084" max="3084" width="6.28515625" customWidth="1"/>
    <col min="3085" max="3085" width="4.28515625" customWidth="1"/>
    <col min="3086" max="3088" width="3.28515625" customWidth="1"/>
    <col min="3089" max="3090" width="4.28515625" customWidth="1"/>
    <col min="3091" max="3091" width="5" customWidth="1"/>
    <col min="3092" max="3092" width="4.28515625" customWidth="1"/>
    <col min="3329" max="3329" width="3.7109375" customWidth="1"/>
    <col min="3330" max="3330" width="6" customWidth="1"/>
    <col min="3331" max="3331" width="6.7109375" customWidth="1"/>
    <col min="3332" max="3332" width="6.85546875" customWidth="1"/>
    <col min="3333" max="3333" width="9" customWidth="1"/>
    <col min="3334" max="3335" width="6.42578125" customWidth="1"/>
    <col min="3336" max="3336" width="4.42578125" customWidth="1"/>
    <col min="3337" max="3338" width="5.28515625" customWidth="1"/>
    <col min="3339" max="3339" width="5.85546875" customWidth="1"/>
    <col min="3340" max="3340" width="6.28515625" customWidth="1"/>
    <col min="3341" max="3341" width="4.28515625" customWidth="1"/>
    <col min="3342" max="3344" width="3.28515625" customWidth="1"/>
    <col min="3345" max="3346" width="4.28515625" customWidth="1"/>
    <col min="3347" max="3347" width="5" customWidth="1"/>
    <col min="3348" max="3348" width="4.28515625" customWidth="1"/>
    <col min="3585" max="3585" width="3.7109375" customWidth="1"/>
    <col min="3586" max="3586" width="6" customWidth="1"/>
    <col min="3587" max="3587" width="6.7109375" customWidth="1"/>
    <col min="3588" max="3588" width="6.85546875" customWidth="1"/>
    <col min="3589" max="3589" width="9" customWidth="1"/>
    <col min="3590" max="3591" width="6.42578125" customWidth="1"/>
    <col min="3592" max="3592" width="4.42578125" customWidth="1"/>
    <col min="3593" max="3594" width="5.28515625" customWidth="1"/>
    <col min="3595" max="3595" width="5.85546875" customWidth="1"/>
    <col min="3596" max="3596" width="6.28515625" customWidth="1"/>
    <col min="3597" max="3597" width="4.28515625" customWidth="1"/>
    <col min="3598" max="3600" width="3.28515625" customWidth="1"/>
    <col min="3601" max="3602" width="4.28515625" customWidth="1"/>
    <col min="3603" max="3603" width="5" customWidth="1"/>
    <col min="3604" max="3604" width="4.28515625" customWidth="1"/>
    <col min="3841" max="3841" width="3.7109375" customWidth="1"/>
    <col min="3842" max="3842" width="6" customWidth="1"/>
    <col min="3843" max="3843" width="6.7109375" customWidth="1"/>
    <col min="3844" max="3844" width="6.85546875" customWidth="1"/>
    <col min="3845" max="3845" width="9" customWidth="1"/>
    <col min="3846" max="3847" width="6.42578125" customWidth="1"/>
    <col min="3848" max="3848" width="4.42578125" customWidth="1"/>
    <col min="3849" max="3850" width="5.28515625" customWidth="1"/>
    <col min="3851" max="3851" width="5.85546875" customWidth="1"/>
    <col min="3852" max="3852" width="6.28515625" customWidth="1"/>
    <col min="3853" max="3853" width="4.28515625" customWidth="1"/>
    <col min="3854" max="3856" width="3.28515625" customWidth="1"/>
    <col min="3857" max="3858" width="4.28515625" customWidth="1"/>
    <col min="3859" max="3859" width="5" customWidth="1"/>
    <col min="3860" max="3860" width="4.28515625" customWidth="1"/>
    <col min="4097" max="4097" width="3.7109375" customWidth="1"/>
    <col min="4098" max="4098" width="6" customWidth="1"/>
    <col min="4099" max="4099" width="6.7109375" customWidth="1"/>
    <col min="4100" max="4100" width="6.85546875" customWidth="1"/>
    <col min="4101" max="4101" width="9" customWidth="1"/>
    <col min="4102" max="4103" width="6.42578125" customWidth="1"/>
    <col min="4104" max="4104" width="4.42578125" customWidth="1"/>
    <col min="4105" max="4106" width="5.28515625" customWidth="1"/>
    <col min="4107" max="4107" width="5.85546875" customWidth="1"/>
    <col min="4108" max="4108" width="6.28515625" customWidth="1"/>
    <col min="4109" max="4109" width="4.28515625" customWidth="1"/>
    <col min="4110" max="4112" width="3.28515625" customWidth="1"/>
    <col min="4113" max="4114" width="4.28515625" customWidth="1"/>
    <col min="4115" max="4115" width="5" customWidth="1"/>
    <col min="4116" max="4116" width="4.28515625" customWidth="1"/>
    <col min="4353" max="4353" width="3.7109375" customWidth="1"/>
    <col min="4354" max="4354" width="6" customWidth="1"/>
    <col min="4355" max="4355" width="6.7109375" customWidth="1"/>
    <col min="4356" max="4356" width="6.85546875" customWidth="1"/>
    <col min="4357" max="4357" width="9" customWidth="1"/>
    <col min="4358" max="4359" width="6.42578125" customWidth="1"/>
    <col min="4360" max="4360" width="4.42578125" customWidth="1"/>
    <col min="4361" max="4362" width="5.28515625" customWidth="1"/>
    <col min="4363" max="4363" width="5.85546875" customWidth="1"/>
    <col min="4364" max="4364" width="6.28515625" customWidth="1"/>
    <col min="4365" max="4365" width="4.28515625" customWidth="1"/>
    <col min="4366" max="4368" width="3.28515625" customWidth="1"/>
    <col min="4369" max="4370" width="4.28515625" customWidth="1"/>
    <col min="4371" max="4371" width="5" customWidth="1"/>
    <col min="4372" max="4372" width="4.28515625" customWidth="1"/>
    <col min="4609" max="4609" width="3.7109375" customWidth="1"/>
    <col min="4610" max="4610" width="6" customWidth="1"/>
    <col min="4611" max="4611" width="6.7109375" customWidth="1"/>
    <col min="4612" max="4612" width="6.85546875" customWidth="1"/>
    <col min="4613" max="4613" width="9" customWidth="1"/>
    <col min="4614" max="4615" width="6.42578125" customWidth="1"/>
    <col min="4616" max="4616" width="4.42578125" customWidth="1"/>
    <col min="4617" max="4618" width="5.28515625" customWidth="1"/>
    <col min="4619" max="4619" width="5.85546875" customWidth="1"/>
    <col min="4620" max="4620" width="6.28515625" customWidth="1"/>
    <col min="4621" max="4621" width="4.28515625" customWidth="1"/>
    <col min="4622" max="4624" width="3.28515625" customWidth="1"/>
    <col min="4625" max="4626" width="4.28515625" customWidth="1"/>
    <col min="4627" max="4627" width="5" customWidth="1"/>
    <col min="4628" max="4628" width="4.28515625" customWidth="1"/>
    <col min="4865" max="4865" width="3.7109375" customWidth="1"/>
    <col min="4866" max="4866" width="6" customWidth="1"/>
    <col min="4867" max="4867" width="6.7109375" customWidth="1"/>
    <col min="4868" max="4868" width="6.85546875" customWidth="1"/>
    <col min="4869" max="4869" width="9" customWidth="1"/>
    <col min="4870" max="4871" width="6.42578125" customWidth="1"/>
    <col min="4872" max="4872" width="4.42578125" customWidth="1"/>
    <col min="4873" max="4874" width="5.28515625" customWidth="1"/>
    <col min="4875" max="4875" width="5.85546875" customWidth="1"/>
    <col min="4876" max="4876" width="6.28515625" customWidth="1"/>
    <col min="4877" max="4877" width="4.28515625" customWidth="1"/>
    <col min="4878" max="4880" width="3.28515625" customWidth="1"/>
    <col min="4881" max="4882" width="4.28515625" customWidth="1"/>
    <col min="4883" max="4883" width="5" customWidth="1"/>
    <col min="4884" max="4884" width="4.28515625" customWidth="1"/>
    <col min="5121" max="5121" width="3.7109375" customWidth="1"/>
    <col min="5122" max="5122" width="6" customWidth="1"/>
    <col min="5123" max="5123" width="6.7109375" customWidth="1"/>
    <col min="5124" max="5124" width="6.85546875" customWidth="1"/>
    <col min="5125" max="5125" width="9" customWidth="1"/>
    <col min="5126" max="5127" width="6.42578125" customWidth="1"/>
    <col min="5128" max="5128" width="4.42578125" customWidth="1"/>
    <col min="5129" max="5130" width="5.28515625" customWidth="1"/>
    <col min="5131" max="5131" width="5.85546875" customWidth="1"/>
    <col min="5132" max="5132" width="6.28515625" customWidth="1"/>
    <col min="5133" max="5133" width="4.28515625" customWidth="1"/>
    <col min="5134" max="5136" width="3.28515625" customWidth="1"/>
    <col min="5137" max="5138" width="4.28515625" customWidth="1"/>
    <col min="5139" max="5139" width="5" customWidth="1"/>
    <col min="5140" max="5140" width="4.28515625" customWidth="1"/>
    <col min="5377" max="5377" width="3.7109375" customWidth="1"/>
    <col min="5378" max="5378" width="6" customWidth="1"/>
    <col min="5379" max="5379" width="6.7109375" customWidth="1"/>
    <col min="5380" max="5380" width="6.85546875" customWidth="1"/>
    <col min="5381" max="5381" width="9" customWidth="1"/>
    <col min="5382" max="5383" width="6.42578125" customWidth="1"/>
    <col min="5384" max="5384" width="4.42578125" customWidth="1"/>
    <col min="5385" max="5386" width="5.28515625" customWidth="1"/>
    <col min="5387" max="5387" width="5.85546875" customWidth="1"/>
    <col min="5388" max="5388" width="6.28515625" customWidth="1"/>
    <col min="5389" max="5389" width="4.28515625" customWidth="1"/>
    <col min="5390" max="5392" width="3.28515625" customWidth="1"/>
    <col min="5393" max="5394" width="4.28515625" customWidth="1"/>
    <col min="5395" max="5395" width="5" customWidth="1"/>
    <col min="5396" max="5396" width="4.28515625" customWidth="1"/>
    <col min="5633" max="5633" width="3.7109375" customWidth="1"/>
    <col min="5634" max="5634" width="6" customWidth="1"/>
    <col min="5635" max="5635" width="6.7109375" customWidth="1"/>
    <col min="5636" max="5636" width="6.85546875" customWidth="1"/>
    <col min="5637" max="5637" width="9" customWidth="1"/>
    <col min="5638" max="5639" width="6.42578125" customWidth="1"/>
    <col min="5640" max="5640" width="4.42578125" customWidth="1"/>
    <col min="5641" max="5642" width="5.28515625" customWidth="1"/>
    <col min="5643" max="5643" width="5.85546875" customWidth="1"/>
    <col min="5644" max="5644" width="6.28515625" customWidth="1"/>
    <col min="5645" max="5645" width="4.28515625" customWidth="1"/>
    <col min="5646" max="5648" width="3.28515625" customWidth="1"/>
    <col min="5649" max="5650" width="4.28515625" customWidth="1"/>
    <col min="5651" max="5651" width="5" customWidth="1"/>
    <col min="5652" max="5652" width="4.28515625" customWidth="1"/>
    <col min="5889" max="5889" width="3.7109375" customWidth="1"/>
    <col min="5890" max="5890" width="6" customWidth="1"/>
    <col min="5891" max="5891" width="6.7109375" customWidth="1"/>
    <col min="5892" max="5892" width="6.85546875" customWidth="1"/>
    <col min="5893" max="5893" width="9" customWidth="1"/>
    <col min="5894" max="5895" width="6.42578125" customWidth="1"/>
    <col min="5896" max="5896" width="4.42578125" customWidth="1"/>
    <col min="5897" max="5898" width="5.28515625" customWidth="1"/>
    <col min="5899" max="5899" width="5.85546875" customWidth="1"/>
    <col min="5900" max="5900" width="6.28515625" customWidth="1"/>
    <col min="5901" max="5901" width="4.28515625" customWidth="1"/>
    <col min="5902" max="5904" width="3.28515625" customWidth="1"/>
    <col min="5905" max="5906" width="4.28515625" customWidth="1"/>
    <col min="5907" max="5907" width="5" customWidth="1"/>
    <col min="5908" max="5908" width="4.28515625" customWidth="1"/>
    <col min="6145" max="6145" width="3.7109375" customWidth="1"/>
    <col min="6146" max="6146" width="6" customWidth="1"/>
    <col min="6147" max="6147" width="6.7109375" customWidth="1"/>
    <col min="6148" max="6148" width="6.85546875" customWidth="1"/>
    <col min="6149" max="6149" width="9" customWidth="1"/>
    <col min="6150" max="6151" width="6.42578125" customWidth="1"/>
    <col min="6152" max="6152" width="4.42578125" customWidth="1"/>
    <col min="6153" max="6154" width="5.28515625" customWidth="1"/>
    <col min="6155" max="6155" width="5.85546875" customWidth="1"/>
    <col min="6156" max="6156" width="6.28515625" customWidth="1"/>
    <col min="6157" max="6157" width="4.28515625" customWidth="1"/>
    <col min="6158" max="6160" width="3.28515625" customWidth="1"/>
    <col min="6161" max="6162" width="4.28515625" customWidth="1"/>
    <col min="6163" max="6163" width="5" customWidth="1"/>
    <col min="6164" max="6164" width="4.28515625" customWidth="1"/>
    <col min="6401" max="6401" width="3.7109375" customWidth="1"/>
    <col min="6402" max="6402" width="6" customWidth="1"/>
    <col min="6403" max="6403" width="6.7109375" customWidth="1"/>
    <col min="6404" max="6404" width="6.85546875" customWidth="1"/>
    <col min="6405" max="6405" width="9" customWidth="1"/>
    <col min="6406" max="6407" width="6.42578125" customWidth="1"/>
    <col min="6408" max="6408" width="4.42578125" customWidth="1"/>
    <col min="6409" max="6410" width="5.28515625" customWidth="1"/>
    <col min="6411" max="6411" width="5.85546875" customWidth="1"/>
    <col min="6412" max="6412" width="6.28515625" customWidth="1"/>
    <col min="6413" max="6413" width="4.28515625" customWidth="1"/>
    <col min="6414" max="6416" width="3.28515625" customWidth="1"/>
    <col min="6417" max="6418" width="4.28515625" customWidth="1"/>
    <col min="6419" max="6419" width="5" customWidth="1"/>
    <col min="6420" max="6420" width="4.28515625" customWidth="1"/>
    <col min="6657" max="6657" width="3.7109375" customWidth="1"/>
    <col min="6658" max="6658" width="6" customWidth="1"/>
    <col min="6659" max="6659" width="6.7109375" customWidth="1"/>
    <col min="6660" max="6660" width="6.85546875" customWidth="1"/>
    <col min="6661" max="6661" width="9" customWidth="1"/>
    <col min="6662" max="6663" width="6.42578125" customWidth="1"/>
    <col min="6664" max="6664" width="4.42578125" customWidth="1"/>
    <col min="6665" max="6666" width="5.28515625" customWidth="1"/>
    <col min="6667" max="6667" width="5.85546875" customWidth="1"/>
    <col min="6668" max="6668" width="6.28515625" customWidth="1"/>
    <col min="6669" max="6669" width="4.28515625" customWidth="1"/>
    <col min="6670" max="6672" width="3.28515625" customWidth="1"/>
    <col min="6673" max="6674" width="4.28515625" customWidth="1"/>
    <col min="6675" max="6675" width="5" customWidth="1"/>
    <col min="6676" max="6676" width="4.28515625" customWidth="1"/>
    <col min="6913" max="6913" width="3.7109375" customWidth="1"/>
    <col min="6914" max="6914" width="6" customWidth="1"/>
    <col min="6915" max="6915" width="6.7109375" customWidth="1"/>
    <col min="6916" max="6916" width="6.85546875" customWidth="1"/>
    <col min="6917" max="6917" width="9" customWidth="1"/>
    <col min="6918" max="6919" width="6.42578125" customWidth="1"/>
    <col min="6920" max="6920" width="4.42578125" customWidth="1"/>
    <col min="6921" max="6922" width="5.28515625" customWidth="1"/>
    <col min="6923" max="6923" width="5.85546875" customWidth="1"/>
    <col min="6924" max="6924" width="6.28515625" customWidth="1"/>
    <col min="6925" max="6925" width="4.28515625" customWidth="1"/>
    <col min="6926" max="6928" width="3.28515625" customWidth="1"/>
    <col min="6929" max="6930" width="4.28515625" customWidth="1"/>
    <col min="6931" max="6931" width="5" customWidth="1"/>
    <col min="6932" max="6932" width="4.28515625" customWidth="1"/>
    <col min="7169" max="7169" width="3.7109375" customWidth="1"/>
    <col min="7170" max="7170" width="6" customWidth="1"/>
    <col min="7171" max="7171" width="6.7109375" customWidth="1"/>
    <col min="7172" max="7172" width="6.85546875" customWidth="1"/>
    <col min="7173" max="7173" width="9" customWidth="1"/>
    <col min="7174" max="7175" width="6.42578125" customWidth="1"/>
    <col min="7176" max="7176" width="4.42578125" customWidth="1"/>
    <col min="7177" max="7178" width="5.28515625" customWidth="1"/>
    <col min="7179" max="7179" width="5.85546875" customWidth="1"/>
    <col min="7180" max="7180" width="6.28515625" customWidth="1"/>
    <col min="7181" max="7181" width="4.28515625" customWidth="1"/>
    <col min="7182" max="7184" width="3.28515625" customWidth="1"/>
    <col min="7185" max="7186" width="4.28515625" customWidth="1"/>
    <col min="7187" max="7187" width="5" customWidth="1"/>
    <col min="7188" max="7188" width="4.28515625" customWidth="1"/>
    <col min="7425" max="7425" width="3.7109375" customWidth="1"/>
    <col min="7426" max="7426" width="6" customWidth="1"/>
    <col min="7427" max="7427" width="6.7109375" customWidth="1"/>
    <col min="7428" max="7428" width="6.85546875" customWidth="1"/>
    <col min="7429" max="7429" width="9" customWidth="1"/>
    <col min="7430" max="7431" width="6.42578125" customWidth="1"/>
    <col min="7432" max="7432" width="4.42578125" customWidth="1"/>
    <col min="7433" max="7434" width="5.28515625" customWidth="1"/>
    <col min="7435" max="7435" width="5.85546875" customWidth="1"/>
    <col min="7436" max="7436" width="6.28515625" customWidth="1"/>
    <col min="7437" max="7437" width="4.28515625" customWidth="1"/>
    <col min="7438" max="7440" width="3.28515625" customWidth="1"/>
    <col min="7441" max="7442" width="4.28515625" customWidth="1"/>
    <col min="7443" max="7443" width="5" customWidth="1"/>
    <col min="7444" max="7444" width="4.28515625" customWidth="1"/>
    <col min="7681" max="7681" width="3.7109375" customWidth="1"/>
    <col min="7682" max="7682" width="6" customWidth="1"/>
    <col min="7683" max="7683" width="6.7109375" customWidth="1"/>
    <col min="7684" max="7684" width="6.85546875" customWidth="1"/>
    <col min="7685" max="7685" width="9" customWidth="1"/>
    <col min="7686" max="7687" width="6.42578125" customWidth="1"/>
    <col min="7688" max="7688" width="4.42578125" customWidth="1"/>
    <col min="7689" max="7690" width="5.28515625" customWidth="1"/>
    <col min="7691" max="7691" width="5.85546875" customWidth="1"/>
    <col min="7692" max="7692" width="6.28515625" customWidth="1"/>
    <col min="7693" max="7693" width="4.28515625" customWidth="1"/>
    <col min="7694" max="7696" width="3.28515625" customWidth="1"/>
    <col min="7697" max="7698" width="4.28515625" customWidth="1"/>
    <col min="7699" max="7699" width="5" customWidth="1"/>
    <col min="7700" max="7700" width="4.28515625" customWidth="1"/>
    <col min="7937" max="7937" width="3.7109375" customWidth="1"/>
    <col min="7938" max="7938" width="6" customWidth="1"/>
    <col min="7939" max="7939" width="6.7109375" customWidth="1"/>
    <col min="7940" max="7940" width="6.85546875" customWidth="1"/>
    <col min="7941" max="7941" width="9" customWidth="1"/>
    <col min="7942" max="7943" width="6.42578125" customWidth="1"/>
    <col min="7944" max="7944" width="4.42578125" customWidth="1"/>
    <col min="7945" max="7946" width="5.28515625" customWidth="1"/>
    <col min="7947" max="7947" width="5.85546875" customWidth="1"/>
    <col min="7948" max="7948" width="6.28515625" customWidth="1"/>
    <col min="7949" max="7949" width="4.28515625" customWidth="1"/>
    <col min="7950" max="7952" width="3.28515625" customWidth="1"/>
    <col min="7953" max="7954" width="4.28515625" customWidth="1"/>
    <col min="7955" max="7955" width="5" customWidth="1"/>
    <col min="7956" max="7956" width="4.28515625" customWidth="1"/>
    <col min="8193" max="8193" width="3.7109375" customWidth="1"/>
    <col min="8194" max="8194" width="6" customWidth="1"/>
    <col min="8195" max="8195" width="6.7109375" customWidth="1"/>
    <col min="8196" max="8196" width="6.85546875" customWidth="1"/>
    <col min="8197" max="8197" width="9" customWidth="1"/>
    <col min="8198" max="8199" width="6.42578125" customWidth="1"/>
    <col min="8200" max="8200" width="4.42578125" customWidth="1"/>
    <col min="8201" max="8202" width="5.28515625" customWidth="1"/>
    <col min="8203" max="8203" width="5.85546875" customWidth="1"/>
    <col min="8204" max="8204" width="6.28515625" customWidth="1"/>
    <col min="8205" max="8205" width="4.28515625" customWidth="1"/>
    <col min="8206" max="8208" width="3.28515625" customWidth="1"/>
    <col min="8209" max="8210" width="4.28515625" customWidth="1"/>
    <col min="8211" max="8211" width="5" customWidth="1"/>
    <col min="8212" max="8212" width="4.28515625" customWidth="1"/>
    <col min="8449" max="8449" width="3.7109375" customWidth="1"/>
    <col min="8450" max="8450" width="6" customWidth="1"/>
    <col min="8451" max="8451" width="6.7109375" customWidth="1"/>
    <col min="8452" max="8452" width="6.85546875" customWidth="1"/>
    <col min="8453" max="8453" width="9" customWidth="1"/>
    <col min="8454" max="8455" width="6.42578125" customWidth="1"/>
    <col min="8456" max="8456" width="4.42578125" customWidth="1"/>
    <col min="8457" max="8458" width="5.28515625" customWidth="1"/>
    <col min="8459" max="8459" width="5.85546875" customWidth="1"/>
    <col min="8460" max="8460" width="6.28515625" customWidth="1"/>
    <col min="8461" max="8461" width="4.28515625" customWidth="1"/>
    <col min="8462" max="8464" width="3.28515625" customWidth="1"/>
    <col min="8465" max="8466" width="4.28515625" customWidth="1"/>
    <col min="8467" max="8467" width="5" customWidth="1"/>
    <col min="8468" max="8468" width="4.28515625" customWidth="1"/>
    <col min="8705" max="8705" width="3.7109375" customWidth="1"/>
    <col min="8706" max="8706" width="6" customWidth="1"/>
    <col min="8707" max="8707" width="6.7109375" customWidth="1"/>
    <col min="8708" max="8708" width="6.85546875" customWidth="1"/>
    <col min="8709" max="8709" width="9" customWidth="1"/>
    <col min="8710" max="8711" width="6.42578125" customWidth="1"/>
    <col min="8712" max="8712" width="4.42578125" customWidth="1"/>
    <col min="8713" max="8714" width="5.28515625" customWidth="1"/>
    <col min="8715" max="8715" width="5.85546875" customWidth="1"/>
    <col min="8716" max="8716" width="6.28515625" customWidth="1"/>
    <col min="8717" max="8717" width="4.28515625" customWidth="1"/>
    <col min="8718" max="8720" width="3.28515625" customWidth="1"/>
    <col min="8721" max="8722" width="4.28515625" customWidth="1"/>
    <col min="8723" max="8723" width="5" customWidth="1"/>
    <col min="8724" max="8724" width="4.28515625" customWidth="1"/>
    <col min="8961" max="8961" width="3.7109375" customWidth="1"/>
    <col min="8962" max="8962" width="6" customWidth="1"/>
    <col min="8963" max="8963" width="6.7109375" customWidth="1"/>
    <col min="8964" max="8964" width="6.85546875" customWidth="1"/>
    <col min="8965" max="8965" width="9" customWidth="1"/>
    <col min="8966" max="8967" width="6.42578125" customWidth="1"/>
    <col min="8968" max="8968" width="4.42578125" customWidth="1"/>
    <col min="8969" max="8970" width="5.28515625" customWidth="1"/>
    <col min="8971" max="8971" width="5.85546875" customWidth="1"/>
    <col min="8972" max="8972" width="6.28515625" customWidth="1"/>
    <col min="8973" max="8973" width="4.28515625" customWidth="1"/>
    <col min="8974" max="8976" width="3.28515625" customWidth="1"/>
    <col min="8977" max="8978" width="4.28515625" customWidth="1"/>
    <col min="8979" max="8979" width="5" customWidth="1"/>
    <col min="8980" max="8980" width="4.28515625" customWidth="1"/>
    <col min="9217" max="9217" width="3.7109375" customWidth="1"/>
    <col min="9218" max="9218" width="6" customWidth="1"/>
    <col min="9219" max="9219" width="6.7109375" customWidth="1"/>
    <col min="9220" max="9220" width="6.85546875" customWidth="1"/>
    <col min="9221" max="9221" width="9" customWidth="1"/>
    <col min="9222" max="9223" width="6.42578125" customWidth="1"/>
    <col min="9224" max="9224" width="4.42578125" customWidth="1"/>
    <col min="9225" max="9226" width="5.28515625" customWidth="1"/>
    <col min="9227" max="9227" width="5.85546875" customWidth="1"/>
    <col min="9228" max="9228" width="6.28515625" customWidth="1"/>
    <col min="9229" max="9229" width="4.28515625" customWidth="1"/>
    <col min="9230" max="9232" width="3.28515625" customWidth="1"/>
    <col min="9233" max="9234" width="4.28515625" customWidth="1"/>
    <col min="9235" max="9235" width="5" customWidth="1"/>
    <col min="9236" max="9236" width="4.28515625" customWidth="1"/>
    <col min="9473" max="9473" width="3.7109375" customWidth="1"/>
    <col min="9474" max="9474" width="6" customWidth="1"/>
    <col min="9475" max="9475" width="6.7109375" customWidth="1"/>
    <col min="9476" max="9476" width="6.85546875" customWidth="1"/>
    <col min="9477" max="9477" width="9" customWidth="1"/>
    <col min="9478" max="9479" width="6.42578125" customWidth="1"/>
    <col min="9480" max="9480" width="4.42578125" customWidth="1"/>
    <col min="9481" max="9482" width="5.28515625" customWidth="1"/>
    <col min="9483" max="9483" width="5.85546875" customWidth="1"/>
    <col min="9484" max="9484" width="6.28515625" customWidth="1"/>
    <col min="9485" max="9485" width="4.28515625" customWidth="1"/>
    <col min="9486" max="9488" width="3.28515625" customWidth="1"/>
    <col min="9489" max="9490" width="4.28515625" customWidth="1"/>
    <col min="9491" max="9491" width="5" customWidth="1"/>
    <col min="9492" max="9492" width="4.28515625" customWidth="1"/>
    <col min="9729" max="9729" width="3.7109375" customWidth="1"/>
    <col min="9730" max="9730" width="6" customWidth="1"/>
    <col min="9731" max="9731" width="6.7109375" customWidth="1"/>
    <col min="9732" max="9732" width="6.85546875" customWidth="1"/>
    <col min="9733" max="9733" width="9" customWidth="1"/>
    <col min="9734" max="9735" width="6.42578125" customWidth="1"/>
    <col min="9736" max="9736" width="4.42578125" customWidth="1"/>
    <col min="9737" max="9738" width="5.28515625" customWidth="1"/>
    <col min="9739" max="9739" width="5.85546875" customWidth="1"/>
    <col min="9740" max="9740" width="6.28515625" customWidth="1"/>
    <col min="9741" max="9741" width="4.28515625" customWidth="1"/>
    <col min="9742" max="9744" width="3.28515625" customWidth="1"/>
    <col min="9745" max="9746" width="4.28515625" customWidth="1"/>
    <col min="9747" max="9747" width="5" customWidth="1"/>
    <col min="9748" max="9748" width="4.28515625" customWidth="1"/>
    <col min="9985" max="9985" width="3.7109375" customWidth="1"/>
    <col min="9986" max="9986" width="6" customWidth="1"/>
    <col min="9987" max="9987" width="6.7109375" customWidth="1"/>
    <col min="9988" max="9988" width="6.85546875" customWidth="1"/>
    <col min="9989" max="9989" width="9" customWidth="1"/>
    <col min="9990" max="9991" width="6.42578125" customWidth="1"/>
    <col min="9992" max="9992" width="4.42578125" customWidth="1"/>
    <col min="9993" max="9994" width="5.28515625" customWidth="1"/>
    <col min="9995" max="9995" width="5.85546875" customWidth="1"/>
    <col min="9996" max="9996" width="6.28515625" customWidth="1"/>
    <col min="9997" max="9997" width="4.28515625" customWidth="1"/>
    <col min="9998" max="10000" width="3.28515625" customWidth="1"/>
    <col min="10001" max="10002" width="4.28515625" customWidth="1"/>
    <col min="10003" max="10003" width="5" customWidth="1"/>
    <col min="10004" max="10004" width="4.28515625" customWidth="1"/>
    <col min="10241" max="10241" width="3.7109375" customWidth="1"/>
    <col min="10242" max="10242" width="6" customWidth="1"/>
    <col min="10243" max="10243" width="6.7109375" customWidth="1"/>
    <col min="10244" max="10244" width="6.85546875" customWidth="1"/>
    <col min="10245" max="10245" width="9" customWidth="1"/>
    <col min="10246" max="10247" width="6.42578125" customWidth="1"/>
    <col min="10248" max="10248" width="4.42578125" customWidth="1"/>
    <col min="10249" max="10250" width="5.28515625" customWidth="1"/>
    <col min="10251" max="10251" width="5.85546875" customWidth="1"/>
    <col min="10252" max="10252" width="6.28515625" customWidth="1"/>
    <col min="10253" max="10253" width="4.28515625" customWidth="1"/>
    <col min="10254" max="10256" width="3.28515625" customWidth="1"/>
    <col min="10257" max="10258" width="4.28515625" customWidth="1"/>
    <col min="10259" max="10259" width="5" customWidth="1"/>
    <col min="10260" max="10260" width="4.28515625" customWidth="1"/>
    <col min="10497" max="10497" width="3.7109375" customWidth="1"/>
    <col min="10498" max="10498" width="6" customWidth="1"/>
    <col min="10499" max="10499" width="6.7109375" customWidth="1"/>
    <col min="10500" max="10500" width="6.85546875" customWidth="1"/>
    <col min="10501" max="10501" width="9" customWidth="1"/>
    <col min="10502" max="10503" width="6.42578125" customWidth="1"/>
    <col min="10504" max="10504" width="4.42578125" customWidth="1"/>
    <col min="10505" max="10506" width="5.28515625" customWidth="1"/>
    <col min="10507" max="10507" width="5.85546875" customWidth="1"/>
    <col min="10508" max="10508" width="6.28515625" customWidth="1"/>
    <col min="10509" max="10509" width="4.28515625" customWidth="1"/>
    <col min="10510" max="10512" width="3.28515625" customWidth="1"/>
    <col min="10513" max="10514" width="4.28515625" customWidth="1"/>
    <col min="10515" max="10515" width="5" customWidth="1"/>
    <col min="10516" max="10516" width="4.28515625" customWidth="1"/>
    <col min="10753" max="10753" width="3.7109375" customWidth="1"/>
    <col min="10754" max="10754" width="6" customWidth="1"/>
    <col min="10755" max="10755" width="6.7109375" customWidth="1"/>
    <col min="10756" max="10756" width="6.85546875" customWidth="1"/>
    <col min="10757" max="10757" width="9" customWidth="1"/>
    <col min="10758" max="10759" width="6.42578125" customWidth="1"/>
    <col min="10760" max="10760" width="4.42578125" customWidth="1"/>
    <col min="10761" max="10762" width="5.28515625" customWidth="1"/>
    <col min="10763" max="10763" width="5.85546875" customWidth="1"/>
    <col min="10764" max="10764" width="6.28515625" customWidth="1"/>
    <col min="10765" max="10765" width="4.28515625" customWidth="1"/>
    <col min="10766" max="10768" width="3.28515625" customWidth="1"/>
    <col min="10769" max="10770" width="4.28515625" customWidth="1"/>
    <col min="10771" max="10771" width="5" customWidth="1"/>
    <col min="10772" max="10772" width="4.28515625" customWidth="1"/>
    <col min="11009" max="11009" width="3.7109375" customWidth="1"/>
    <col min="11010" max="11010" width="6" customWidth="1"/>
    <col min="11011" max="11011" width="6.7109375" customWidth="1"/>
    <col min="11012" max="11012" width="6.85546875" customWidth="1"/>
    <col min="11013" max="11013" width="9" customWidth="1"/>
    <col min="11014" max="11015" width="6.42578125" customWidth="1"/>
    <col min="11016" max="11016" width="4.42578125" customWidth="1"/>
    <col min="11017" max="11018" width="5.28515625" customWidth="1"/>
    <col min="11019" max="11019" width="5.85546875" customWidth="1"/>
    <col min="11020" max="11020" width="6.28515625" customWidth="1"/>
    <col min="11021" max="11021" width="4.28515625" customWidth="1"/>
    <col min="11022" max="11024" width="3.28515625" customWidth="1"/>
    <col min="11025" max="11026" width="4.28515625" customWidth="1"/>
    <col min="11027" max="11027" width="5" customWidth="1"/>
    <col min="11028" max="11028" width="4.28515625" customWidth="1"/>
    <col min="11265" max="11265" width="3.7109375" customWidth="1"/>
    <col min="11266" max="11266" width="6" customWidth="1"/>
    <col min="11267" max="11267" width="6.7109375" customWidth="1"/>
    <col min="11268" max="11268" width="6.85546875" customWidth="1"/>
    <col min="11269" max="11269" width="9" customWidth="1"/>
    <col min="11270" max="11271" width="6.42578125" customWidth="1"/>
    <col min="11272" max="11272" width="4.42578125" customWidth="1"/>
    <col min="11273" max="11274" width="5.28515625" customWidth="1"/>
    <col min="11275" max="11275" width="5.85546875" customWidth="1"/>
    <col min="11276" max="11276" width="6.28515625" customWidth="1"/>
    <col min="11277" max="11277" width="4.28515625" customWidth="1"/>
    <col min="11278" max="11280" width="3.28515625" customWidth="1"/>
    <col min="11281" max="11282" width="4.28515625" customWidth="1"/>
    <col min="11283" max="11283" width="5" customWidth="1"/>
    <col min="11284" max="11284" width="4.28515625" customWidth="1"/>
    <col min="11521" max="11521" width="3.7109375" customWidth="1"/>
    <col min="11522" max="11522" width="6" customWidth="1"/>
    <col min="11523" max="11523" width="6.7109375" customWidth="1"/>
    <col min="11524" max="11524" width="6.85546875" customWidth="1"/>
    <col min="11525" max="11525" width="9" customWidth="1"/>
    <col min="11526" max="11527" width="6.42578125" customWidth="1"/>
    <col min="11528" max="11528" width="4.42578125" customWidth="1"/>
    <col min="11529" max="11530" width="5.28515625" customWidth="1"/>
    <col min="11531" max="11531" width="5.85546875" customWidth="1"/>
    <col min="11532" max="11532" width="6.28515625" customWidth="1"/>
    <col min="11533" max="11533" width="4.28515625" customWidth="1"/>
    <col min="11534" max="11536" width="3.28515625" customWidth="1"/>
    <col min="11537" max="11538" width="4.28515625" customWidth="1"/>
    <col min="11539" max="11539" width="5" customWidth="1"/>
    <col min="11540" max="11540" width="4.28515625" customWidth="1"/>
    <col min="11777" max="11777" width="3.7109375" customWidth="1"/>
    <col min="11778" max="11778" width="6" customWidth="1"/>
    <col min="11779" max="11779" width="6.7109375" customWidth="1"/>
    <col min="11780" max="11780" width="6.85546875" customWidth="1"/>
    <col min="11781" max="11781" width="9" customWidth="1"/>
    <col min="11782" max="11783" width="6.42578125" customWidth="1"/>
    <col min="11784" max="11784" width="4.42578125" customWidth="1"/>
    <col min="11785" max="11786" width="5.28515625" customWidth="1"/>
    <col min="11787" max="11787" width="5.85546875" customWidth="1"/>
    <col min="11788" max="11788" width="6.28515625" customWidth="1"/>
    <col min="11789" max="11789" width="4.28515625" customWidth="1"/>
    <col min="11790" max="11792" width="3.28515625" customWidth="1"/>
    <col min="11793" max="11794" width="4.28515625" customWidth="1"/>
    <col min="11795" max="11795" width="5" customWidth="1"/>
    <col min="11796" max="11796" width="4.28515625" customWidth="1"/>
    <col min="12033" max="12033" width="3.7109375" customWidth="1"/>
    <col min="12034" max="12034" width="6" customWidth="1"/>
    <col min="12035" max="12035" width="6.7109375" customWidth="1"/>
    <col min="12036" max="12036" width="6.85546875" customWidth="1"/>
    <col min="12037" max="12037" width="9" customWidth="1"/>
    <col min="12038" max="12039" width="6.42578125" customWidth="1"/>
    <col min="12040" max="12040" width="4.42578125" customWidth="1"/>
    <col min="12041" max="12042" width="5.28515625" customWidth="1"/>
    <col min="12043" max="12043" width="5.85546875" customWidth="1"/>
    <col min="12044" max="12044" width="6.28515625" customWidth="1"/>
    <col min="12045" max="12045" width="4.28515625" customWidth="1"/>
    <col min="12046" max="12048" width="3.28515625" customWidth="1"/>
    <col min="12049" max="12050" width="4.28515625" customWidth="1"/>
    <col min="12051" max="12051" width="5" customWidth="1"/>
    <col min="12052" max="12052" width="4.28515625" customWidth="1"/>
    <col min="12289" max="12289" width="3.7109375" customWidth="1"/>
    <col min="12290" max="12290" width="6" customWidth="1"/>
    <col min="12291" max="12291" width="6.7109375" customWidth="1"/>
    <col min="12292" max="12292" width="6.85546875" customWidth="1"/>
    <col min="12293" max="12293" width="9" customWidth="1"/>
    <col min="12294" max="12295" width="6.42578125" customWidth="1"/>
    <col min="12296" max="12296" width="4.42578125" customWidth="1"/>
    <col min="12297" max="12298" width="5.28515625" customWidth="1"/>
    <col min="12299" max="12299" width="5.85546875" customWidth="1"/>
    <col min="12300" max="12300" width="6.28515625" customWidth="1"/>
    <col min="12301" max="12301" width="4.28515625" customWidth="1"/>
    <col min="12302" max="12304" width="3.28515625" customWidth="1"/>
    <col min="12305" max="12306" width="4.28515625" customWidth="1"/>
    <col min="12307" max="12307" width="5" customWidth="1"/>
    <col min="12308" max="12308" width="4.28515625" customWidth="1"/>
    <col min="12545" max="12545" width="3.7109375" customWidth="1"/>
    <col min="12546" max="12546" width="6" customWidth="1"/>
    <col min="12547" max="12547" width="6.7109375" customWidth="1"/>
    <col min="12548" max="12548" width="6.85546875" customWidth="1"/>
    <col min="12549" max="12549" width="9" customWidth="1"/>
    <col min="12550" max="12551" width="6.42578125" customWidth="1"/>
    <col min="12552" max="12552" width="4.42578125" customWidth="1"/>
    <col min="12553" max="12554" width="5.28515625" customWidth="1"/>
    <col min="12555" max="12555" width="5.85546875" customWidth="1"/>
    <col min="12556" max="12556" width="6.28515625" customWidth="1"/>
    <col min="12557" max="12557" width="4.28515625" customWidth="1"/>
    <col min="12558" max="12560" width="3.28515625" customWidth="1"/>
    <col min="12561" max="12562" width="4.28515625" customWidth="1"/>
    <col min="12563" max="12563" width="5" customWidth="1"/>
    <col min="12564" max="12564" width="4.28515625" customWidth="1"/>
    <col min="12801" max="12801" width="3.7109375" customWidth="1"/>
    <col min="12802" max="12802" width="6" customWidth="1"/>
    <col min="12803" max="12803" width="6.7109375" customWidth="1"/>
    <col min="12804" max="12804" width="6.85546875" customWidth="1"/>
    <col min="12805" max="12805" width="9" customWidth="1"/>
    <col min="12806" max="12807" width="6.42578125" customWidth="1"/>
    <col min="12808" max="12808" width="4.42578125" customWidth="1"/>
    <col min="12809" max="12810" width="5.28515625" customWidth="1"/>
    <col min="12811" max="12811" width="5.85546875" customWidth="1"/>
    <col min="12812" max="12812" width="6.28515625" customWidth="1"/>
    <col min="12813" max="12813" width="4.28515625" customWidth="1"/>
    <col min="12814" max="12816" width="3.28515625" customWidth="1"/>
    <col min="12817" max="12818" width="4.28515625" customWidth="1"/>
    <col min="12819" max="12819" width="5" customWidth="1"/>
    <col min="12820" max="12820" width="4.28515625" customWidth="1"/>
    <col min="13057" max="13057" width="3.7109375" customWidth="1"/>
    <col min="13058" max="13058" width="6" customWidth="1"/>
    <col min="13059" max="13059" width="6.7109375" customWidth="1"/>
    <col min="13060" max="13060" width="6.85546875" customWidth="1"/>
    <col min="13061" max="13061" width="9" customWidth="1"/>
    <col min="13062" max="13063" width="6.42578125" customWidth="1"/>
    <col min="13064" max="13064" width="4.42578125" customWidth="1"/>
    <col min="13065" max="13066" width="5.28515625" customWidth="1"/>
    <col min="13067" max="13067" width="5.85546875" customWidth="1"/>
    <col min="13068" max="13068" width="6.28515625" customWidth="1"/>
    <col min="13069" max="13069" width="4.28515625" customWidth="1"/>
    <col min="13070" max="13072" width="3.28515625" customWidth="1"/>
    <col min="13073" max="13074" width="4.28515625" customWidth="1"/>
    <col min="13075" max="13075" width="5" customWidth="1"/>
    <col min="13076" max="13076" width="4.28515625" customWidth="1"/>
    <col min="13313" max="13313" width="3.7109375" customWidth="1"/>
    <col min="13314" max="13314" width="6" customWidth="1"/>
    <col min="13315" max="13315" width="6.7109375" customWidth="1"/>
    <col min="13316" max="13316" width="6.85546875" customWidth="1"/>
    <col min="13317" max="13317" width="9" customWidth="1"/>
    <col min="13318" max="13319" width="6.42578125" customWidth="1"/>
    <col min="13320" max="13320" width="4.42578125" customWidth="1"/>
    <col min="13321" max="13322" width="5.28515625" customWidth="1"/>
    <col min="13323" max="13323" width="5.85546875" customWidth="1"/>
    <col min="13324" max="13324" width="6.28515625" customWidth="1"/>
    <col min="13325" max="13325" width="4.28515625" customWidth="1"/>
    <col min="13326" max="13328" width="3.28515625" customWidth="1"/>
    <col min="13329" max="13330" width="4.28515625" customWidth="1"/>
    <col min="13331" max="13331" width="5" customWidth="1"/>
    <col min="13332" max="13332" width="4.28515625" customWidth="1"/>
    <col min="13569" max="13569" width="3.7109375" customWidth="1"/>
    <col min="13570" max="13570" width="6" customWidth="1"/>
    <col min="13571" max="13571" width="6.7109375" customWidth="1"/>
    <col min="13572" max="13572" width="6.85546875" customWidth="1"/>
    <col min="13573" max="13573" width="9" customWidth="1"/>
    <col min="13574" max="13575" width="6.42578125" customWidth="1"/>
    <col min="13576" max="13576" width="4.42578125" customWidth="1"/>
    <col min="13577" max="13578" width="5.28515625" customWidth="1"/>
    <col min="13579" max="13579" width="5.85546875" customWidth="1"/>
    <col min="13580" max="13580" width="6.28515625" customWidth="1"/>
    <col min="13581" max="13581" width="4.28515625" customWidth="1"/>
    <col min="13582" max="13584" width="3.28515625" customWidth="1"/>
    <col min="13585" max="13586" width="4.28515625" customWidth="1"/>
    <col min="13587" max="13587" width="5" customWidth="1"/>
    <col min="13588" max="13588" width="4.28515625" customWidth="1"/>
    <col min="13825" max="13825" width="3.7109375" customWidth="1"/>
    <col min="13826" max="13826" width="6" customWidth="1"/>
    <col min="13827" max="13827" width="6.7109375" customWidth="1"/>
    <col min="13828" max="13828" width="6.85546875" customWidth="1"/>
    <col min="13829" max="13829" width="9" customWidth="1"/>
    <col min="13830" max="13831" width="6.42578125" customWidth="1"/>
    <col min="13832" max="13832" width="4.42578125" customWidth="1"/>
    <col min="13833" max="13834" width="5.28515625" customWidth="1"/>
    <col min="13835" max="13835" width="5.85546875" customWidth="1"/>
    <col min="13836" max="13836" width="6.28515625" customWidth="1"/>
    <col min="13837" max="13837" width="4.28515625" customWidth="1"/>
    <col min="13838" max="13840" width="3.28515625" customWidth="1"/>
    <col min="13841" max="13842" width="4.28515625" customWidth="1"/>
    <col min="13843" max="13843" width="5" customWidth="1"/>
    <col min="13844" max="13844" width="4.28515625" customWidth="1"/>
    <col min="14081" max="14081" width="3.7109375" customWidth="1"/>
    <col min="14082" max="14082" width="6" customWidth="1"/>
    <col min="14083" max="14083" width="6.7109375" customWidth="1"/>
    <col min="14084" max="14084" width="6.85546875" customWidth="1"/>
    <col min="14085" max="14085" width="9" customWidth="1"/>
    <col min="14086" max="14087" width="6.42578125" customWidth="1"/>
    <col min="14088" max="14088" width="4.42578125" customWidth="1"/>
    <col min="14089" max="14090" width="5.28515625" customWidth="1"/>
    <col min="14091" max="14091" width="5.85546875" customWidth="1"/>
    <col min="14092" max="14092" width="6.28515625" customWidth="1"/>
    <col min="14093" max="14093" width="4.28515625" customWidth="1"/>
    <col min="14094" max="14096" width="3.28515625" customWidth="1"/>
    <col min="14097" max="14098" width="4.28515625" customWidth="1"/>
    <col min="14099" max="14099" width="5" customWidth="1"/>
    <col min="14100" max="14100" width="4.28515625" customWidth="1"/>
    <col min="14337" max="14337" width="3.7109375" customWidth="1"/>
    <col min="14338" max="14338" width="6" customWidth="1"/>
    <col min="14339" max="14339" width="6.7109375" customWidth="1"/>
    <col min="14340" max="14340" width="6.85546875" customWidth="1"/>
    <col min="14341" max="14341" width="9" customWidth="1"/>
    <col min="14342" max="14343" width="6.42578125" customWidth="1"/>
    <col min="14344" max="14344" width="4.42578125" customWidth="1"/>
    <col min="14345" max="14346" width="5.28515625" customWidth="1"/>
    <col min="14347" max="14347" width="5.85546875" customWidth="1"/>
    <col min="14348" max="14348" width="6.28515625" customWidth="1"/>
    <col min="14349" max="14349" width="4.28515625" customWidth="1"/>
    <col min="14350" max="14352" width="3.28515625" customWidth="1"/>
    <col min="14353" max="14354" width="4.28515625" customWidth="1"/>
    <col min="14355" max="14355" width="5" customWidth="1"/>
    <col min="14356" max="14356" width="4.28515625" customWidth="1"/>
    <col min="14593" max="14593" width="3.7109375" customWidth="1"/>
    <col min="14594" max="14594" width="6" customWidth="1"/>
    <col min="14595" max="14595" width="6.7109375" customWidth="1"/>
    <col min="14596" max="14596" width="6.85546875" customWidth="1"/>
    <col min="14597" max="14597" width="9" customWidth="1"/>
    <col min="14598" max="14599" width="6.42578125" customWidth="1"/>
    <col min="14600" max="14600" width="4.42578125" customWidth="1"/>
    <col min="14601" max="14602" width="5.28515625" customWidth="1"/>
    <col min="14603" max="14603" width="5.85546875" customWidth="1"/>
    <col min="14604" max="14604" width="6.28515625" customWidth="1"/>
    <col min="14605" max="14605" width="4.28515625" customWidth="1"/>
    <col min="14606" max="14608" width="3.28515625" customWidth="1"/>
    <col min="14609" max="14610" width="4.28515625" customWidth="1"/>
    <col min="14611" max="14611" width="5" customWidth="1"/>
    <col min="14612" max="14612" width="4.28515625" customWidth="1"/>
    <col min="14849" max="14849" width="3.7109375" customWidth="1"/>
    <col min="14850" max="14850" width="6" customWidth="1"/>
    <col min="14851" max="14851" width="6.7109375" customWidth="1"/>
    <col min="14852" max="14852" width="6.85546875" customWidth="1"/>
    <col min="14853" max="14853" width="9" customWidth="1"/>
    <col min="14854" max="14855" width="6.42578125" customWidth="1"/>
    <col min="14856" max="14856" width="4.42578125" customWidth="1"/>
    <col min="14857" max="14858" width="5.28515625" customWidth="1"/>
    <col min="14859" max="14859" width="5.85546875" customWidth="1"/>
    <col min="14860" max="14860" width="6.28515625" customWidth="1"/>
    <col min="14861" max="14861" width="4.28515625" customWidth="1"/>
    <col min="14862" max="14864" width="3.28515625" customWidth="1"/>
    <col min="14865" max="14866" width="4.28515625" customWidth="1"/>
    <col min="14867" max="14867" width="5" customWidth="1"/>
    <col min="14868" max="14868" width="4.28515625" customWidth="1"/>
    <col min="15105" max="15105" width="3.7109375" customWidth="1"/>
    <col min="15106" max="15106" width="6" customWidth="1"/>
    <col min="15107" max="15107" width="6.7109375" customWidth="1"/>
    <col min="15108" max="15108" width="6.85546875" customWidth="1"/>
    <col min="15109" max="15109" width="9" customWidth="1"/>
    <col min="15110" max="15111" width="6.42578125" customWidth="1"/>
    <col min="15112" max="15112" width="4.42578125" customWidth="1"/>
    <col min="15113" max="15114" width="5.28515625" customWidth="1"/>
    <col min="15115" max="15115" width="5.85546875" customWidth="1"/>
    <col min="15116" max="15116" width="6.28515625" customWidth="1"/>
    <col min="15117" max="15117" width="4.28515625" customWidth="1"/>
    <col min="15118" max="15120" width="3.28515625" customWidth="1"/>
    <col min="15121" max="15122" width="4.28515625" customWidth="1"/>
    <col min="15123" max="15123" width="5" customWidth="1"/>
    <col min="15124" max="15124" width="4.28515625" customWidth="1"/>
    <col min="15361" max="15361" width="3.7109375" customWidth="1"/>
    <col min="15362" max="15362" width="6" customWidth="1"/>
    <col min="15363" max="15363" width="6.7109375" customWidth="1"/>
    <col min="15364" max="15364" width="6.85546875" customWidth="1"/>
    <col min="15365" max="15365" width="9" customWidth="1"/>
    <col min="15366" max="15367" width="6.42578125" customWidth="1"/>
    <col min="15368" max="15368" width="4.42578125" customWidth="1"/>
    <col min="15369" max="15370" width="5.28515625" customWidth="1"/>
    <col min="15371" max="15371" width="5.85546875" customWidth="1"/>
    <col min="15372" max="15372" width="6.28515625" customWidth="1"/>
    <col min="15373" max="15373" width="4.28515625" customWidth="1"/>
    <col min="15374" max="15376" width="3.28515625" customWidth="1"/>
    <col min="15377" max="15378" width="4.28515625" customWidth="1"/>
    <col min="15379" max="15379" width="5" customWidth="1"/>
    <col min="15380" max="15380" width="4.28515625" customWidth="1"/>
    <col min="15617" max="15617" width="3.7109375" customWidth="1"/>
    <col min="15618" max="15618" width="6" customWidth="1"/>
    <col min="15619" max="15619" width="6.7109375" customWidth="1"/>
    <col min="15620" max="15620" width="6.85546875" customWidth="1"/>
    <col min="15621" max="15621" width="9" customWidth="1"/>
    <col min="15622" max="15623" width="6.42578125" customWidth="1"/>
    <col min="15624" max="15624" width="4.42578125" customWidth="1"/>
    <col min="15625" max="15626" width="5.28515625" customWidth="1"/>
    <col min="15627" max="15627" width="5.85546875" customWidth="1"/>
    <col min="15628" max="15628" width="6.28515625" customWidth="1"/>
    <col min="15629" max="15629" width="4.28515625" customWidth="1"/>
    <col min="15630" max="15632" width="3.28515625" customWidth="1"/>
    <col min="15633" max="15634" width="4.28515625" customWidth="1"/>
    <col min="15635" max="15635" width="5" customWidth="1"/>
    <col min="15636" max="15636" width="4.28515625" customWidth="1"/>
    <col min="15873" max="15873" width="3.7109375" customWidth="1"/>
    <col min="15874" max="15874" width="6" customWidth="1"/>
    <col min="15875" max="15875" width="6.7109375" customWidth="1"/>
    <col min="15876" max="15876" width="6.85546875" customWidth="1"/>
    <col min="15877" max="15877" width="9" customWidth="1"/>
    <col min="15878" max="15879" width="6.42578125" customWidth="1"/>
    <col min="15880" max="15880" width="4.42578125" customWidth="1"/>
    <col min="15881" max="15882" width="5.28515625" customWidth="1"/>
    <col min="15883" max="15883" width="5.85546875" customWidth="1"/>
    <col min="15884" max="15884" width="6.28515625" customWidth="1"/>
    <col min="15885" max="15885" width="4.28515625" customWidth="1"/>
    <col min="15886" max="15888" width="3.28515625" customWidth="1"/>
    <col min="15889" max="15890" width="4.28515625" customWidth="1"/>
    <col min="15891" max="15891" width="5" customWidth="1"/>
    <col min="15892" max="15892" width="4.28515625" customWidth="1"/>
    <col min="16129" max="16129" width="3.7109375" customWidth="1"/>
    <col min="16130" max="16130" width="6" customWidth="1"/>
    <col min="16131" max="16131" width="6.7109375" customWidth="1"/>
    <col min="16132" max="16132" width="6.85546875" customWidth="1"/>
    <col min="16133" max="16133" width="9" customWidth="1"/>
    <col min="16134" max="16135" width="6.42578125" customWidth="1"/>
    <col min="16136" max="16136" width="4.42578125" customWidth="1"/>
    <col min="16137" max="16138" width="5.28515625" customWidth="1"/>
    <col min="16139" max="16139" width="5.85546875" customWidth="1"/>
    <col min="16140" max="16140" width="6.28515625" customWidth="1"/>
    <col min="16141" max="16141" width="4.28515625" customWidth="1"/>
    <col min="16142" max="16144" width="3.28515625" customWidth="1"/>
    <col min="16145" max="16146" width="4.28515625" customWidth="1"/>
    <col min="16147" max="16147" width="5" customWidth="1"/>
    <col min="16148" max="16148" width="4.28515625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39.75" customHeight="1"/>
    <row r="33" spans="1:20">
      <c r="A33" s="19"/>
      <c r="B33" s="575"/>
      <c r="C33" s="575"/>
      <c r="D33" s="575"/>
      <c r="E33" s="576" t="s">
        <v>507</v>
      </c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</row>
    <row r="34" spans="1:20">
      <c r="A34" s="19" t="s">
        <v>508</v>
      </c>
      <c r="B34" s="575"/>
      <c r="C34" s="575"/>
      <c r="D34" s="575"/>
      <c r="E34" s="281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</row>
    <row r="35" spans="1:20" ht="12.75" customHeight="1">
      <c r="A35" s="578" t="s">
        <v>509</v>
      </c>
      <c r="B35" s="579" t="s">
        <v>510</v>
      </c>
      <c r="C35" s="579"/>
      <c r="D35" s="579" t="s">
        <v>511</v>
      </c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580"/>
    </row>
    <row r="36" spans="1:20" ht="12.75" customHeight="1">
      <c r="A36" s="578"/>
      <c r="B36" s="579"/>
      <c r="C36" s="579"/>
      <c r="D36" s="578" t="s">
        <v>512</v>
      </c>
      <c r="E36" s="581" t="s">
        <v>513</v>
      </c>
      <c r="F36" s="581" t="s">
        <v>514</v>
      </c>
      <c r="G36" s="581" t="s">
        <v>515</v>
      </c>
      <c r="H36" s="336"/>
      <c r="I36" s="336"/>
      <c r="J36" s="336" t="s">
        <v>168</v>
      </c>
      <c r="K36" s="336"/>
      <c r="L36" s="336"/>
      <c r="M36" s="581" t="s">
        <v>516</v>
      </c>
      <c r="N36" s="336"/>
      <c r="O36" s="336" t="s">
        <v>517</v>
      </c>
      <c r="P36" s="336"/>
      <c r="Q36" s="336"/>
      <c r="R36" s="336"/>
      <c r="S36" s="578" t="s">
        <v>518</v>
      </c>
      <c r="T36" s="578" t="s">
        <v>519</v>
      </c>
    </row>
    <row r="37" spans="1:20" ht="41.25">
      <c r="A37" s="545"/>
      <c r="B37" s="582" t="s">
        <v>513</v>
      </c>
      <c r="C37" s="582" t="s">
        <v>515</v>
      </c>
      <c r="D37" s="583"/>
      <c r="E37" s="584"/>
      <c r="F37" s="584"/>
      <c r="G37" s="584"/>
      <c r="H37" s="582" t="s">
        <v>520</v>
      </c>
      <c r="I37" s="582" t="s">
        <v>521</v>
      </c>
      <c r="J37" s="582" t="s">
        <v>522</v>
      </c>
      <c r="K37" s="582" t="s">
        <v>523</v>
      </c>
      <c r="L37" s="582" t="s">
        <v>524</v>
      </c>
      <c r="M37" s="584"/>
      <c r="N37" s="582" t="s">
        <v>520</v>
      </c>
      <c r="O37" s="582" t="s">
        <v>521</v>
      </c>
      <c r="P37" s="582" t="s">
        <v>522</v>
      </c>
      <c r="Q37" s="582" t="s">
        <v>523</v>
      </c>
      <c r="R37" s="582" t="s">
        <v>524</v>
      </c>
      <c r="S37" s="545"/>
      <c r="T37" s="545"/>
    </row>
    <row r="38" spans="1:20" s="270" customFormat="1" ht="16.5" customHeight="1">
      <c r="A38" s="585" t="s">
        <v>358</v>
      </c>
      <c r="B38" s="586">
        <v>34696</v>
      </c>
      <c r="C38" s="585">
        <v>35645</v>
      </c>
      <c r="D38" s="585">
        <v>46401</v>
      </c>
      <c r="E38" s="586">
        <v>40128</v>
      </c>
      <c r="F38" s="586">
        <v>40128</v>
      </c>
      <c r="G38" s="585">
        <f>SUM(H38:L38)</f>
        <v>39990</v>
      </c>
      <c r="H38" s="586">
        <v>51</v>
      </c>
      <c r="I38" s="586">
        <v>795</v>
      </c>
      <c r="J38" s="586">
        <v>778</v>
      </c>
      <c r="K38" s="586">
        <v>18859</v>
      </c>
      <c r="L38" s="586">
        <v>19507</v>
      </c>
      <c r="M38" s="585">
        <f>SUM(N38:R38)</f>
        <v>138</v>
      </c>
      <c r="N38" s="586">
        <v>2</v>
      </c>
      <c r="O38" s="586">
        <v>3</v>
      </c>
      <c r="P38" s="586">
        <v>6</v>
      </c>
      <c r="Q38" s="586">
        <v>28</v>
      </c>
      <c r="R38" s="586">
        <v>99</v>
      </c>
      <c r="S38" s="71">
        <f>G38/F38*100</f>
        <v>99.6561004784689</v>
      </c>
      <c r="T38" s="71">
        <f t="shared" ref="T38:T53" si="0">E38/D38*100</f>
        <v>86.480894808301542</v>
      </c>
    </row>
    <row r="39" spans="1:20" s="270" customFormat="1" ht="16.5" customHeight="1">
      <c r="A39" s="24" t="s">
        <v>359</v>
      </c>
      <c r="B39" s="587">
        <v>53380</v>
      </c>
      <c r="C39" s="24">
        <v>56894</v>
      </c>
      <c r="D39" s="24">
        <v>69228</v>
      </c>
      <c r="E39" s="587">
        <v>62530</v>
      </c>
      <c r="F39" s="587">
        <v>64423</v>
      </c>
      <c r="G39" s="24">
        <f>SUM(H39:L39)</f>
        <v>64423</v>
      </c>
      <c r="H39" s="587">
        <v>197</v>
      </c>
      <c r="I39" s="587">
        <v>1555</v>
      </c>
      <c r="J39" s="587">
        <v>838</v>
      </c>
      <c r="K39" s="587">
        <v>31736</v>
      </c>
      <c r="L39" s="587">
        <v>30097</v>
      </c>
      <c r="M39" s="24">
        <f t="shared" ref="M39:M52" si="1">SUM(N39:R39)</f>
        <v>0</v>
      </c>
      <c r="N39" s="587" t="s">
        <v>334</v>
      </c>
      <c r="O39" s="587" t="s">
        <v>334</v>
      </c>
      <c r="P39" s="587" t="s">
        <v>334</v>
      </c>
      <c r="Q39" s="587" t="s">
        <v>334</v>
      </c>
      <c r="R39" s="587" t="s">
        <v>334</v>
      </c>
      <c r="S39" s="25">
        <f t="shared" ref="S39:S52" si="2">G39/F39*100</f>
        <v>100</v>
      </c>
      <c r="T39" s="25">
        <f t="shared" si="0"/>
        <v>90.324724100075116</v>
      </c>
    </row>
    <row r="40" spans="1:20" s="270" customFormat="1" ht="16.5" customHeight="1">
      <c r="A40" s="24" t="s">
        <v>360</v>
      </c>
      <c r="B40" s="587">
        <v>52270</v>
      </c>
      <c r="C40" s="24">
        <v>53537</v>
      </c>
      <c r="D40" s="24">
        <v>63320</v>
      </c>
      <c r="E40" s="587">
        <v>57092</v>
      </c>
      <c r="F40" s="587">
        <v>57225</v>
      </c>
      <c r="G40" s="24">
        <f t="shared" ref="G40:G53" si="3">SUM(H40:L40)</f>
        <v>56895</v>
      </c>
      <c r="H40" s="587">
        <v>35</v>
      </c>
      <c r="I40" s="587">
        <v>1097</v>
      </c>
      <c r="J40" s="587">
        <v>640</v>
      </c>
      <c r="K40" s="587">
        <v>29223</v>
      </c>
      <c r="L40" s="587">
        <v>25900</v>
      </c>
      <c r="M40" s="24">
        <f t="shared" si="1"/>
        <v>330</v>
      </c>
      <c r="N40" s="587" t="s">
        <v>334</v>
      </c>
      <c r="O40" s="587">
        <v>4</v>
      </c>
      <c r="P40" s="587">
        <v>14</v>
      </c>
      <c r="Q40" s="587">
        <v>126</v>
      </c>
      <c r="R40" s="587">
        <v>186</v>
      </c>
      <c r="S40" s="25">
        <f t="shared" si="2"/>
        <v>99.423328964613361</v>
      </c>
      <c r="T40" s="25">
        <f t="shared" si="0"/>
        <v>90.164245104232464</v>
      </c>
    </row>
    <row r="41" spans="1:20" s="270" customFormat="1" ht="16.5" customHeight="1">
      <c r="A41" s="24" t="s">
        <v>361</v>
      </c>
      <c r="B41" s="587">
        <v>34003</v>
      </c>
      <c r="C41" s="24">
        <v>36018</v>
      </c>
      <c r="D41" s="24">
        <v>41253</v>
      </c>
      <c r="E41" s="587">
        <v>39836</v>
      </c>
      <c r="F41" s="587">
        <v>41108</v>
      </c>
      <c r="G41" s="24">
        <f t="shared" si="3"/>
        <v>41107</v>
      </c>
      <c r="H41" s="587">
        <v>87</v>
      </c>
      <c r="I41" s="587">
        <v>1166</v>
      </c>
      <c r="J41" s="587">
        <v>557</v>
      </c>
      <c r="K41" s="587">
        <v>21305</v>
      </c>
      <c r="L41" s="587">
        <v>17992</v>
      </c>
      <c r="M41" s="24">
        <f t="shared" si="1"/>
        <v>1</v>
      </c>
      <c r="N41" s="587">
        <v>1</v>
      </c>
      <c r="O41" s="587" t="s">
        <v>334</v>
      </c>
      <c r="P41" s="587" t="s">
        <v>334</v>
      </c>
      <c r="Q41" s="587" t="s">
        <v>334</v>
      </c>
      <c r="R41" s="587" t="s">
        <v>334</v>
      </c>
      <c r="S41" s="25">
        <f t="shared" si="2"/>
        <v>99.997567383477673</v>
      </c>
      <c r="T41" s="25">
        <f t="shared" si="0"/>
        <v>96.565098295881512</v>
      </c>
    </row>
    <row r="42" spans="1:20" s="270" customFormat="1" ht="16.5" customHeight="1">
      <c r="A42" s="24" t="s">
        <v>362</v>
      </c>
      <c r="B42" s="587">
        <v>34715</v>
      </c>
      <c r="C42" s="24">
        <v>36581</v>
      </c>
      <c r="D42" s="24">
        <v>44314</v>
      </c>
      <c r="E42" s="587">
        <v>42175</v>
      </c>
      <c r="F42" s="587">
        <v>42762</v>
      </c>
      <c r="G42" s="24">
        <f t="shared" si="3"/>
        <v>42284</v>
      </c>
      <c r="H42" s="587">
        <v>20</v>
      </c>
      <c r="I42" s="587">
        <v>964</v>
      </c>
      <c r="J42" s="587">
        <v>794</v>
      </c>
      <c r="K42" s="587">
        <v>22483</v>
      </c>
      <c r="L42" s="587">
        <v>18023</v>
      </c>
      <c r="M42" s="24">
        <f t="shared" si="1"/>
        <v>478</v>
      </c>
      <c r="N42" s="587" t="s">
        <v>334</v>
      </c>
      <c r="O42" s="587">
        <v>2</v>
      </c>
      <c r="P42" s="587">
        <v>6</v>
      </c>
      <c r="Q42" s="587">
        <v>194</v>
      </c>
      <c r="R42" s="587">
        <v>276</v>
      </c>
      <c r="S42" s="25">
        <f t="shared" si="2"/>
        <v>98.882185117627799</v>
      </c>
      <c r="T42" s="25">
        <f t="shared" si="0"/>
        <v>95.17308299860089</v>
      </c>
    </row>
    <row r="43" spans="1:20" s="270" customFormat="1" ht="16.5" customHeight="1">
      <c r="A43" s="24" t="s">
        <v>363</v>
      </c>
      <c r="B43" s="587">
        <v>47875</v>
      </c>
      <c r="C43" s="24">
        <v>48949</v>
      </c>
      <c r="D43" s="24">
        <v>57876</v>
      </c>
      <c r="E43" s="587">
        <v>43446</v>
      </c>
      <c r="F43" s="587">
        <v>44429</v>
      </c>
      <c r="G43" s="24">
        <f t="shared" si="3"/>
        <v>43359</v>
      </c>
      <c r="H43" s="587">
        <v>328</v>
      </c>
      <c r="I43" s="587">
        <v>1577</v>
      </c>
      <c r="J43" s="587">
        <v>556</v>
      </c>
      <c r="K43" s="587">
        <v>23954</v>
      </c>
      <c r="L43" s="587">
        <v>16944</v>
      </c>
      <c r="M43" s="24">
        <f t="shared" si="1"/>
        <v>1070</v>
      </c>
      <c r="N43" s="587" t="s">
        <v>334</v>
      </c>
      <c r="O43" s="587" t="s">
        <v>334</v>
      </c>
      <c r="P43" s="587" t="s">
        <v>334</v>
      </c>
      <c r="Q43" s="587">
        <v>587</v>
      </c>
      <c r="R43" s="587">
        <v>483</v>
      </c>
      <c r="S43" s="25">
        <f t="shared" si="2"/>
        <v>97.591663102928266</v>
      </c>
      <c r="T43" s="25">
        <f t="shared" si="0"/>
        <v>75.067385444743934</v>
      </c>
    </row>
    <row r="44" spans="1:20" s="270" customFormat="1" ht="16.5" customHeight="1">
      <c r="A44" s="24" t="s">
        <v>364</v>
      </c>
      <c r="B44" s="587">
        <v>59720</v>
      </c>
      <c r="C44" s="24">
        <v>63506</v>
      </c>
      <c r="D44" s="24">
        <v>77602</v>
      </c>
      <c r="E44" s="587">
        <v>74797</v>
      </c>
      <c r="F44" s="587">
        <v>74797</v>
      </c>
      <c r="G44" s="24">
        <f t="shared" si="3"/>
        <v>74797</v>
      </c>
      <c r="H44" s="587">
        <v>347</v>
      </c>
      <c r="I44" s="587">
        <v>1242</v>
      </c>
      <c r="J44" s="587">
        <v>958</v>
      </c>
      <c r="K44" s="587">
        <v>40800</v>
      </c>
      <c r="L44" s="587">
        <v>31450</v>
      </c>
      <c r="M44" s="24">
        <f t="shared" si="1"/>
        <v>0</v>
      </c>
      <c r="N44" s="587" t="s">
        <v>334</v>
      </c>
      <c r="O44" s="587" t="s">
        <v>334</v>
      </c>
      <c r="P44" s="587" t="s">
        <v>334</v>
      </c>
      <c r="Q44" s="587" t="s">
        <v>334</v>
      </c>
      <c r="R44" s="587" t="s">
        <v>334</v>
      </c>
      <c r="S44" s="25">
        <f t="shared" si="2"/>
        <v>100</v>
      </c>
      <c r="T44" s="25">
        <f t="shared" si="0"/>
        <v>96.385402438081485</v>
      </c>
    </row>
    <row r="45" spans="1:20" s="270" customFormat="1" ht="16.5" customHeight="1">
      <c r="A45" s="24" t="s">
        <v>365</v>
      </c>
      <c r="B45" s="587">
        <v>51092</v>
      </c>
      <c r="C45" s="24">
        <v>52970</v>
      </c>
      <c r="D45" s="24">
        <v>71601</v>
      </c>
      <c r="E45" s="587">
        <v>55928</v>
      </c>
      <c r="F45" s="587">
        <v>55928</v>
      </c>
      <c r="G45" s="24">
        <f t="shared" si="3"/>
        <v>55928</v>
      </c>
      <c r="H45" s="587">
        <v>1601</v>
      </c>
      <c r="I45" s="587">
        <v>760</v>
      </c>
      <c r="J45" s="587">
        <v>239</v>
      </c>
      <c r="K45" s="587">
        <v>25457</v>
      </c>
      <c r="L45" s="587">
        <v>27871</v>
      </c>
      <c r="M45" s="24">
        <f t="shared" si="1"/>
        <v>0</v>
      </c>
      <c r="N45" s="587" t="s">
        <v>334</v>
      </c>
      <c r="O45" s="587" t="s">
        <v>334</v>
      </c>
      <c r="P45" s="587" t="s">
        <v>334</v>
      </c>
      <c r="Q45" s="587" t="s">
        <v>334</v>
      </c>
      <c r="R45" s="587" t="s">
        <v>334</v>
      </c>
      <c r="S45" s="25">
        <f t="shared" si="2"/>
        <v>100</v>
      </c>
      <c r="T45" s="25">
        <f t="shared" si="0"/>
        <v>78.110640912836416</v>
      </c>
    </row>
    <row r="46" spans="1:20" s="270" customFormat="1" ht="16.5" customHeight="1">
      <c r="A46" s="24" t="s">
        <v>366</v>
      </c>
      <c r="B46" s="587">
        <v>52347</v>
      </c>
      <c r="C46" s="24">
        <v>52347</v>
      </c>
      <c r="D46" s="24">
        <v>65610</v>
      </c>
      <c r="E46" s="587">
        <v>60707</v>
      </c>
      <c r="F46" s="587">
        <v>60707</v>
      </c>
      <c r="G46" s="24">
        <f t="shared" si="3"/>
        <v>60707</v>
      </c>
      <c r="H46" s="587">
        <v>862</v>
      </c>
      <c r="I46" s="587">
        <v>2011</v>
      </c>
      <c r="J46" s="587">
        <v>383</v>
      </c>
      <c r="K46" s="587">
        <v>29000</v>
      </c>
      <c r="L46" s="587">
        <v>28451</v>
      </c>
      <c r="M46" s="24">
        <f t="shared" si="1"/>
        <v>0</v>
      </c>
      <c r="N46" s="587" t="s">
        <v>334</v>
      </c>
      <c r="O46" s="587" t="s">
        <v>334</v>
      </c>
      <c r="P46" s="587" t="s">
        <v>334</v>
      </c>
      <c r="Q46" s="587" t="s">
        <v>334</v>
      </c>
      <c r="R46" s="587" t="s">
        <v>334</v>
      </c>
      <c r="S46" s="25">
        <f t="shared" si="2"/>
        <v>100</v>
      </c>
      <c r="T46" s="25">
        <f t="shared" si="0"/>
        <v>92.527053802773963</v>
      </c>
    </row>
    <row r="47" spans="1:20" s="270" customFormat="1" ht="16.5" customHeight="1">
      <c r="A47" s="24" t="s">
        <v>367</v>
      </c>
      <c r="B47" s="587">
        <v>36781</v>
      </c>
      <c r="C47" s="24">
        <v>39357</v>
      </c>
      <c r="D47" s="24">
        <v>45636</v>
      </c>
      <c r="E47" s="587">
        <v>41794</v>
      </c>
      <c r="F47" s="587">
        <v>43519</v>
      </c>
      <c r="G47" s="24">
        <f t="shared" si="3"/>
        <v>43476</v>
      </c>
      <c r="H47" s="587">
        <v>79</v>
      </c>
      <c r="I47" s="587">
        <v>1166</v>
      </c>
      <c r="J47" s="587">
        <v>773</v>
      </c>
      <c r="K47" s="587">
        <v>19768</v>
      </c>
      <c r="L47" s="587">
        <v>21690</v>
      </c>
      <c r="M47" s="24">
        <f t="shared" si="1"/>
        <v>43</v>
      </c>
      <c r="N47" s="587" t="s">
        <v>334</v>
      </c>
      <c r="O47" s="587">
        <v>4</v>
      </c>
      <c r="P47" s="587">
        <v>1</v>
      </c>
      <c r="Q47" s="587" t="s">
        <v>334</v>
      </c>
      <c r="R47" s="587">
        <v>38</v>
      </c>
      <c r="S47" s="25">
        <f t="shared" si="2"/>
        <v>99.901192582550152</v>
      </c>
      <c r="T47" s="25">
        <f t="shared" si="0"/>
        <v>91.581207818388989</v>
      </c>
    </row>
    <row r="48" spans="1:20" s="270" customFormat="1" ht="16.5" customHeight="1">
      <c r="A48" s="24" t="s">
        <v>368</v>
      </c>
      <c r="B48" s="587">
        <v>29847</v>
      </c>
      <c r="C48" s="24">
        <v>30744</v>
      </c>
      <c r="D48" s="24">
        <v>41555</v>
      </c>
      <c r="E48" s="587">
        <v>39681</v>
      </c>
      <c r="F48" s="587">
        <v>39681</v>
      </c>
      <c r="G48" s="24">
        <f t="shared" si="3"/>
        <v>39681</v>
      </c>
      <c r="H48" s="587">
        <v>747</v>
      </c>
      <c r="I48" s="587">
        <v>1086</v>
      </c>
      <c r="J48" s="587">
        <v>425</v>
      </c>
      <c r="K48" s="587">
        <v>14832</v>
      </c>
      <c r="L48" s="587">
        <v>22591</v>
      </c>
      <c r="M48" s="24">
        <f t="shared" si="1"/>
        <v>0</v>
      </c>
      <c r="N48" s="587" t="s">
        <v>334</v>
      </c>
      <c r="O48" s="587" t="s">
        <v>334</v>
      </c>
      <c r="P48" s="587" t="s">
        <v>334</v>
      </c>
      <c r="Q48" s="587" t="s">
        <v>334</v>
      </c>
      <c r="R48" s="587" t="s">
        <v>334</v>
      </c>
      <c r="S48" s="25">
        <f t="shared" si="2"/>
        <v>100</v>
      </c>
      <c r="T48" s="25">
        <f t="shared" si="0"/>
        <v>95.490314041631578</v>
      </c>
    </row>
    <row r="49" spans="1:20" s="270" customFormat="1" ht="16.5" customHeight="1">
      <c r="A49" s="24" t="s">
        <v>369</v>
      </c>
      <c r="B49" s="587">
        <v>38569</v>
      </c>
      <c r="C49" s="24">
        <v>38691</v>
      </c>
      <c r="D49" s="24">
        <v>47024</v>
      </c>
      <c r="E49" s="587">
        <v>46806</v>
      </c>
      <c r="F49" s="587">
        <v>46869</v>
      </c>
      <c r="G49" s="24">
        <f t="shared" si="3"/>
        <v>46869</v>
      </c>
      <c r="H49" s="587">
        <v>246</v>
      </c>
      <c r="I49" s="587">
        <v>1549</v>
      </c>
      <c r="J49" s="587">
        <v>607</v>
      </c>
      <c r="K49" s="587">
        <v>20367</v>
      </c>
      <c r="L49" s="587">
        <v>24100</v>
      </c>
      <c r="M49" s="24">
        <f t="shared" si="1"/>
        <v>0</v>
      </c>
      <c r="N49" s="587" t="s">
        <v>334</v>
      </c>
      <c r="O49" s="587" t="s">
        <v>334</v>
      </c>
      <c r="P49" s="587" t="s">
        <v>334</v>
      </c>
      <c r="Q49" s="587" t="s">
        <v>334</v>
      </c>
      <c r="R49" s="587" t="s">
        <v>334</v>
      </c>
      <c r="S49" s="25">
        <f t="shared" si="2"/>
        <v>100</v>
      </c>
      <c r="T49" s="25">
        <f t="shared" si="0"/>
        <v>99.536406941136448</v>
      </c>
    </row>
    <row r="50" spans="1:20" s="270" customFormat="1" ht="16.5" customHeight="1">
      <c r="A50" s="24" t="s">
        <v>370</v>
      </c>
      <c r="B50" s="587">
        <v>120826</v>
      </c>
      <c r="C50" s="24">
        <v>122063</v>
      </c>
      <c r="D50" s="24">
        <v>147153</v>
      </c>
      <c r="E50" s="587">
        <v>131300</v>
      </c>
      <c r="F50" s="587">
        <v>132299</v>
      </c>
      <c r="G50" s="24">
        <f t="shared" si="3"/>
        <v>132299</v>
      </c>
      <c r="H50" s="587">
        <v>179</v>
      </c>
      <c r="I50" s="587">
        <v>3313</v>
      </c>
      <c r="J50" s="587">
        <v>3227</v>
      </c>
      <c r="K50" s="587">
        <v>66727</v>
      </c>
      <c r="L50" s="587">
        <v>58853</v>
      </c>
      <c r="M50" s="24">
        <f t="shared" si="1"/>
        <v>0</v>
      </c>
      <c r="N50" s="587" t="s">
        <v>334</v>
      </c>
      <c r="O50" s="587" t="s">
        <v>334</v>
      </c>
      <c r="P50" s="587" t="s">
        <v>334</v>
      </c>
      <c r="Q50" s="587" t="s">
        <v>334</v>
      </c>
      <c r="R50" s="587" t="s">
        <v>334</v>
      </c>
      <c r="S50" s="25">
        <f t="shared" si="2"/>
        <v>100</v>
      </c>
      <c r="T50" s="25">
        <f t="shared" si="0"/>
        <v>89.226859119419927</v>
      </c>
    </row>
    <row r="51" spans="1:20" s="270" customFormat="1" ht="16.5" customHeight="1">
      <c r="A51" s="24" t="s">
        <v>525</v>
      </c>
      <c r="B51" s="587">
        <v>78255</v>
      </c>
      <c r="C51" s="24">
        <v>82220</v>
      </c>
      <c r="D51" s="24">
        <v>106439</v>
      </c>
      <c r="E51" s="587">
        <v>97081</v>
      </c>
      <c r="F51" s="587">
        <v>97558</v>
      </c>
      <c r="G51" s="24">
        <f t="shared" si="3"/>
        <v>97438</v>
      </c>
      <c r="H51" s="587">
        <v>188</v>
      </c>
      <c r="I51" s="587">
        <v>2915</v>
      </c>
      <c r="J51" s="587">
        <v>1534</v>
      </c>
      <c r="K51" s="587">
        <v>45987</v>
      </c>
      <c r="L51" s="587">
        <v>46814</v>
      </c>
      <c r="M51" s="24">
        <f t="shared" si="1"/>
        <v>120</v>
      </c>
      <c r="N51" s="587" t="s">
        <v>334</v>
      </c>
      <c r="O51" s="587">
        <v>11</v>
      </c>
      <c r="P51" s="587">
        <v>4</v>
      </c>
      <c r="Q51" s="587">
        <v>43</v>
      </c>
      <c r="R51" s="587">
        <v>62</v>
      </c>
      <c r="S51" s="25">
        <f t="shared" si="2"/>
        <v>99.876996248385581</v>
      </c>
      <c r="T51" s="25">
        <f t="shared" si="0"/>
        <v>91.208109809374378</v>
      </c>
    </row>
    <row r="52" spans="1:20" s="270" customFormat="1" ht="16.5" customHeight="1">
      <c r="A52" s="24" t="s">
        <v>526</v>
      </c>
      <c r="B52" s="587">
        <v>62316</v>
      </c>
      <c r="C52" s="24">
        <v>64890</v>
      </c>
      <c r="D52" s="24">
        <v>77891</v>
      </c>
      <c r="E52" s="587">
        <v>73681</v>
      </c>
      <c r="F52" s="587">
        <v>74049</v>
      </c>
      <c r="G52" s="24">
        <f t="shared" si="3"/>
        <v>73728</v>
      </c>
      <c r="H52" s="587">
        <v>122</v>
      </c>
      <c r="I52" s="587">
        <v>2305</v>
      </c>
      <c r="J52" s="587">
        <v>1668</v>
      </c>
      <c r="K52" s="587">
        <v>34621</v>
      </c>
      <c r="L52" s="587">
        <v>35012</v>
      </c>
      <c r="M52" s="24">
        <f t="shared" si="1"/>
        <v>321</v>
      </c>
      <c r="N52" s="587" t="s">
        <v>334</v>
      </c>
      <c r="O52" s="587" t="s">
        <v>334</v>
      </c>
      <c r="P52" s="587">
        <v>3</v>
      </c>
      <c r="Q52" s="587">
        <v>106</v>
      </c>
      <c r="R52" s="587">
        <v>212</v>
      </c>
      <c r="S52" s="25">
        <f t="shared" si="2"/>
        <v>99.566503261353972</v>
      </c>
      <c r="T52" s="25">
        <f t="shared" si="0"/>
        <v>94.595010976877944</v>
      </c>
    </row>
    <row r="53" spans="1:20" s="270" customFormat="1" ht="16.5" customHeight="1">
      <c r="A53" s="588" t="s">
        <v>67</v>
      </c>
      <c r="B53" s="588">
        <f>SUM(B38:B52)</f>
        <v>786692</v>
      </c>
      <c r="C53" s="588">
        <f>SUM(C38:C52)</f>
        <v>814412</v>
      </c>
      <c r="D53" s="588">
        <f>SUM(D38:D52)</f>
        <v>1002903</v>
      </c>
      <c r="E53" s="588">
        <f t="shared" ref="E53:L53" si="4">SUM(E38:E52)</f>
        <v>906982</v>
      </c>
      <c r="F53" s="588">
        <f t="shared" si="4"/>
        <v>915482</v>
      </c>
      <c r="G53" s="588">
        <f t="shared" si="3"/>
        <v>912981</v>
      </c>
      <c r="H53" s="588">
        <f>SUM(H38:H52)</f>
        <v>5089</v>
      </c>
      <c r="I53" s="588">
        <f t="shared" si="4"/>
        <v>23501</v>
      </c>
      <c r="J53" s="588">
        <f t="shared" si="4"/>
        <v>13977</v>
      </c>
      <c r="K53" s="588">
        <f t="shared" si="4"/>
        <v>445119</v>
      </c>
      <c r="L53" s="588">
        <f t="shared" si="4"/>
        <v>425295</v>
      </c>
      <c r="M53" s="588">
        <f t="shared" ref="M53:R53" si="5" xml:space="preserve"> SUM(M38:M52)</f>
        <v>2501</v>
      </c>
      <c r="N53" s="588">
        <f t="shared" si="5"/>
        <v>3</v>
      </c>
      <c r="O53" s="588">
        <f t="shared" si="5"/>
        <v>24</v>
      </c>
      <c r="P53" s="588">
        <f t="shared" si="5"/>
        <v>34</v>
      </c>
      <c r="Q53" s="588">
        <f t="shared" si="5"/>
        <v>1084</v>
      </c>
      <c r="R53" s="588">
        <f t="shared" si="5"/>
        <v>1356</v>
      </c>
      <c r="S53" s="84">
        <f>G53/F53*100</f>
        <v>99.726810576286596</v>
      </c>
      <c r="T53" s="84">
        <f t="shared" si="0"/>
        <v>90.435665263739367</v>
      </c>
    </row>
    <row r="56" spans="1:20" ht="18">
      <c r="F56" s="589"/>
      <c r="G56" s="482"/>
      <c r="H56" s="482"/>
      <c r="I56" s="482"/>
      <c r="J56" s="482"/>
      <c r="K56" s="482"/>
      <c r="L56" s="482"/>
    </row>
  </sheetData>
  <mergeCells count="10">
    <mergeCell ref="A35:A37"/>
    <mergeCell ref="B35:C36"/>
    <mergeCell ref="D35:T35"/>
    <mergeCell ref="D36:D37"/>
    <mergeCell ref="E36:E37"/>
    <mergeCell ref="F36:F37"/>
    <mergeCell ref="G36:G37"/>
    <mergeCell ref="M36:M37"/>
    <mergeCell ref="S36:S37"/>
    <mergeCell ref="T36:T3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16" sqref="P16"/>
    </sheetView>
  </sheetViews>
  <sheetFormatPr defaultRowHeight="15"/>
  <cols>
    <col min="1" max="1" width="13.5703125" customWidth="1"/>
    <col min="2" max="2" width="8.5703125" customWidth="1"/>
    <col min="3" max="3" width="6.42578125" customWidth="1"/>
    <col min="4" max="14" width="5.7109375" customWidth="1"/>
    <col min="257" max="257" width="13.5703125" customWidth="1"/>
    <col min="258" max="258" width="8.5703125" customWidth="1"/>
    <col min="259" max="259" width="6.42578125" customWidth="1"/>
    <col min="260" max="270" width="5.7109375" customWidth="1"/>
    <col min="513" max="513" width="13.5703125" customWidth="1"/>
    <col min="514" max="514" width="8.5703125" customWidth="1"/>
    <col min="515" max="515" width="6.42578125" customWidth="1"/>
    <col min="516" max="526" width="5.7109375" customWidth="1"/>
    <col min="769" max="769" width="13.5703125" customWidth="1"/>
    <col min="770" max="770" width="8.5703125" customWidth="1"/>
    <col min="771" max="771" width="6.42578125" customWidth="1"/>
    <col min="772" max="782" width="5.7109375" customWidth="1"/>
    <col min="1025" max="1025" width="13.5703125" customWidth="1"/>
    <col min="1026" max="1026" width="8.5703125" customWidth="1"/>
    <col min="1027" max="1027" width="6.42578125" customWidth="1"/>
    <col min="1028" max="1038" width="5.7109375" customWidth="1"/>
    <col min="1281" max="1281" width="13.5703125" customWidth="1"/>
    <col min="1282" max="1282" width="8.5703125" customWidth="1"/>
    <col min="1283" max="1283" width="6.42578125" customWidth="1"/>
    <col min="1284" max="1294" width="5.7109375" customWidth="1"/>
    <col min="1537" max="1537" width="13.5703125" customWidth="1"/>
    <col min="1538" max="1538" width="8.5703125" customWidth="1"/>
    <col min="1539" max="1539" width="6.42578125" customWidth="1"/>
    <col min="1540" max="1550" width="5.7109375" customWidth="1"/>
    <col min="1793" max="1793" width="13.5703125" customWidth="1"/>
    <col min="1794" max="1794" width="8.5703125" customWidth="1"/>
    <col min="1795" max="1795" width="6.42578125" customWidth="1"/>
    <col min="1796" max="1806" width="5.7109375" customWidth="1"/>
    <col min="2049" max="2049" width="13.5703125" customWidth="1"/>
    <col min="2050" max="2050" width="8.5703125" customWidth="1"/>
    <col min="2051" max="2051" width="6.42578125" customWidth="1"/>
    <col min="2052" max="2062" width="5.7109375" customWidth="1"/>
    <col min="2305" max="2305" width="13.5703125" customWidth="1"/>
    <col min="2306" max="2306" width="8.5703125" customWidth="1"/>
    <col min="2307" max="2307" width="6.42578125" customWidth="1"/>
    <col min="2308" max="2318" width="5.7109375" customWidth="1"/>
    <col min="2561" max="2561" width="13.5703125" customWidth="1"/>
    <col min="2562" max="2562" width="8.5703125" customWidth="1"/>
    <col min="2563" max="2563" width="6.42578125" customWidth="1"/>
    <col min="2564" max="2574" width="5.7109375" customWidth="1"/>
    <col min="2817" max="2817" width="13.5703125" customWidth="1"/>
    <col min="2818" max="2818" width="8.5703125" customWidth="1"/>
    <col min="2819" max="2819" width="6.42578125" customWidth="1"/>
    <col min="2820" max="2830" width="5.7109375" customWidth="1"/>
    <col min="3073" max="3073" width="13.5703125" customWidth="1"/>
    <col min="3074" max="3074" width="8.5703125" customWidth="1"/>
    <col min="3075" max="3075" width="6.42578125" customWidth="1"/>
    <col min="3076" max="3086" width="5.7109375" customWidth="1"/>
    <col min="3329" max="3329" width="13.5703125" customWidth="1"/>
    <col min="3330" max="3330" width="8.5703125" customWidth="1"/>
    <col min="3331" max="3331" width="6.42578125" customWidth="1"/>
    <col min="3332" max="3342" width="5.7109375" customWidth="1"/>
    <col min="3585" max="3585" width="13.5703125" customWidth="1"/>
    <col min="3586" max="3586" width="8.5703125" customWidth="1"/>
    <col min="3587" max="3587" width="6.42578125" customWidth="1"/>
    <col min="3588" max="3598" width="5.7109375" customWidth="1"/>
    <col min="3841" max="3841" width="13.5703125" customWidth="1"/>
    <col min="3842" max="3842" width="8.5703125" customWidth="1"/>
    <col min="3843" max="3843" width="6.42578125" customWidth="1"/>
    <col min="3844" max="3854" width="5.7109375" customWidth="1"/>
    <col min="4097" max="4097" width="13.5703125" customWidth="1"/>
    <col min="4098" max="4098" width="8.5703125" customWidth="1"/>
    <col min="4099" max="4099" width="6.42578125" customWidth="1"/>
    <col min="4100" max="4110" width="5.7109375" customWidth="1"/>
    <col min="4353" max="4353" width="13.5703125" customWidth="1"/>
    <col min="4354" max="4354" width="8.5703125" customWidth="1"/>
    <col min="4355" max="4355" width="6.42578125" customWidth="1"/>
    <col min="4356" max="4366" width="5.7109375" customWidth="1"/>
    <col min="4609" max="4609" width="13.5703125" customWidth="1"/>
    <col min="4610" max="4610" width="8.5703125" customWidth="1"/>
    <col min="4611" max="4611" width="6.42578125" customWidth="1"/>
    <col min="4612" max="4622" width="5.7109375" customWidth="1"/>
    <col min="4865" max="4865" width="13.5703125" customWidth="1"/>
    <col min="4866" max="4866" width="8.5703125" customWidth="1"/>
    <col min="4867" max="4867" width="6.42578125" customWidth="1"/>
    <col min="4868" max="4878" width="5.7109375" customWidth="1"/>
    <col min="5121" max="5121" width="13.5703125" customWidth="1"/>
    <col min="5122" max="5122" width="8.5703125" customWidth="1"/>
    <col min="5123" max="5123" width="6.42578125" customWidth="1"/>
    <col min="5124" max="5134" width="5.7109375" customWidth="1"/>
    <col min="5377" max="5377" width="13.5703125" customWidth="1"/>
    <col min="5378" max="5378" width="8.5703125" customWidth="1"/>
    <col min="5379" max="5379" width="6.42578125" customWidth="1"/>
    <col min="5380" max="5390" width="5.7109375" customWidth="1"/>
    <col min="5633" max="5633" width="13.5703125" customWidth="1"/>
    <col min="5634" max="5634" width="8.5703125" customWidth="1"/>
    <col min="5635" max="5635" width="6.42578125" customWidth="1"/>
    <col min="5636" max="5646" width="5.7109375" customWidth="1"/>
    <col min="5889" max="5889" width="13.5703125" customWidth="1"/>
    <col min="5890" max="5890" width="8.5703125" customWidth="1"/>
    <col min="5891" max="5891" width="6.42578125" customWidth="1"/>
    <col min="5892" max="5902" width="5.7109375" customWidth="1"/>
    <col min="6145" max="6145" width="13.5703125" customWidth="1"/>
    <col min="6146" max="6146" width="8.5703125" customWidth="1"/>
    <col min="6147" max="6147" width="6.42578125" customWidth="1"/>
    <col min="6148" max="6158" width="5.7109375" customWidth="1"/>
    <col min="6401" max="6401" width="13.5703125" customWidth="1"/>
    <col min="6402" max="6402" width="8.5703125" customWidth="1"/>
    <col min="6403" max="6403" width="6.42578125" customWidth="1"/>
    <col min="6404" max="6414" width="5.7109375" customWidth="1"/>
    <col min="6657" max="6657" width="13.5703125" customWidth="1"/>
    <col min="6658" max="6658" width="8.5703125" customWidth="1"/>
    <col min="6659" max="6659" width="6.42578125" customWidth="1"/>
    <col min="6660" max="6670" width="5.7109375" customWidth="1"/>
    <col min="6913" max="6913" width="13.5703125" customWidth="1"/>
    <col min="6914" max="6914" width="8.5703125" customWidth="1"/>
    <col min="6915" max="6915" width="6.42578125" customWidth="1"/>
    <col min="6916" max="6926" width="5.7109375" customWidth="1"/>
    <col min="7169" max="7169" width="13.5703125" customWidth="1"/>
    <col min="7170" max="7170" width="8.5703125" customWidth="1"/>
    <col min="7171" max="7171" width="6.42578125" customWidth="1"/>
    <col min="7172" max="7182" width="5.7109375" customWidth="1"/>
    <col min="7425" max="7425" width="13.5703125" customWidth="1"/>
    <col min="7426" max="7426" width="8.5703125" customWidth="1"/>
    <col min="7427" max="7427" width="6.42578125" customWidth="1"/>
    <col min="7428" max="7438" width="5.7109375" customWidth="1"/>
    <col min="7681" max="7681" width="13.5703125" customWidth="1"/>
    <col min="7682" max="7682" width="8.5703125" customWidth="1"/>
    <col min="7683" max="7683" width="6.42578125" customWidth="1"/>
    <col min="7684" max="7694" width="5.7109375" customWidth="1"/>
    <col min="7937" max="7937" width="13.5703125" customWidth="1"/>
    <col min="7938" max="7938" width="8.5703125" customWidth="1"/>
    <col min="7939" max="7939" width="6.42578125" customWidth="1"/>
    <col min="7940" max="7950" width="5.7109375" customWidth="1"/>
    <col min="8193" max="8193" width="13.5703125" customWidth="1"/>
    <col min="8194" max="8194" width="8.5703125" customWidth="1"/>
    <col min="8195" max="8195" width="6.42578125" customWidth="1"/>
    <col min="8196" max="8206" width="5.7109375" customWidth="1"/>
    <col min="8449" max="8449" width="13.5703125" customWidth="1"/>
    <col min="8450" max="8450" width="8.5703125" customWidth="1"/>
    <col min="8451" max="8451" width="6.42578125" customWidth="1"/>
    <col min="8452" max="8462" width="5.7109375" customWidth="1"/>
    <col min="8705" max="8705" width="13.5703125" customWidth="1"/>
    <col min="8706" max="8706" width="8.5703125" customWidth="1"/>
    <col min="8707" max="8707" width="6.42578125" customWidth="1"/>
    <col min="8708" max="8718" width="5.7109375" customWidth="1"/>
    <col min="8961" max="8961" width="13.5703125" customWidth="1"/>
    <col min="8962" max="8962" width="8.5703125" customWidth="1"/>
    <col min="8963" max="8963" width="6.42578125" customWidth="1"/>
    <col min="8964" max="8974" width="5.7109375" customWidth="1"/>
    <col min="9217" max="9217" width="13.5703125" customWidth="1"/>
    <col min="9218" max="9218" width="8.5703125" customWidth="1"/>
    <col min="9219" max="9219" width="6.42578125" customWidth="1"/>
    <col min="9220" max="9230" width="5.7109375" customWidth="1"/>
    <col min="9473" max="9473" width="13.5703125" customWidth="1"/>
    <col min="9474" max="9474" width="8.5703125" customWidth="1"/>
    <col min="9475" max="9475" width="6.42578125" customWidth="1"/>
    <col min="9476" max="9486" width="5.7109375" customWidth="1"/>
    <col min="9729" max="9729" width="13.5703125" customWidth="1"/>
    <col min="9730" max="9730" width="8.5703125" customWidth="1"/>
    <col min="9731" max="9731" width="6.42578125" customWidth="1"/>
    <col min="9732" max="9742" width="5.7109375" customWidth="1"/>
    <col min="9985" max="9985" width="13.5703125" customWidth="1"/>
    <col min="9986" max="9986" width="8.5703125" customWidth="1"/>
    <col min="9987" max="9987" width="6.42578125" customWidth="1"/>
    <col min="9988" max="9998" width="5.7109375" customWidth="1"/>
    <col min="10241" max="10241" width="13.5703125" customWidth="1"/>
    <col min="10242" max="10242" width="8.5703125" customWidth="1"/>
    <col min="10243" max="10243" width="6.42578125" customWidth="1"/>
    <col min="10244" max="10254" width="5.7109375" customWidth="1"/>
    <col min="10497" max="10497" width="13.5703125" customWidth="1"/>
    <col min="10498" max="10498" width="8.5703125" customWidth="1"/>
    <col min="10499" max="10499" width="6.42578125" customWidth="1"/>
    <col min="10500" max="10510" width="5.7109375" customWidth="1"/>
    <col min="10753" max="10753" width="13.5703125" customWidth="1"/>
    <col min="10754" max="10754" width="8.5703125" customWidth="1"/>
    <col min="10755" max="10755" width="6.42578125" customWidth="1"/>
    <col min="10756" max="10766" width="5.7109375" customWidth="1"/>
    <col min="11009" max="11009" width="13.5703125" customWidth="1"/>
    <col min="11010" max="11010" width="8.5703125" customWidth="1"/>
    <col min="11011" max="11011" width="6.42578125" customWidth="1"/>
    <col min="11012" max="11022" width="5.7109375" customWidth="1"/>
    <col min="11265" max="11265" width="13.5703125" customWidth="1"/>
    <col min="11266" max="11266" width="8.5703125" customWidth="1"/>
    <col min="11267" max="11267" width="6.42578125" customWidth="1"/>
    <col min="11268" max="11278" width="5.7109375" customWidth="1"/>
    <col min="11521" max="11521" width="13.5703125" customWidth="1"/>
    <col min="11522" max="11522" width="8.5703125" customWidth="1"/>
    <col min="11523" max="11523" width="6.42578125" customWidth="1"/>
    <col min="11524" max="11534" width="5.7109375" customWidth="1"/>
    <col min="11777" max="11777" width="13.5703125" customWidth="1"/>
    <col min="11778" max="11778" width="8.5703125" customWidth="1"/>
    <col min="11779" max="11779" width="6.42578125" customWidth="1"/>
    <col min="11780" max="11790" width="5.7109375" customWidth="1"/>
    <col min="12033" max="12033" width="13.5703125" customWidth="1"/>
    <col min="12034" max="12034" width="8.5703125" customWidth="1"/>
    <col min="12035" max="12035" width="6.42578125" customWidth="1"/>
    <col min="12036" max="12046" width="5.7109375" customWidth="1"/>
    <col min="12289" max="12289" width="13.5703125" customWidth="1"/>
    <col min="12290" max="12290" width="8.5703125" customWidth="1"/>
    <col min="12291" max="12291" width="6.42578125" customWidth="1"/>
    <col min="12292" max="12302" width="5.7109375" customWidth="1"/>
    <col min="12545" max="12545" width="13.5703125" customWidth="1"/>
    <col min="12546" max="12546" width="8.5703125" customWidth="1"/>
    <col min="12547" max="12547" width="6.42578125" customWidth="1"/>
    <col min="12548" max="12558" width="5.7109375" customWidth="1"/>
    <col min="12801" max="12801" width="13.5703125" customWidth="1"/>
    <col min="12802" max="12802" width="8.5703125" customWidth="1"/>
    <col min="12803" max="12803" width="6.42578125" customWidth="1"/>
    <col min="12804" max="12814" width="5.7109375" customWidth="1"/>
    <col min="13057" max="13057" width="13.5703125" customWidth="1"/>
    <col min="13058" max="13058" width="8.5703125" customWidth="1"/>
    <col min="13059" max="13059" width="6.42578125" customWidth="1"/>
    <col min="13060" max="13070" width="5.7109375" customWidth="1"/>
    <col min="13313" max="13313" width="13.5703125" customWidth="1"/>
    <col min="13314" max="13314" width="8.5703125" customWidth="1"/>
    <col min="13315" max="13315" width="6.42578125" customWidth="1"/>
    <col min="13316" max="13326" width="5.7109375" customWidth="1"/>
    <col min="13569" max="13569" width="13.5703125" customWidth="1"/>
    <col min="13570" max="13570" width="8.5703125" customWidth="1"/>
    <col min="13571" max="13571" width="6.42578125" customWidth="1"/>
    <col min="13572" max="13582" width="5.7109375" customWidth="1"/>
    <col min="13825" max="13825" width="13.5703125" customWidth="1"/>
    <col min="13826" max="13826" width="8.5703125" customWidth="1"/>
    <col min="13827" max="13827" width="6.42578125" customWidth="1"/>
    <col min="13828" max="13838" width="5.7109375" customWidth="1"/>
    <col min="14081" max="14081" width="13.5703125" customWidth="1"/>
    <col min="14082" max="14082" width="8.5703125" customWidth="1"/>
    <col min="14083" max="14083" width="6.42578125" customWidth="1"/>
    <col min="14084" max="14094" width="5.7109375" customWidth="1"/>
    <col min="14337" max="14337" width="13.5703125" customWidth="1"/>
    <col min="14338" max="14338" width="8.5703125" customWidth="1"/>
    <col min="14339" max="14339" width="6.42578125" customWidth="1"/>
    <col min="14340" max="14350" width="5.7109375" customWidth="1"/>
    <col min="14593" max="14593" width="13.5703125" customWidth="1"/>
    <col min="14594" max="14594" width="8.5703125" customWidth="1"/>
    <col min="14595" max="14595" width="6.42578125" customWidth="1"/>
    <col min="14596" max="14606" width="5.7109375" customWidth="1"/>
    <col min="14849" max="14849" width="13.5703125" customWidth="1"/>
    <col min="14850" max="14850" width="8.5703125" customWidth="1"/>
    <col min="14851" max="14851" width="6.42578125" customWidth="1"/>
    <col min="14852" max="14862" width="5.7109375" customWidth="1"/>
    <col min="15105" max="15105" width="13.5703125" customWidth="1"/>
    <col min="15106" max="15106" width="8.5703125" customWidth="1"/>
    <col min="15107" max="15107" width="6.42578125" customWidth="1"/>
    <col min="15108" max="15118" width="5.7109375" customWidth="1"/>
    <col min="15361" max="15361" width="13.5703125" customWidth="1"/>
    <col min="15362" max="15362" width="8.5703125" customWidth="1"/>
    <col min="15363" max="15363" width="6.42578125" customWidth="1"/>
    <col min="15364" max="15374" width="5.7109375" customWidth="1"/>
    <col min="15617" max="15617" width="13.5703125" customWidth="1"/>
    <col min="15618" max="15618" width="8.5703125" customWidth="1"/>
    <col min="15619" max="15619" width="6.42578125" customWidth="1"/>
    <col min="15620" max="15630" width="5.7109375" customWidth="1"/>
    <col min="15873" max="15873" width="13.5703125" customWidth="1"/>
    <col min="15874" max="15874" width="8.5703125" customWidth="1"/>
    <col min="15875" max="15875" width="6.42578125" customWidth="1"/>
    <col min="15876" max="15886" width="5.7109375" customWidth="1"/>
    <col min="16129" max="16129" width="13.5703125" customWidth="1"/>
    <col min="16130" max="16130" width="8.5703125" customWidth="1"/>
    <col min="16131" max="16131" width="6.42578125" customWidth="1"/>
    <col min="16132" max="16142" width="5.7109375" customWidth="1"/>
  </cols>
  <sheetData>
    <row r="1" spans="1:14" ht="18" customHeight="1">
      <c r="A1" s="590" t="s">
        <v>527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</row>
    <row r="2" spans="1:14">
      <c r="A2" s="591" t="s">
        <v>528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29.25" customHeight="1">
      <c r="A3" s="592" t="s">
        <v>509</v>
      </c>
      <c r="B3" s="540" t="s">
        <v>529</v>
      </c>
      <c r="C3" s="593" t="s">
        <v>530</v>
      </c>
      <c r="D3" s="594"/>
      <c r="E3" s="594"/>
      <c r="F3" s="594"/>
      <c r="G3" s="594"/>
      <c r="H3" s="595"/>
      <c r="I3" s="593" t="s">
        <v>531</v>
      </c>
      <c r="J3" s="594"/>
      <c r="K3" s="594"/>
      <c r="L3" s="594"/>
      <c r="M3" s="594"/>
      <c r="N3" s="595"/>
    </row>
    <row r="4" spans="1:14" ht="45.75" customHeight="1">
      <c r="A4" s="596"/>
      <c r="B4" s="597"/>
      <c r="C4" s="598" t="s">
        <v>506</v>
      </c>
      <c r="D4" s="598" t="s">
        <v>532</v>
      </c>
      <c r="E4" s="598" t="s">
        <v>533</v>
      </c>
      <c r="F4" s="598" t="s">
        <v>534</v>
      </c>
      <c r="G4" s="598" t="s">
        <v>535</v>
      </c>
      <c r="H4" s="598" t="s">
        <v>536</v>
      </c>
      <c r="I4" s="598" t="s">
        <v>506</v>
      </c>
      <c r="J4" s="598" t="s">
        <v>532</v>
      </c>
      <c r="K4" s="598" t="s">
        <v>533</v>
      </c>
      <c r="L4" s="598" t="s">
        <v>534</v>
      </c>
      <c r="M4" s="598" t="s">
        <v>535</v>
      </c>
      <c r="N4" s="598" t="s">
        <v>536</v>
      </c>
    </row>
    <row r="5" spans="1:14" ht="15.75" customHeight="1">
      <c r="A5" s="599" t="s">
        <v>51</v>
      </c>
      <c r="B5" s="558">
        <v>283</v>
      </c>
      <c r="C5" s="558">
        <f>SUM(D5:H5)</f>
        <v>66</v>
      </c>
      <c r="D5" s="600" t="s">
        <v>334</v>
      </c>
      <c r="E5" s="600">
        <v>2</v>
      </c>
      <c r="F5" s="600">
        <v>3</v>
      </c>
      <c r="G5" s="600">
        <v>33</v>
      </c>
      <c r="H5" s="600">
        <v>28</v>
      </c>
      <c r="I5" s="557">
        <f>SUM(J5:N5)</f>
        <v>7</v>
      </c>
      <c r="J5" s="557" t="s">
        <v>334</v>
      </c>
      <c r="K5" s="557">
        <v>2</v>
      </c>
      <c r="L5" s="557">
        <v>2</v>
      </c>
      <c r="M5" s="557">
        <v>2</v>
      </c>
      <c r="N5" s="557">
        <v>1</v>
      </c>
    </row>
    <row r="6" spans="1:14" ht="15.75" customHeight="1">
      <c r="A6" s="601" t="s">
        <v>52</v>
      </c>
      <c r="B6" s="561">
        <v>39</v>
      </c>
      <c r="C6" s="561">
        <f t="shared" ref="C6:C19" si="0">SUM(D6:H6)</f>
        <v>296</v>
      </c>
      <c r="D6" s="602">
        <v>22</v>
      </c>
      <c r="E6" s="602">
        <v>24</v>
      </c>
      <c r="F6" s="602">
        <v>26</v>
      </c>
      <c r="G6" s="602">
        <v>106</v>
      </c>
      <c r="H6" s="602">
        <v>118</v>
      </c>
      <c r="I6" s="472">
        <f t="shared" ref="I6:I19" si="1">SUM(J6:N6)</f>
        <v>39</v>
      </c>
      <c r="J6" s="472" t="s">
        <v>334</v>
      </c>
      <c r="K6" s="472" t="s">
        <v>334</v>
      </c>
      <c r="L6" s="472">
        <v>5</v>
      </c>
      <c r="M6" s="472">
        <v>14</v>
      </c>
      <c r="N6" s="472">
        <v>20</v>
      </c>
    </row>
    <row r="7" spans="1:14" ht="15.75" customHeight="1">
      <c r="A7" s="601" t="s">
        <v>537</v>
      </c>
      <c r="B7" s="561">
        <v>458</v>
      </c>
      <c r="C7" s="561">
        <f t="shared" si="0"/>
        <v>415</v>
      </c>
      <c r="D7" s="602">
        <v>1</v>
      </c>
      <c r="E7" s="602">
        <v>18</v>
      </c>
      <c r="F7" s="602">
        <v>6</v>
      </c>
      <c r="G7" s="602">
        <v>214</v>
      </c>
      <c r="H7" s="602">
        <v>176</v>
      </c>
      <c r="I7" s="472">
        <f t="shared" si="1"/>
        <v>160</v>
      </c>
      <c r="J7" s="472">
        <v>1</v>
      </c>
      <c r="K7" s="472">
        <v>6</v>
      </c>
      <c r="L7" s="472">
        <v>4</v>
      </c>
      <c r="M7" s="472">
        <v>76</v>
      </c>
      <c r="N7" s="472">
        <v>73</v>
      </c>
    </row>
    <row r="8" spans="1:14" ht="15.75" customHeight="1">
      <c r="A8" s="601" t="s">
        <v>54</v>
      </c>
      <c r="B8" s="561">
        <v>102</v>
      </c>
      <c r="C8" s="561">
        <f t="shared" si="0"/>
        <v>12</v>
      </c>
      <c r="D8" s="602" t="s">
        <v>334</v>
      </c>
      <c r="E8" s="602">
        <v>2</v>
      </c>
      <c r="F8" s="602">
        <v>0</v>
      </c>
      <c r="G8" s="602">
        <v>6</v>
      </c>
      <c r="H8" s="602">
        <v>4</v>
      </c>
      <c r="I8" s="472">
        <f t="shared" si="1"/>
        <v>11</v>
      </c>
      <c r="J8" s="472" t="s">
        <v>334</v>
      </c>
      <c r="K8" s="472">
        <v>1</v>
      </c>
      <c r="L8" s="472" t="s">
        <v>334</v>
      </c>
      <c r="M8" s="472">
        <v>6</v>
      </c>
      <c r="N8" s="472">
        <v>4</v>
      </c>
    </row>
    <row r="9" spans="1:14" ht="15.75" customHeight="1">
      <c r="A9" s="601" t="s">
        <v>55</v>
      </c>
      <c r="B9" s="561">
        <v>204</v>
      </c>
      <c r="C9" s="561">
        <f t="shared" si="0"/>
        <v>35</v>
      </c>
      <c r="D9" s="602" t="s">
        <v>334</v>
      </c>
      <c r="E9" s="602" t="s">
        <v>334</v>
      </c>
      <c r="F9" s="602">
        <v>2</v>
      </c>
      <c r="G9" s="602">
        <v>17</v>
      </c>
      <c r="H9" s="602">
        <v>16</v>
      </c>
      <c r="I9" s="472">
        <f t="shared" si="1"/>
        <v>0</v>
      </c>
      <c r="J9" s="472" t="s">
        <v>334</v>
      </c>
      <c r="K9" s="472" t="s">
        <v>334</v>
      </c>
      <c r="L9" s="472" t="s">
        <v>334</v>
      </c>
      <c r="M9" s="472" t="s">
        <v>334</v>
      </c>
      <c r="N9" s="472" t="s">
        <v>334</v>
      </c>
    </row>
    <row r="10" spans="1:14" ht="15.75" customHeight="1">
      <c r="A10" s="601" t="s">
        <v>56</v>
      </c>
      <c r="B10" s="561">
        <v>25</v>
      </c>
      <c r="C10" s="561">
        <f t="shared" si="0"/>
        <v>69</v>
      </c>
      <c r="D10" s="602" t="s">
        <v>334</v>
      </c>
      <c r="E10" s="602">
        <v>1</v>
      </c>
      <c r="F10" s="602" t="s">
        <v>334</v>
      </c>
      <c r="G10" s="602">
        <v>33</v>
      </c>
      <c r="H10" s="602">
        <v>35</v>
      </c>
      <c r="I10" s="472">
        <f t="shared" si="1"/>
        <v>69</v>
      </c>
      <c r="J10" s="472" t="s">
        <v>334</v>
      </c>
      <c r="K10" s="472">
        <v>1</v>
      </c>
      <c r="L10" s="472" t="s">
        <v>334</v>
      </c>
      <c r="M10" s="472">
        <v>33</v>
      </c>
      <c r="N10" s="472">
        <v>35</v>
      </c>
    </row>
    <row r="11" spans="1:14" ht="15.75" customHeight="1">
      <c r="A11" s="601" t="s">
        <v>57</v>
      </c>
      <c r="B11" s="561">
        <v>113</v>
      </c>
      <c r="C11" s="561">
        <f t="shared" si="0"/>
        <v>0</v>
      </c>
      <c r="D11" s="602" t="s">
        <v>334</v>
      </c>
      <c r="E11" s="602" t="s">
        <v>334</v>
      </c>
      <c r="F11" s="602" t="s">
        <v>334</v>
      </c>
      <c r="G11" s="602" t="s">
        <v>334</v>
      </c>
      <c r="H11" s="602" t="s">
        <v>334</v>
      </c>
      <c r="I11" s="472">
        <f t="shared" si="1"/>
        <v>0</v>
      </c>
      <c r="J11" s="603" t="s">
        <v>334</v>
      </c>
      <c r="K11" s="603" t="s">
        <v>334</v>
      </c>
      <c r="L11" s="603" t="s">
        <v>334</v>
      </c>
      <c r="M11" s="603" t="s">
        <v>334</v>
      </c>
      <c r="N11" s="603" t="s">
        <v>334</v>
      </c>
    </row>
    <row r="12" spans="1:14" ht="15.75" customHeight="1">
      <c r="A12" s="601" t="s">
        <v>58</v>
      </c>
      <c r="B12" s="561">
        <v>77</v>
      </c>
      <c r="C12" s="561">
        <f t="shared" si="0"/>
        <v>0</v>
      </c>
      <c r="D12" s="602" t="s">
        <v>334</v>
      </c>
      <c r="E12" s="602" t="s">
        <v>334</v>
      </c>
      <c r="F12" s="602" t="s">
        <v>334</v>
      </c>
      <c r="G12" s="602" t="s">
        <v>334</v>
      </c>
      <c r="H12" s="602" t="s">
        <v>334</v>
      </c>
      <c r="I12" s="472">
        <f t="shared" si="1"/>
        <v>0</v>
      </c>
      <c r="J12" s="603" t="s">
        <v>334</v>
      </c>
      <c r="K12" s="603" t="s">
        <v>334</v>
      </c>
      <c r="L12" s="603" t="s">
        <v>334</v>
      </c>
      <c r="M12" s="603" t="s">
        <v>334</v>
      </c>
      <c r="N12" s="603" t="s">
        <v>334</v>
      </c>
    </row>
    <row r="13" spans="1:14" ht="15.75" customHeight="1">
      <c r="A13" s="601" t="s">
        <v>59</v>
      </c>
      <c r="B13" s="561">
        <v>3</v>
      </c>
      <c r="C13" s="561">
        <f t="shared" si="0"/>
        <v>225</v>
      </c>
      <c r="D13" s="602" t="s">
        <v>334</v>
      </c>
      <c r="E13" s="602" t="s">
        <v>334</v>
      </c>
      <c r="F13" s="602" t="s">
        <v>334</v>
      </c>
      <c r="G13" s="602" t="s">
        <v>334</v>
      </c>
      <c r="H13" s="602">
        <v>225</v>
      </c>
      <c r="I13" s="472">
        <f t="shared" si="1"/>
        <v>65</v>
      </c>
      <c r="J13" s="603" t="s">
        <v>334</v>
      </c>
      <c r="K13" s="603" t="s">
        <v>334</v>
      </c>
      <c r="L13" s="603" t="s">
        <v>334</v>
      </c>
      <c r="M13" s="603" t="s">
        <v>334</v>
      </c>
      <c r="N13" s="603">
        <v>65</v>
      </c>
    </row>
    <row r="14" spans="1:14" ht="15.75" customHeight="1">
      <c r="A14" s="601" t="s">
        <v>538</v>
      </c>
      <c r="B14" s="561">
        <v>90</v>
      </c>
      <c r="C14" s="561">
        <f t="shared" si="0"/>
        <v>109</v>
      </c>
      <c r="D14" s="602">
        <v>1</v>
      </c>
      <c r="E14" s="602">
        <v>5</v>
      </c>
      <c r="F14" s="602">
        <v>4</v>
      </c>
      <c r="G14" s="602">
        <v>50</v>
      </c>
      <c r="H14" s="602">
        <v>49</v>
      </c>
      <c r="I14" s="472">
        <f t="shared" si="1"/>
        <v>1</v>
      </c>
      <c r="J14" s="603" t="s">
        <v>334</v>
      </c>
      <c r="K14" s="603" t="s">
        <v>334</v>
      </c>
      <c r="L14" s="603">
        <v>1</v>
      </c>
      <c r="M14" s="603" t="s">
        <v>334</v>
      </c>
      <c r="N14" s="603" t="s">
        <v>334</v>
      </c>
    </row>
    <row r="15" spans="1:14" ht="15.75" customHeight="1">
      <c r="A15" s="601" t="s">
        <v>61</v>
      </c>
      <c r="B15" s="561">
        <v>85</v>
      </c>
      <c r="C15" s="561">
        <f t="shared" si="0"/>
        <v>304</v>
      </c>
      <c r="D15" s="602">
        <v>3</v>
      </c>
      <c r="E15" s="602" t="s">
        <v>334</v>
      </c>
      <c r="F15" s="602" t="s">
        <v>334</v>
      </c>
      <c r="G15" s="602">
        <v>54</v>
      </c>
      <c r="H15" s="602">
        <v>247</v>
      </c>
      <c r="I15" s="472">
        <f t="shared" si="1"/>
        <v>161</v>
      </c>
      <c r="J15" s="603">
        <v>1</v>
      </c>
      <c r="K15" s="603" t="s">
        <v>334</v>
      </c>
      <c r="L15" s="603" t="s">
        <v>334</v>
      </c>
      <c r="M15" s="603">
        <v>40</v>
      </c>
      <c r="N15" s="603">
        <v>120</v>
      </c>
    </row>
    <row r="16" spans="1:14" ht="15.75" customHeight="1">
      <c r="A16" s="601" t="s">
        <v>62</v>
      </c>
      <c r="B16" s="561">
        <v>20</v>
      </c>
      <c r="C16" s="561">
        <f t="shared" si="0"/>
        <v>640</v>
      </c>
      <c r="D16" s="602">
        <v>25</v>
      </c>
      <c r="E16" s="602">
        <v>41</v>
      </c>
      <c r="F16" s="602">
        <v>38</v>
      </c>
      <c r="G16" s="602">
        <v>200</v>
      </c>
      <c r="H16" s="602">
        <v>336</v>
      </c>
      <c r="I16" s="472">
        <f t="shared" si="1"/>
        <v>0</v>
      </c>
      <c r="J16" s="603" t="s">
        <v>334</v>
      </c>
      <c r="K16" s="603" t="s">
        <v>334</v>
      </c>
      <c r="L16" s="603" t="s">
        <v>334</v>
      </c>
      <c r="M16" s="603" t="s">
        <v>334</v>
      </c>
      <c r="N16" s="603" t="s">
        <v>334</v>
      </c>
    </row>
    <row r="17" spans="1:14" ht="15.75" customHeight="1">
      <c r="A17" s="601" t="s">
        <v>63</v>
      </c>
      <c r="B17" s="561">
        <v>9</v>
      </c>
      <c r="C17" s="561">
        <f t="shared" si="0"/>
        <v>0</v>
      </c>
      <c r="D17" s="602" t="s">
        <v>334</v>
      </c>
      <c r="E17" s="602" t="s">
        <v>334</v>
      </c>
      <c r="F17" s="602" t="s">
        <v>334</v>
      </c>
      <c r="G17" s="602" t="s">
        <v>334</v>
      </c>
      <c r="H17" s="602" t="s">
        <v>334</v>
      </c>
      <c r="I17" s="472">
        <f t="shared" si="1"/>
        <v>0</v>
      </c>
      <c r="J17" s="603" t="s">
        <v>334</v>
      </c>
      <c r="K17" s="603" t="s">
        <v>334</v>
      </c>
      <c r="L17" s="603" t="s">
        <v>334</v>
      </c>
      <c r="M17" s="603" t="s">
        <v>334</v>
      </c>
      <c r="N17" s="603" t="s">
        <v>334</v>
      </c>
    </row>
    <row r="18" spans="1:14" ht="15.75" customHeight="1">
      <c r="A18" s="601" t="s">
        <v>64</v>
      </c>
      <c r="B18" s="561">
        <v>109</v>
      </c>
      <c r="C18" s="561">
        <f t="shared" si="0"/>
        <v>64</v>
      </c>
      <c r="D18" s="602" t="s">
        <v>334</v>
      </c>
      <c r="E18" s="602">
        <v>5</v>
      </c>
      <c r="F18" s="602">
        <v>2</v>
      </c>
      <c r="G18" s="602">
        <v>20</v>
      </c>
      <c r="H18" s="602">
        <v>37</v>
      </c>
      <c r="I18" s="472">
        <f t="shared" si="1"/>
        <v>0</v>
      </c>
      <c r="J18" s="603" t="s">
        <v>334</v>
      </c>
      <c r="K18" s="603" t="s">
        <v>334</v>
      </c>
      <c r="L18" s="603" t="s">
        <v>334</v>
      </c>
      <c r="M18" s="603" t="s">
        <v>334</v>
      </c>
      <c r="N18" s="603" t="s">
        <v>334</v>
      </c>
    </row>
    <row r="19" spans="1:14" ht="15.75" customHeight="1">
      <c r="A19" s="601" t="s">
        <v>65</v>
      </c>
      <c r="B19" s="561">
        <v>205</v>
      </c>
      <c r="C19" s="561">
        <f t="shared" si="0"/>
        <v>137</v>
      </c>
      <c r="D19" s="602" t="s">
        <v>334</v>
      </c>
      <c r="E19" s="602" t="s">
        <v>334</v>
      </c>
      <c r="F19" s="602">
        <v>9</v>
      </c>
      <c r="G19" s="602">
        <v>59</v>
      </c>
      <c r="H19" s="602">
        <v>69</v>
      </c>
      <c r="I19" s="472">
        <f t="shared" si="1"/>
        <v>8</v>
      </c>
      <c r="J19" s="603" t="s">
        <v>334</v>
      </c>
      <c r="K19" s="603" t="s">
        <v>334</v>
      </c>
      <c r="L19" s="603">
        <v>8</v>
      </c>
      <c r="M19" s="603" t="s">
        <v>334</v>
      </c>
      <c r="N19" s="603" t="s">
        <v>334</v>
      </c>
    </row>
    <row r="20" spans="1:14" ht="15.75" customHeight="1">
      <c r="A20" s="604" t="s">
        <v>98</v>
      </c>
      <c r="B20" s="568">
        <v>1822</v>
      </c>
      <c r="C20" s="568">
        <f t="shared" ref="C20:H20" si="2">SUM(C5:C19)</f>
        <v>2372</v>
      </c>
      <c r="D20" s="568">
        <f t="shared" si="2"/>
        <v>52</v>
      </c>
      <c r="E20" s="568">
        <f t="shared" si="2"/>
        <v>98</v>
      </c>
      <c r="F20" s="568">
        <f t="shared" si="2"/>
        <v>90</v>
      </c>
      <c r="G20" s="568">
        <f t="shared" si="2"/>
        <v>792</v>
      </c>
      <c r="H20" s="568">
        <f t="shared" si="2"/>
        <v>1340</v>
      </c>
      <c r="I20" s="567">
        <f t="shared" ref="I20:N20" si="3">SUM(I5:I19)</f>
        <v>521</v>
      </c>
      <c r="J20" s="567">
        <f t="shared" si="3"/>
        <v>2</v>
      </c>
      <c r="K20" s="567">
        <f t="shared" si="3"/>
        <v>10</v>
      </c>
      <c r="L20" s="567">
        <f t="shared" si="3"/>
        <v>20</v>
      </c>
      <c r="M20" s="567">
        <f t="shared" si="3"/>
        <v>171</v>
      </c>
      <c r="N20" s="567">
        <f t="shared" si="3"/>
        <v>318</v>
      </c>
    </row>
    <row r="21" spans="1:14">
      <c r="A21" s="605"/>
      <c r="B21" s="605"/>
      <c r="C21" s="605"/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605"/>
    </row>
    <row r="22" spans="1:14">
      <c r="A22" s="605"/>
      <c r="B22" s="605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</row>
    <row r="23" spans="1:14" ht="18">
      <c r="A23" s="605"/>
      <c r="B23" s="605"/>
      <c r="C23" s="606"/>
      <c r="D23" s="607"/>
      <c r="E23" s="607"/>
      <c r="F23" s="607"/>
      <c r="G23" s="607"/>
      <c r="H23" s="607"/>
      <c r="I23" s="607"/>
      <c r="J23" s="605"/>
      <c r="K23" s="605"/>
      <c r="L23" s="605"/>
      <c r="M23" s="605"/>
      <c r="N23" s="605"/>
    </row>
    <row r="24" spans="1:14">
      <c r="A24" s="605"/>
      <c r="B24" s="605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</row>
    <row r="25" spans="1:14">
      <c r="A25" s="605"/>
      <c r="B25" s="605"/>
      <c r="C25" s="605"/>
      <c r="D25" s="605"/>
      <c r="E25" s="605"/>
      <c r="F25" s="605"/>
      <c r="G25" s="605"/>
      <c r="H25" s="605"/>
      <c r="I25" s="608"/>
      <c r="J25" s="608"/>
      <c r="K25" s="608"/>
      <c r="L25" s="608"/>
      <c r="M25" s="608"/>
      <c r="N25" s="605"/>
    </row>
    <row r="26" spans="1:14">
      <c r="A26" s="605"/>
      <c r="B26" s="605"/>
      <c r="C26" s="605"/>
      <c r="D26" s="605"/>
      <c r="E26" s="605"/>
      <c r="F26" s="605"/>
      <c r="G26" s="605"/>
      <c r="H26" s="605"/>
      <c r="I26" s="608"/>
      <c r="J26" s="608"/>
      <c r="K26" s="608"/>
      <c r="L26" s="608"/>
      <c r="M26" s="608"/>
      <c r="N26" s="605"/>
    </row>
    <row r="27" spans="1:14">
      <c r="A27" s="605"/>
      <c r="B27" s="605"/>
      <c r="C27" s="605"/>
      <c r="D27" s="605"/>
      <c r="E27" s="605"/>
      <c r="F27" s="605"/>
      <c r="G27" s="605"/>
      <c r="H27" s="605"/>
      <c r="I27" s="608"/>
      <c r="J27" s="608"/>
      <c r="K27" s="608"/>
      <c r="L27" s="608"/>
      <c r="M27" s="608"/>
      <c r="N27" s="605"/>
    </row>
    <row r="28" spans="1:14">
      <c r="A28" s="605"/>
      <c r="B28" s="605"/>
      <c r="C28" s="605"/>
      <c r="D28" s="605"/>
      <c r="E28" s="605"/>
      <c r="F28" s="605"/>
      <c r="G28" s="605"/>
      <c r="H28" s="605"/>
      <c r="I28" s="608"/>
      <c r="J28" s="608"/>
      <c r="K28" s="608"/>
      <c r="L28" s="608"/>
      <c r="M28" s="608"/>
      <c r="N28" s="605"/>
    </row>
    <row r="29" spans="1:14">
      <c r="A29" s="605"/>
      <c r="B29" s="605"/>
      <c r="C29" s="605"/>
      <c r="D29" s="605"/>
      <c r="E29" s="605"/>
      <c r="F29" s="605"/>
      <c r="G29" s="605"/>
      <c r="H29" s="605"/>
      <c r="I29" s="608"/>
      <c r="J29" s="608"/>
      <c r="K29" s="608"/>
      <c r="L29" s="608"/>
      <c r="M29" s="608"/>
      <c r="N29" s="605"/>
    </row>
    <row r="30" spans="1:14">
      <c r="A30" s="605"/>
      <c r="B30" s="605"/>
      <c r="C30" s="605"/>
      <c r="D30" s="605"/>
      <c r="E30" s="605"/>
      <c r="F30" s="605"/>
      <c r="G30" s="605"/>
      <c r="H30" s="605"/>
      <c r="I30" s="608"/>
      <c r="J30" s="608"/>
      <c r="K30" s="608"/>
      <c r="L30" s="608"/>
      <c r="M30" s="608"/>
      <c r="N30" s="605"/>
    </row>
    <row r="31" spans="1:14">
      <c r="A31" s="605"/>
      <c r="B31" s="605"/>
      <c r="C31" s="605"/>
      <c r="D31" s="605"/>
      <c r="E31" s="605"/>
      <c r="F31" s="605"/>
      <c r="G31" s="605"/>
      <c r="H31" s="605"/>
      <c r="I31" s="608"/>
      <c r="J31" s="608"/>
      <c r="K31" s="608"/>
      <c r="L31" s="608"/>
      <c r="M31" s="608"/>
      <c r="N31" s="605"/>
    </row>
    <row r="32" spans="1:14">
      <c r="A32" s="605"/>
      <c r="B32" s="605"/>
      <c r="C32" s="605"/>
      <c r="D32" s="605"/>
      <c r="E32" s="605"/>
      <c r="F32" s="605"/>
      <c r="G32" s="605"/>
      <c r="H32" s="605"/>
      <c r="I32" s="608"/>
      <c r="J32" s="608"/>
      <c r="K32" s="608"/>
      <c r="L32" s="608"/>
      <c r="M32" s="608"/>
      <c r="N32" s="605"/>
    </row>
    <row r="33" spans="1:14">
      <c r="A33" s="605"/>
      <c r="B33" s="605"/>
      <c r="C33" s="605"/>
      <c r="D33" s="605"/>
      <c r="E33" s="605"/>
      <c r="F33" s="605"/>
      <c r="G33" s="605"/>
      <c r="H33" s="605"/>
      <c r="I33" s="608"/>
      <c r="J33" s="608"/>
      <c r="K33" s="608"/>
      <c r="L33" s="608"/>
      <c r="M33" s="608"/>
      <c r="N33" s="605"/>
    </row>
    <row r="34" spans="1:14">
      <c r="A34" s="605"/>
      <c r="B34" s="605"/>
      <c r="C34" s="605"/>
      <c r="D34" s="605"/>
      <c r="E34" s="605"/>
      <c r="F34" s="605"/>
      <c r="G34" s="605"/>
      <c r="H34" s="605"/>
      <c r="I34" s="608"/>
      <c r="J34" s="608"/>
      <c r="K34" s="608"/>
      <c r="L34" s="608"/>
      <c r="M34" s="608"/>
      <c r="N34" s="605"/>
    </row>
    <row r="35" spans="1:14">
      <c r="A35" s="605"/>
      <c r="B35" s="605"/>
      <c r="C35" s="605"/>
      <c r="D35" s="605"/>
      <c r="E35" s="605"/>
      <c r="F35" s="605"/>
      <c r="G35" s="605"/>
      <c r="H35" s="605"/>
      <c r="I35" s="608"/>
      <c r="J35" s="608"/>
      <c r="K35" s="608"/>
      <c r="L35" s="608"/>
      <c r="M35" s="608"/>
      <c r="N35" s="605"/>
    </row>
    <row r="36" spans="1:14">
      <c r="A36" s="605"/>
      <c r="B36" s="605"/>
      <c r="C36" s="605"/>
      <c r="D36" s="605"/>
      <c r="E36" s="605"/>
      <c r="F36" s="605"/>
      <c r="G36" s="605"/>
      <c r="H36" s="605"/>
      <c r="I36" s="608"/>
      <c r="J36" s="608"/>
      <c r="K36" s="608"/>
      <c r="L36" s="608"/>
      <c r="M36" s="608"/>
      <c r="N36" s="605"/>
    </row>
    <row r="37" spans="1:14">
      <c r="A37" s="605"/>
      <c r="B37" s="605"/>
      <c r="C37" s="605"/>
      <c r="D37" s="605"/>
      <c r="E37" s="605"/>
      <c r="F37" s="605"/>
      <c r="G37" s="605"/>
      <c r="H37" s="605"/>
      <c r="I37" s="608"/>
      <c r="J37" s="608"/>
      <c r="K37" s="608"/>
      <c r="L37" s="608"/>
      <c r="M37" s="608"/>
      <c r="N37" s="605"/>
    </row>
    <row r="38" spans="1:14">
      <c r="A38" s="605"/>
      <c r="B38" s="605"/>
      <c r="C38" s="605"/>
      <c r="D38" s="605"/>
      <c r="E38" s="605"/>
      <c r="F38" s="605"/>
      <c r="G38" s="605"/>
      <c r="H38" s="605"/>
      <c r="I38" s="608"/>
      <c r="J38" s="608"/>
      <c r="K38" s="608"/>
      <c r="L38" s="608"/>
      <c r="M38" s="608"/>
      <c r="N38" s="605"/>
    </row>
    <row r="39" spans="1:14">
      <c r="A39" s="605"/>
      <c r="B39" s="605"/>
      <c r="C39" s="605"/>
      <c r="D39" s="605"/>
      <c r="E39" s="605"/>
      <c r="F39" s="605"/>
      <c r="G39" s="605"/>
      <c r="H39" s="605"/>
      <c r="I39" s="608"/>
      <c r="J39" s="608"/>
      <c r="K39" s="608"/>
      <c r="L39" s="608"/>
      <c r="M39" s="608"/>
      <c r="N39" s="605"/>
    </row>
    <row r="40" spans="1:14">
      <c r="A40" s="605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</row>
    <row r="41" spans="1:14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</row>
    <row r="42" spans="1:14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</row>
    <row r="43" spans="1:14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</row>
    <row r="44" spans="1:14">
      <c r="A44" s="605"/>
      <c r="B44" s="605"/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</row>
    <row r="45" spans="1:14">
      <c r="A45" s="605"/>
      <c r="B45" s="605"/>
      <c r="C45" s="605"/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5"/>
    </row>
    <row r="46" spans="1:14">
      <c r="A46" s="605"/>
      <c r="B46" s="605"/>
      <c r="C46" s="605"/>
      <c r="D46" s="605"/>
      <c r="E46" s="605"/>
      <c r="F46" s="605"/>
      <c r="G46" s="605"/>
      <c r="H46" s="605"/>
      <c r="I46" s="605"/>
      <c r="J46" s="605"/>
      <c r="K46" s="605"/>
      <c r="L46" s="605"/>
      <c r="M46" s="605"/>
      <c r="N46" s="605"/>
    </row>
    <row r="47" spans="1:14">
      <c r="A47" s="605"/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</row>
    <row r="48" spans="1:14">
      <c r="A48" s="605"/>
      <c r="B48" s="605"/>
      <c r="C48" s="605"/>
      <c r="D48" s="605"/>
      <c r="E48" s="605"/>
      <c r="F48" s="605"/>
      <c r="G48" s="605"/>
      <c r="H48" s="605"/>
      <c r="I48" s="605"/>
      <c r="J48" s="605"/>
      <c r="K48" s="605"/>
      <c r="L48" s="605"/>
      <c r="M48" s="605"/>
      <c r="N48" s="605"/>
    </row>
    <row r="49" spans="1:14">
      <c r="A49" s="605"/>
      <c r="B49" s="605"/>
      <c r="C49" s="605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</row>
    <row r="50" spans="1:14">
      <c r="A50" s="605"/>
      <c r="B50" s="605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</row>
    <row r="51" spans="1:14">
      <c r="A51" s="605"/>
      <c r="B51" s="605"/>
      <c r="C51" s="605"/>
      <c r="D51" s="605"/>
      <c r="E51" s="605"/>
      <c r="F51" s="605"/>
      <c r="G51" s="605"/>
      <c r="H51" s="605"/>
      <c r="I51" s="605"/>
      <c r="J51" s="605"/>
      <c r="K51" s="605"/>
      <c r="L51" s="605"/>
      <c r="M51" s="605"/>
      <c r="N51" s="605"/>
    </row>
    <row r="52" spans="1:14">
      <c r="A52" s="605"/>
      <c r="B52" s="605"/>
      <c r="C52" s="605"/>
      <c r="D52" s="605"/>
      <c r="E52" s="605"/>
      <c r="F52" s="605"/>
      <c r="G52" s="605"/>
      <c r="H52" s="605"/>
      <c r="I52" s="605"/>
      <c r="J52" s="605"/>
      <c r="K52" s="605"/>
      <c r="L52" s="605"/>
      <c r="M52" s="605"/>
      <c r="N52" s="605"/>
    </row>
    <row r="53" spans="1:14">
      <c r="A53" s="605"/>
      <c r="B53" s="605"/>
      <c r="C53" s="605"/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</row>
    <row r="54" spans="1:14">
      <c r="A54" s="605"/>
      <c r="B54" s="605"/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</row>
    <row r="55" spans="1:14">
      <c r="A55" s="605"/>
      <c r="B55" s="605"/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</row>
  </sheetData>
  <mergeCells count="6">
    <mergeCell ref="A1:N1"/>
    <mergeCell ref="A3:A4"/>
    <mergeCell ref="B3:B4"/>
    <mergeCell ref="C3:H3"/>
    <mergeCell ref="I3:N3"/>
    <mergeCell ref="C23:I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M19"/>
  <sheetViews>
    <sheetView workbookViewId="0">
      <selection activeCell="B1" sqref="B1"/>
    </sheetView>
  </sheetViews>
  <sheetFormatPr defaultRowHeight="14.25"/>
  <cols>
    <col min="1" max="7" width="9.140625" style="609"/>
    <col min="8" max="8" width="19.28515625" style="609" customWidth="1"/>
    <col min="9" max="9" width="21.42578125" style="609" customWidth="1"/>
    <col min="10" max="10" width="11.85546875" style="609" customWidth="1"/>
    <col min="11" max="11" width="10" style="609" customWidth="1"/>
    <col min="12" max="12" width="10.5703125" style="609" customWidth="1"/>
    <col min="13" max="13" width="9" style="609" customWidth="1"/>
    <col min="14" max="263" width="9.140625" style="609"/>
    <col min="264" max="264" width="19.28515625" style="609" customWidth="1"/>
    <col min="265" max="265" width="21.42578125" style="609" customWidth="1"/>
    <col min="266" max="266" width="11.85546875" style="609" customWidth="1"/>
    <col min="267" max="267" width="10" style="609" customWidth="1"/>
    <col min="268" max="268" width="10.5703125" style="609" customWidth="1"/>
    <col min="269" max="269" width="9" style="609" customWidth="1"/>
    <col min="270" max="519" width="9.140625" style="609"/>
    <col min="520" max="520" width="19.28515625" style="609" customWidth="1"/>
    <col min="521" max="521" width="21.42578125" style="609" customWidth="1"/>
    <col min="522" max="522" width="11.85546875" style="609" customWidth="1"/>
    <col min="523" max="523" width="10" style="609" customWidth="1"/>
    <col min="524" max="524" width="10.5703125" style="609" customWidth="1"/>
    <col min="525" max="525" width="9" style="609" customWidth="1"/>
    <col min="526" max="775" width="9.140625" style="609"/>
    <col min="776" max="776" width="19.28515625" style="609" customWidth="1"/>
    <col min="777" max="777" width="21.42578125" style="609" customWidth="1"/>
    <col min="778" max="778" width="11.85546875" style="609" customWidth="1"/>
    <col min="779" max="779" width="10" style="609" customWidth="1"/>
    <col min="780" max="780" width="10.5703125" style="609" customWidth="1"/>
    <col min="781" max="781" width="9" style="609" customWidth="1"/>
    <col min="782" max="1031" width="9.140625" style="609"/>
    <col min="1032" max="1032" width="19.28515625" style="609" customWidth="1"/>
    <col min="1033" max="1033" width="21.42578125" style="609" customWidth="1"/>
    <col min="1034" max="1034" width="11.85546875" style="609" customWidth="1"/>
    <col min="1035" max="1035" width="10" style="609" customWidth="1"/>
    <col min="1036" max="1036" width="10.5703125" style="609" customWidth="1"/>
    <col min="1037" max="1037" width="9" style="609" customWidth="1"/>
    <col min="1038" max="1287" width="9.140625" style="609"/>
    <col min="1288" max="1288" width="19.28515625" style="609" customWidth="1"/>
    <col min="1289" max="1289" width="21.42578125" style="609" customWidth="1"/>
    <col min="1290" max="1290" width="11.85546875" style="609" customWidth="1"/>
    <col min="1291" max="1291" width="10" style="609" customWidth="1"/>
    <col min="1292" max="1292" width="10.5703125" style="609" customWidth="1"/>
    <col min="1293" max="1293" width="9" style="609" customWidth="1"/>
    <col min="1294" max="1543" width="9.140625" style="609"/>
    <col min="1544" max="1544" width="19.28515625" style="609" customWidth="1"/>
    <col min="1545" max="1545" width="21.42578125" style="609" customWidth="1"/>
    <col min="1546" max="1546" width="11.85546875" style="609" customWidth="1"/>
    <col min="1547" max="1547" width="10" style="609" customWidth="1"/>
    <col min="1548" max="1548" width="10.5703125" style="609" customWidth="1"/>
    <col min="1549" max="1549" width="9" style="609" customWidth="1"/>
    <col min="1550" max="1799" width="9.140625" style="609"/>
    <col min="1800" max="1800" width="19.28515625" style="609" customWidth="1"/>
    <col min="1801" max="1801" width="21.42578125" style="609" customWidth="1"/>
    <col min="1802" max="1802" width="11.85546875" style="609" customWidth="1"/>
    <col min="1803" max="1803" width="10" style="609" customWidth="1"/>
    <col min="1804" max="1804" width="10.5703125" style="609" customWidth="1"/>
    <col min="1805" max="1805" width="9" style="609" customWidth="1"/>
    <col min="1806" max="2055" width="9.140625" style="609"/>
    <col min="2056" max="2056" width="19.28515625" style="609" customWidth="1"/>
    <col min="2057" max="2057" width="21.42578125" style="609" customWidth="1"/>
    <col min="2058" max="2058" width="11.85546875" style="609" customWidth="1"/>
    <col min="2059" max="2059" width="10" style="609" customWidth="1"/>
    <col min="2060" max="2060" width="10.5703125" style="609" customWidth="1"/>
    <col min="2061" max="2061" width="9" style="609" customWidth="1"/>
    <col min="2062" max="2311" width="9.140625" style="609"/>
    <col min="2312" max="2312" width="19.28515625" style="609" customWidth="1"/>
    <col min="2313" max="2313" width="21.42578125" style="609" customWidth="1"/>
    <col min="2314" max="2314" width="11.85546875" style="609" customWidth="1"/>
    <col min="2315" max="2315" width="10" style="609" customWidth="1"/>
    <col min="2316" max="2316" width="10.5703125" style="609" customWidth="1"/>
    <col min="2317" max="2317" width="9" style="609" customWidth="1"/>
    <col min="2318" max="2567" width="9.140625" style="609"/>
    <col min="2568" max="2568" width="19.28515625" style="609" customWidth="1"/>
    <col min="2569" max="2569" width="21.42578125" style="609" customWidth="1"/>
    <col min="2570" max="2570" width="11.85546875" style="609" customWidth="1"/>
    <col min="2571" max="2571" width="10" style="609" customWidth="1"/>
    <col min="2572" max="2572" width="10.5703125" style="609" customWidth="1"/>
    <col min="2573" max="2573" width="9" style="609" customWidth="1"/>
    <col min="2574" max="2823" width="9.140625" style="609"/>
    <col min="2824" max="2824" width="19.28515625" style="609" customWidth="1"/>
    <col min="2825" max="2825" width="21.42578125" style="609" customWidth="1"/>
    <col min="2826" max="2826" width="11.85546875" style="609" customWidth="1"/>
    <col min="2827" max="2827" width="10" style="609" customWidth="1"/>
    <col min="2828" max="2828" width="10.5703125" style="609" customWidth="1"/>
    <col min="2829" max="2829" width="9" style="609" customWidth="1"/>
    <col min="2830" max="3079" width="9.140625" style="609"/>
    <col min="3080" max="3080" width="19.28515625" style="609" customWidth="1"/>
    <col min="3081" max="3081" width="21.42578125" style="609" customWidth="1"/>
    <col min="3082" max="3082" width="11.85546875" style="609" customWidth="1"/>
    <col min="3083" max="3083" width="10" style="609" customWidth="1"/>
    <col min="3084" max="3084" width="10.5703125" style="609" customWidth="1"/>
    <col min="3085" max="3085" width="9" style="609" customWidth="1"/>
    <col min="3086" max="3335" width="9.140625" style="609"/>
    <col min="3336" max="3336" width="19.28515625" style="609" customWidth="1"/>
    <col min="3337" max="3337" width="21.42578125" style="609" customWidth="1"/>
    <col min="3338" max="3338" width="11.85546875" style="609" customWidth="1"/>
    <col min="3339" max="3339" width="10" style="609" customWidth="1"/>
    <col min="3340" max="3340" width="10.5703125" style="609" customWidth="1"/>
    <col min="3341" max="3341" width="9" style="609" customWidth="1"/>
    <col min="3342" max="3591" width="9.140625" style="609"/>
    <col min="3592" max="3592" width="19.28515625" style="609" customWidth="1"/>
    <col min="3593" max="3593" width="21.42578125" style="609" customWidth="1"/>
    <col min="3594" max="3594" width="11.85546875" style="609" customWidth="1"/>
    <col min="3595" max="3595" width="10" style="609" customWidth="1"/>
    <col min="3596" max="3596" width="10.5703125" style="609" customWidth="1"/>
    <col min="3597" max="3597" width="9" style="609" customWidth="1"/>
    <col min="3598" max="3847" width="9.140625" style="609"/>
    <col min="3848" max="3848" width="19.28515625" style="609" customWidth="1"/>
    <col min="3849" max="3849" width="21.42578125" style="609" customWidth="1"/>
    <col min="3850" max="3850" width="11.85546875" style="609" customWidth="1"/>
    <col min="3851" max="3851" width="10" style="609" customWidth="1"/>
    <col min="3852" max="3852" width="10.5703125" style="609" customWidth="1"/>
    <col min="3853" max="3853" width="9" style="609" customWidth="1"/>
    <col min="3854" max="4103" width="9.140625" style="609"/>
    <col min="4104" max="4104" width="19.28515625" style="609" customWidth="1"/>
    <col min="4105" max="4105" width="21.42578125" style="609" customWidth="1"/>
    <col min="4106" max="4106" width="11.85546875" style="609" customWidth="1"/>
    <col min="4107" max="4107" width="10" style="609" customWidth="1"/>
    <col min="4108" max="4108" width="10.5703125" style="609" customWidth="1"/>
    <col min="4109" max="4109" width="9" style="609" customWidth="1"/>
    <col min="4110" max="4359" width="9.140625" style="609"/>
    <col min="4360" max="4360" width="19.28515625" style="609" customWidth="1"/>
    <col min="4361" max="4361" width="21.42578125" style="609" customWidth="1"/>
    <col min="4362" max="4362" width="11.85546875" style="609" customWidth="1"/>
    <col min="4363" max="4363" width="10" style="609" customWidth="1"/>
    <col min="4364" max="4364" width="10.5703125" style="609" customWidth="1"/>
    <col min="4365" max="4365" width="9" style="609" customWidth="1"/>
    <col min="4366" max="4615" width="9.140625" style="609"/>
    <col min="4616" max="4616" width="19.28515625" style="609" customWidth="1"/>
    <col min="4617" max="4617" width="21.42578125" style="609" customWidth="1"/>
    <col min="4618" max="4618" width="11.85546875" style="609" customWidth="1"/>
    <col min="4619" max="4619" width="10" style="609" customWidth="1"/>
    <col min="4620" max="4620" width="10.5703125" style="609" customWidth="1"/>
    <col min="4621" max="4621" width="9" style="609" customWidth="1"/>
    <col min="4622" max="4871" width="9.140625" style="609"/>
    <col min="4872" max="4872" width="19.28515625" style="609" customWidth="1"/>
    <col min="4873" max="4873" width="21.42578125" style="609" customWidth="1"/>
    <col min="4874" max="4874" width="11.85546875" style="609" customWidth="1"/>
    <col min="4875" max="4875" width="10" style="609" customWidth="1"/>
    <col min="4876" max="4876" width="10.5703125" style="609" customWidth="1"/>
    <col min="4877" max="4877" width="9" style="609" customWidth="1"/>
    <col min="4878" max="5127" width="9.140625" style="609"/>
    <col min="5128" max="5128" width="19.28515625" style="609" customWidth="1"/>
    <col min="5129" max="5129" width="21.42578125" style="609" customWidth="1"/>
    <col min="5130" max="5130" width="11.85546875" style="609" customWidth="1"/>
    <col min="5131" max="5131" width="10" style="609" customWidth="1"/>
    <col min="5132" max="5132" width="10.5703125" style="609" customWidth="1"/>
    <col min="5133" max="5133" width="9" style="609" customWidth="1"/>
    <col min="5134" max="5383" width="9.140625" style="609"/>
    <col min="5384" max="5384" width="19.28515625" style="609" customWidth="1"/>
    <col min="5385" max="5385" width="21.42578125" style="609" customWidth="1"/>
    <col min="5386" max="5386" width="11.85546875" style="609" customWidth="1"/>
    <col min="5387" max="5387" width="10" style="609" customWidth="1"/>
    <col min="5388" max="5388" width="10.5703125" style="609" customWidth="1"/>
    <col min="5389" max="5389" width="9" style="609" customWidth="1"/>
    <col min="5390" max="5639" width="9.140625" style="609"/>
    <col min="5640" max="5640" width="19.28515625" style="609" customWidth="1"/>
    <col min="5641" max="5641" width="21.42578125" style="609" customWidth="1"/>
    <col min="5642" max="5642" width="11.85546875" style="609" customWidth="1"/>
    <col min="5643" max="5643" width="10" style="609" customWidth="1"/>
    <col min="5644" max="5644" width="10.5703125" style="609" customWidth="1"/>
    <col min="5645" max="5645" width="9" style="609" customWidth="1"/>
    <col min="5646" max="5895" width="9.140625" style="609"/>
    <col min="5896" max="5896" width="19.28515625" style="609" customWidth="1"/>
    <col min="5897" max="5897" width="21.42578125" style="609" customWidth="1"/>
    <col min="5898" max="5898" width="11.85546875" style="609" customWidth="1"/>
    <col min="5899" max="5899" width="10" style="609" customWidth="1"/>
    <col min="5900" max="5900" width="10.5703125" style="609" customWidth="1"/>
    <col min="5901" max="5901" width="9" style="609" customWidth="1"/>
    <col min="5902" max="6151" width="9.140625" style="609"/>
    <col min="6152" max="6152" width="19.28515625" style="609" customWidth="1"/>
    <col min="6153" max="6153" width="21.42578125" style="609" customWidth="1"/>
    <col min="6154" max="6154" width="11.85546875" style="609" customWidth="1"/>
    <col min="6155" max="6155" width="10" style="609" customWidth="1"/>
    <col min="6156" max="6156" width="10.5703125" style="609" customWidth="1"/>
    <col min="6157" max="6157" width="9" style="609" customWidth="1"/>
    <col min="6158" max="6407" width="9.140625" style="609"/>
    <col min="6408" max="6408" width="19.28515625" style="609" customWidth="1"/>
    <col min="6409" max="6409" width="21.42578125" style="609" customWidth="1"/>
    <col min="6410" max="6410" width="11.85546875" style="609" customWidth="1"/>
    <col min="6411" max="6411" width="10" style="609" customWidth="1"/>
    <col min="6412" max="6412" width="10.5703125" style="609" customWidth="1"/>
    <col min="6413" max="6413" width="9" style="609" customWidth="1"/>
    <col min="6414" max="6663" width="9.140625" style="609"/>
    <col min="6664" max="6664" width="19.28515625" style="609" customWidth="1"/>
    <col min="6665" max="6665" width="21.42578125" style="609" customWidth="1"/>
    <col min="6666" max="6666" width="11.85546875" style="609" customWidth="1"/>
    <col min="6667" max="6667" width="10" style="609" customWidth="1"/>
    <col min="6668" max="6668" width="10.5703125" style="609" customWidth="1"/>
    <col min="6669" max="6669" width="9" style="609" customWidth="1"/>
    <col min="6670" max="6919" width="9.140625" style="609"/>
    <col min="6920" max="6920" width="19.28515625" style="609" customWidth="1"/>
    <col min="6921" max="6921" width="21.42578125" style="609" customWidth="1"/>
    <col min="6922" max="6922" width="11.85546875" style="609" customWidth="1"/>
    <col min="6923" max="6923" width="10" style="609" customWidth="1"/>
    <col min="6924" max="6924" width="10.5703125" style="609" customWidth="1"/>
    <col min="6925" max="6925" width="9" style="609" customWidth="1"/>
    <col min="6926" max="7175" width="9.140625" style="609"/>
    <col min="7176" max="7176" width="19.28515625" style="609" customWidth="1"/>
    <col min="7177" max="7177" width="21.42578125" style="609" customWidth="1"/>
    <col min="7178" max="7178" width="11.85546875" style="609" customWidth="1"/>
    <col min="7179" max="7179" width="10" style="609" customWidth="1"/>
    <col min="7180" max="7180" width="10.5703125" style="609" customWidth="1"/>
    <col min="7181" max="7181" width="9" style="609" customWidth="1"/>
    <col min="7182" max="7431" width="9.140625" style="609"/>
    <col min="7432" max="7432" width="19.28515625" style="609" customWidth="1"/>
    <col min="7433" max="7433" width="21.42578125" style="609" customWidth="1"/>
    <col min="7434" max="7434" width="11.85546875" style="609" customWidth="1"/>
    <col min="7435" max="7435" width="10" style="609" customWidth="1"/>
    <col min="7436" max="7436" width="10.5703125" style="609" customWidth="1"/>
    <col min="7437" max="7437" width="9" style="609" customWidth="1"/>
    <col min="7438" max="7687" width="9.140625" style="609"/>
    <col min="7688" max="7688" width="19.28515625" style="609" customWidth="1"/>
    <col min="7689" max="7689" width="21.42578125" style="609" customWidth="1"/>
    <col min="7690" max="7690" width="11.85546875" style="609" customWidth="1"/>
    <col min="7691" max="7691" width="10" style="609" customWidth="1"/>
    <col min="7692" max="7692" width="10.5703125" style="609" customWidth="1"/>
    <col min="7693" max="7693" width="9" style="609" customWidth="1"/>
    <col min="7694" max="7943" width="9.140625" style="609"/>
    <col min="7944" max="7944" width="19.28515625" style="609" customWidth="1"/>
    <col min="7945" max="7945" width="21.42578125" style="609" customWidth="1"/>
    <col min="7946" max="7946" width="11.85546875" style="609" customWidth="1"/>
    <col min="7947" max="7947" width="10" style="609" customWidth="1"/>
    <col min="7948" max="7948" width="10.5703125" style="609" customWidth="1"/>
    <col min="7949" max="7949" width="9" style="609" customWidth="1"/>
    <col min="7950" max="8199" width="9.140625" style="609"/>
    <col min="8200" max="8200" width="19.28515625" style="609" customWidth="1"/>
    <col min="8201" max="8201" width="21.42578125" style="609" customWidth="1"/>
    <col min="8202" max="8202" width="11.85546875" style="609" customWidth="1"/>
    <col min="8203" max="8203" width="10" style="609" customWidth="1"/>
    <col min="8204" max="8204" width="10.5703125" style="609" customWidth="1"/>
    <col min="8205" max="8205" width="9" style="609" customWidth="1"/>
    <col min="8206" max="8455" width="9.140625" style="609"/>
    <col min="8456" max="8456" width="19.28515625" style="609" customWidth="1"/>
    <col min="8457" max="8457" width="21.42578125" style="609" customWidth="1"/>
    <col min="8458" max="8458" width="11.85546875" style="609" customWidth="1"/>
    <col min="8459" max="8459" width="10" style="609" customWidth="1"/>
    <col min="8460" max="8460" width="10.5703125" style="609" customWidth="1"/>
    <col min="8461" max="8461" width="9" style="609" customWidth="1"/>
    <col min="8462" max="8711" width="9.140625" style="609"/>
    <col min="8712" max="8712" width="19.28515625" style="609" customWidth="1"/>
    <col min="8713" max="8713" width="21.42578125" style="609" customWidth="1"/>
    <col min="8714" max="8714" width="11.85546875" style="609" customWidth="1"/>
    <col min="8715" max="8715" width="10" style="609" customWidth="1"/>
    <col min="8716" max="8716" width="10.5703125" style="609" customWidth="1"/>
    <col min="8717" max="8717" width="9" style="609" customWidth="1"/>
    <col min="8718" max="8967" width="9.140625" style="609"/>
    <col min="8968" max="8968" width="19.28515625" style="609" customWidth="1"/>
    <col min="8969" max="8969" width="21.42578125" style="609" customWidth="1"/>
    <col min="8970" max="8970" width="11.85546875" style="609" customWidth="1"/>
    <col min="8971" max="8971" width="10" style="609" customWidth="1"/>
    <col min="8972" max="8972" width="10.5703125" style="609" customWidth="1"/>
    <col min="8973" max="8973" width="9" style="609" customWidth="1"/>
    <col min="8974" max="9223" width="9.140625" style="609"/>
    <col min="9224" max="9224" width="19.28515625" style="609" customWidth="1"/>
    <col min="9225" max="9225" width="21.42578125" style="609" customWidth="1"/>
    <col min="9226" max="9226" width="11.85546875" style="609" customWidth="1"/>
    <col min="9227" max="9227" width="10" style="609" customWidth="1"/>
    <col min="9228" max="9228" width="10.5703125" style="609" customWidth="1"/>
    <col min="9229" max="9229" width="9" style="609" customWidth="1"/>
    <col min="9230" max="9479" width="9.140625" style="609"/>
    <col min="9480" max="9480" width="19.28515625" style="609" customWidth="1"/>
    <col min="9481" max="9481" width="21.42578125" style="609" customWidth="1"/>
    <col min="9482" max="9482" width="11.85546875" style="609" customWidth="1"/>
    <col min="9483" max="9483" width="10" style="609" customWidth="1"/>
    <col min="9484" max="9484" width="10.5703125" style="609" customWidth="1"/>
    <col min="9485" max="9485" width="9" style="609" customWidth="1"/>
    <col min="9486" max="9735" width="9.140625" style="609"/>
    <col min="9736" max="9736" width="19.28515625" style="609" customWidth="1"/>
    <col min="9737" max="9737" width="21.42578125" style="609" customWidth="1"/>
    <col min="9738" max="9738" width="11.85546875" style="609" customWidth="1"/>
    <col min="9739" max="9739" width="10" style="609" customWidth="1"/>
    <col min="9740" max="9740" width="10.5703125" style="609" customWidth="1"/>
    <col min="9741" max="9741" width="9" style="609" customWidth="1"/>
    <col min="9742" max="9991" width="9.140625" style="609"/>
    <col min="9992" max="9992" width="19.28515625" style="609" customWidth="1"/>
    <col min="9993" max="9993" width="21.42578125" style="609" customWidth="1"/>
    <col min="9994" max="9994" width="11.85546875" style="609" customWidth="1"/>
    <col min="9995" max="9995" width="10" style="609" customWidth="1"/>
    <col min="9996" max="9996" width="10.5703125" style="609" customWidth="1"/>
    <col min="9997" max="9997" width="9" style="609" customWidth="1"/>
    <col min="9998" max="10247" width="9.140625" style="609"/>
    <col min="10248" max="10248" width="19.28515625" style="609" customWidth="1"/>
    <col min="10249" max="10249" width="21.42578125" style="609" customWidth="1"/>
    <col min="10250" max="10250" width="11.85546875" style="609" customWidth="1"/>
    <col min="10251" max="10251" width="10" style="609" customWidth="1"/>
    <col min="10252" max="10252" width="10.5703125" style="609" customWidth="1"/>
    <col min="10253" max="10253" width="9" style="609" customWidth="1"/>
    <col min="10254" max="10503" width="9.140625" style="609"/>
    <col min="10504" max="10504" width="19.28515625" style="609" customWidth="1"/>
    <col min="10505" max="10505" width="21.42578125" style="609" customWidth="1"/>
    <col min="10506" max="10506" width="11.85546875" style="609" customWidth="1"/>
    <col min="10507" max="10507" width="10" style="609" customWidth="1"/>
    <col min="10508" max="10508" width="10.5703125" style="609" customWidth="1"/>
    <col min="10509" max="10509" width="9" style="609" customWidth="1"/>
    <col min="10510" max="10759" width="9.140625" style="609"/>
    <col min="10760" max="10760" width="19.28515625" style="609" customWidth="1"/>
    <col min="10761" max="10761" width="21.42578125" style="609" customWidth="1"/>
    <col min="10762" max="10762" width="11.85546875" style="609" customWidth="1"/>
    <col min="10763" max="10763" width="10" style="609" customWidth="1"/>
    <col min="10764" max="10764" width="10.5703125" style="609" customWidth="1"/>
    <col min="10765" max="10765" width="9" style="609" customWidth="1"/>
    <col min="10766" max="11015" width="9.140625" style="609"/>
    <col min="11016" max="11016" width="19.28515625" style="609" customWidth="1"/>
    <col min="11017" max="11017" width="21.42578125" style="609" customWidth="1"/>
    <col min="11018" max="11018" width="11.85546875" style="609" customWidth="1"/>
    <col min="11019" max="11019" width="10" style="609" customWidth="1"/>
    <col min="11020" max="11020" width="10.5703125" style="609" customWidth="1"/>
    <col min="11021" max="11021" width="9" style="609" customWidth="1"/>
    <col min="11022" max="11271" width="9.140625" style="609"/>
    <col min="11272" max="11272" width="19.28515625" style="609" customWidth="1"/>
    <col min="11273" max="11273" width="21.42578125" style="609" customWidth="1"/>
    <col min="11274" max="11274" width="11.85546875" style="609" customWidth="1"/>
    <col min="11275" max="11275" width="10" style="609" customWidth="1"/>
    <col min="11276" max="11276" width="10.5703125" style="609" customWidth="1"/>
    <col min="11277" max="11277" width="9" style="609" customWidth="1"/>
    <col min="11278" max="11527" width="9.140625" style="609"/>
    <col min="11528" max="11528" width="19.28515625" style="609" customWidth="1"/>
    <col min="11529" max="11529" width="21.42578125" style="609" customWidth="1"/>
    <col min="11530" max="11530" width="11.85546875" style="609" customWidth="1"/>
    <col min="11531" max="11531" width="10" style="609" customWidth="1"/>
    <col min="11532" max="11532" width="10.5703125" style="609" customWidth="1"/>
    <col min="11533" max="11533" width="9" style="609" customWidth="1"/>
    <col min="11534" max="11783" width="9.140625" style="609"/>
    <col min="11784" max="11784" width="19.28515625" style="609" customWidth="1"/>
    <col min="11785" max="11785" width="21.42578125" style="609" customWidth="1"/>
    <col min="11786" max="11786" width="11.85546875" style="609" customWidth="1"/>
    <col min="11787" max="11787" width="10" style="609" customWidth="1"/>
    <col min="11788" max="11788" width="10.5703125" style="609" customWidth="1"/>
    <col min="11789" max="11789" width="9" style="609" customWidth="1"/>
    <col min="11790" max="12039" width="9.140625" style="609"/>
    <col min="12040" max="12040" width="19.28515625" style="609" customWidth="1"/>
    <col min="12041" max="12041" width="21.42578125" style="609" customWidth="1"/>
    <col min="12042" max="12042" width="11.85546875" style="609" customWidth="1"/>
    <col min="12043" max="12043" width="10" style="609" customWidth="1"/>
    <col min="12044" max="12044" width="10.5703125" style="609" customWidth="1"/>
    <col min="12045" max="12045" width="9" style="609" customWidth="1"/>
    <col min="12046" max="12295" width="9.140625" style="609"/>
    <col min="12296" max="12296" width="19.28515625" style="609" customWidth="1"/>
    <col min="12297" max="12297" width="21.42578125" style="609" customWidth="1"/>
    <col min="12298" max="12298" width="11.85546875" style="609" customWidth="1"/>
    <col min="12299" max="12299" width="10" style="609" customWidth="1"/>
    <col min="12300" max="12300" width="10.5703125" style="609" customWidth="1"/>
    <col min="12301" max="12301" width="9" style="609" customWidth="1"/>
    <col min="12302" max="12551" width="9.140625" style="609"/>
    <col min="12552" max="12552" width="19.28515625" style="609" customWidth="1"/>
    <col min="12553" max="12553" width="21.42578125" style="609" customWidth="1"/>
    <col min="12554" max="12554" width="11.85546875" style="609" customWidth="1"/>
    <col min="12555" max="12555" width="10" style="609" customWidth="1"/>
    <col min="12556" max="12556" width="10.5703125" style="609" customWidth="1"/>
    <col min="12557" max="12557" width="9" style="609" customWidth="1"/>
    <col min="12558" max="12807" width="9.140625" style="609"/>
    <col min="12808" max="12808" width="19.28515625" style="609" customWidth="1"/>
    <col min="12809" max="12809" width="21.42578125" style="609" customWidth="1"/>
    <col min="12810" max="12810" width="11.85546875" style="609" customWidth="1"/>
    <col min="12811" max="12811" width="10" style="609" customWidth="1"/>
    <col min="12812" max="12812" width="10.5703125" style="609" customWidth="1"/>
    <col min="12813" max="12813" width="9" style="609" customWidth="1"/>
    <col min="12814" max="13063" width="9.140625" style="609"/>
    <col min="13064" max="13064" width="19.28515625" style="609" customWidth="1"/>
    <col min="13065" max="13065" width="21.42578125" style="609" customWidth="1"/>
    <col min="13066" max="13066" width="11.85546875" style="609" customWidth="1"/>
    <col min="13067" max="13067" width="10" style="609" customWidth="1"/>
    <col min="13068" max="13068" width="10.5703125" style="609" customWidth="1"/>
    <col min="13069" max="13069" width="9" style="609" customWidth="1"/>
    <col min="13070" max="13319" width="9.140625" style="609"/>
    <col min="13320" max="13320" width="19.28515625" style="609" customWidth="1"/>
    <col min="13321" max="13321" width="21.42578125" style="609" customWidth="1"/>
    <col min="13322" max="13322" width="11.85546875" style="609" customWidth="1"/>
    <col min="13323" max="13323" width="10" style="609" customWidth="1"/>
    <col min="13324" max="13324" width="10.5703125" style="609" customWidth="1"/>
    <col min="13325" max="13325" width="9" style="609" customWidth="1"/>
    <col min="13326" max="13575" width="9.140625" style="609"/>
    <col min="13576" max="13576" width="19.28515625" style="609" customWidth="1"/>
    <col min="13577" max="13577" width="21.42578125" style="609" customWidth="1"/>
    <col min="13578" max="13578" width="11.85546875" style="609" customWidth="1"/>
    <col min="13579" max="13579" width="10" style="609" customWidth="1"/>
    <col min="13580" max="13580" width="10.5703125" style="609" customWidth="1"/>
    <col min="13581" max="13581" width="9" style="609" customWidth="1"/>
    <col min="13582" max="13831" width="9.140625" style="609"/>
    <col min="13832" max="13832" width="19.28515625" style="609" customWidth="1"/>
    <col min="13833" max="13833" width="21.42578125" style="609" customWidth="1"/>
    <col min="13834" max="13834" width="11.85546875" style="609" customWidth="1"/>
    <col min="13835" max="13835" width="10" style="609" customWidth="1"/>
    <col min="13836" max="13836" width="10.5703125" style="609" customWidth="1"/>
    <col min="13837" max="13837" width="9" style="609" customWidth="1"/>
    <col min="13838" max="14087" width="9.140625" style="609"/>
    <col min="14088" max="14088" width="19.28515625" style="609" customWidth="1"/>
    <col min="14089" max="14089" width="21.42578125" style="609" customWidth="1"/>
    <col min="14090" max="14090" width="11.85546875" style="609" customWidth="1"/>
    <col min="14091" max="14091" width="10" style="609" customWidth="1"/>
    <col min="14092" max="14092" width="10.5703125" style="609" customWidth="1"/>
    <col min="14093" max="14093" width="9" style="609" customWidth="1"/>
    <col min="14094" max="14343" width="9.140625" style="609"/>
    <col min="14344" max="14344" width="19.28515625" style="609" customWidth="1"/>
    <col min="14345" max="14345" width="21.42578125" style="609" customWidth="1"/>
    <col min="14346" max="14346" width="11.85546875" style="609" customWidth="1"/>
    <col min="14347" max="14347" width="10" style="609" customWidth="1"/>
    <col min="14348" max="14348" width="10.5703125" style="609" customWidth="1"/>
    <col min="14349" max="14349" width="9" style="609" customWidth="1"/>
    <col min="14350" max="14599" width="9.140625" style="609"/>
    <col min="14600" max="14600" width="19.28515625" style="609" customWidth="1"/>
    <col min="14601" max="14601" width="21.42578125" style="609" customWidth="1"/>
    <col min="14602" max="14602" width="11.85546875" style="609" customWidth="1"/>
    <col min="14603" max="14603" width="10" style="609" customWidth="1"/>
    <col min="14604" max="14604" width="10.5703125" style="609" customWidth="1"/>
    <col min="14605" max="14605" width="9" style="609" customWidth="1"/>
    <col min="14606" max="14855" width="9.140625" style="609"/>
    <col min="14856" max="14856" width="19.28515625" style="609" customWidth="1"/>
    <col min="14857" max="14857" width="21.42578125" style="609" customWidth="1"/>
    <col min="14858" max="14858" width="11.85546875" style="609" customWidth="1"/>
    <col min="14859" max="14859" width="10" style="609" customWidth="1"/>
    <col min="14860" max="14860" width="10.5703125" style="609" customWidth="1"/>
    <col min="14861" max="14861" width="9" style="609" customWidth="1"/>
    <col min="14862" max="15111" width="9.140625" style="609"/>
    <col min="15112" max="15112" width="19.28515625" style="609" customWidth="1"/>
    <col min="15113" max="15113" width="21.42578125" style="609" customWidth="1"/>
    <col min="15114" max="15114" width="11.85546875" style="609" customWidth="1"/>
    <col min="15115" max="15115" width="10" style="609" customWidth="1"/>
    <col min="15116" max="15116" width="10.5703125" style="609" customWidth="1"/>
    <col min="15117" max="15117" width="9" style="609" customWidth="1"/>
    <col min="15118" max="15367" width="9.140625" style="609"/>
    <col min="15368" max="15368" width="19.28515625" style="609" customWidth="1"/>
    <col min="15369" max="15369" width="21.42578125" style="609" customWidth="1"/>
    <col min="15370" max="15370" width="11.85546875" style="609" customWidth="1"/>
    <col min="15371" max="15371" width="10" style="609" customWidth="1"/>
    <col min="15372" max="15372" width="10.5703125" style="609" customWidth="1"/>
    <col min="15373" max="15373" width="9" style="609" customWidth="1"/>
    <col min="15374" max="15623" width="9.140625" style="609"/>
    <col min="15624" max="15624" width="19.28515625" style="609" customWidth="1"/>
    <col min="15625" max="15625" width="21.42578125" style="609" customWidth="1"/>
    <col min="15626" max="15626" width="11.85546875" style="609" customWidth="1"/>
    <col min="15627" max="15627" width="10" style="609" customWidth="1"/>
    <col min="15628" max="15628" width="10.5703125" style="609" customWidth="1"/>
    <col min="15629" max="15629" width="9" style="609" customWidth="1"/>
    <col min="15630" max="15879" width="9.140625" style="609"/>
    <col min="15880" max="15880" width="19.28515625" style="609" customWidth="1"/>
    <col min="15881" max="15881" width="21.42578125" style="609" customWidth="1"/>
    <col min="15882" max="15882" width="11.85546875" style="609" customWidth="1"/>
    <col min="15883" max="15883" width="10" style="609" customWidth="1"/>
    <col min="15884" max="15884" width="10.5703125" style="609" customWidth="1"/>
    <col min="15885" max="15885" width="9" style="609" customWidth="1"/>
    <col min="15886" max="16135" width="9.140625" style="609"/>
    <col min="16136" max="16136" width="19.28515625" style="609" customWidth="1"/>
    <col min="16137" max="16137" width="21.42578125" style="609" customWidth="1"/>
    <col min="16138" max="16138" width="11.85546875" style="609" customWidth="1"/>
    <col min="16139" max="16139" width="10" style="609" customWidth="1"/>
    <col min="16140" max="16140" width="10.5703125" style="609" customWidth="1"/>
    <col min="16141" max="16141" width="9" style="609" customWidth="1"/>
    <col min="16142" max="16384" width="9.140625" style="609"/>
  </cols>
  <sheetData>
    <row r="2" spans="9:13">
      <c r="I2" s="610" t="s">
        <v>539</v>
      </c>
      <c r="J2" s="610"/>
      <c r="K2" s="610"/>
      <c r="L2" s="610"/>
      <c r="M2" s="610"/>
    </row>
    <row r="4" spans="9:13">
      <c r="K4" s="611" t="s">
        <v>540</v>
      </c>
      <c r="L4" s="611"/>
    </row>
    <row r="5" spans="9:13" ht="28.5">
      <c r="I5" s="242" t="s">
        <v>541</v>
      </c>
      <c r="J5" s="242" t="s">
        <v>542</v>
      </c>
      <c r="K5" s="242" t="s">
        <v>543</v>
      </c>
      <c r="L5" s="242" t="s">
        <v>544</v>
      </c>
      <c r="M5" s="242" t="s">
        <v>72</v>
      </c>
    </row>
    <row r="6" spans="9:13" ht="28.5" customHeight="1">
      <c r="I6" s="612" t="s">
        <v>545</v>
      </c>
      <c r="J6" s="242" t="s">
        <v>546</v>
      </c>
      <c r="K6" s="613">
        <v>0</v>
      </c>
      <c r="L6" s="613">
        <v>0</v>
      </c>
      <c r="M6" s="613">
        <v>0</v>
      </c>
    </row>
    <row r="7" spans="9:13" ht="28.5" customHeight="1">
      <c r="I7" s="612" t="s">
        <v>547</v>
      </c>
      <c r="J7" s="242" t="s">
        <v>548</v>
      </c>
      <c r="K7" s="242">
        <v>0</v>
      </c>
      <c r="L7" s="242">
        <v>0</v>
      </c>
      <c r="M7" s="613">
        <v>0</v>
      </c>
    </row>
    <row r="8" spans="9:13" ht="28.5" customHeight="1">
      <c r="I8" s="612" t="s">
        <v>549</v>
      </c>
      <c r="J8" s="242" t="s">
        <v>550</v>
      </c>
      <c r="K8" s="614">
        <v>10121.5</v>
      </c>
      <c r="L8" s="614">
        <v>4840.3</v>
      </c>
      <c r="M8" s="613">
        <f>L8/K8*100</f>
        <v>47.821963147754779</v>
      </c>
    </row>
    <row r="9" spans="9:13" ht="28.5" customHeight="1">
      <c r="I9" s="612" t="s">
        <v>551</v>
      </c>
      <c r="J9" s="242" t="s">
        <v>552</v>
      </c>
      <c r="K9" s="242">
        <v>24.6</v>
      </c>
      <c r="L9" s="613">
        <v>14.66</v>
      </c>
      <c r="M9" s="613">
        <f>L9/K9*100</f>
        <v>59.59349593495935</v>
      </c>
    </row>
    <row r="10" spans="9:13">
      <c r="I10" s="612" t="s">
        <v>100</v>
      </c>
      <c r="J10" s="242" t="s">
        <v>154</v>
      </c>
      <c r="K10" s="242">
        <v>46819.5</v>
      </c>
      <c r="L10" s="242">
        <v>25024.400000000001</v>
      </c>
      <c r="M10" s="613">
        <f>L10/K10*100</f>
        <v>53.448669891818582</v>
      </c>
    </row>
    <row r="12" spans="9:13">
      <c r="J12" s="615"/>
      <c r="K12" s="615"/>
      <c r="L12" s="615"/>
      <c r="M12" s="615"/>
    </row>
    <row r="13" spans="9:13" ht="14.25" customHeight="1">
      <c r="I13" s="610" t="s">
        <v>553</v>
      </c>
      <c r="J13" s="610"/>
      <c r="K13" s="610"/>
      <c r="L13" s="610"/>
      <c r="M13" s="610"/>
    </row>
    <row r="15" spans="9:13" ht="28.5">
      <c r="I15" s="242" t="s">
        <v>3</v>
      </c>
      <c r="J15" s="242" t="s">
        <v>554</v>
      </c>
      <c r="K15" s="242" t="s">
        <v>555</v>
      </c>
      <c r="L15" s="242" t="s">
        <v>556</v>
      </c>
      <c r="M15" s="242" t="s">
        <v>72</v>
      </c>
    </row>
    <row r="16" spans="9:13">
      <c r="I16" s="612" t="s">
        <v>557</v>
      </c>
      <c r="J16" s="242" t="s">
        <v>154</v>
      </c>
      <c r="K16" s="242">
        <v>231521.1</v>
      </c>
      <c r="L16" s="242">
        <v>294833.59999999998</v>
      </c>
      <c r="M16" s="613">
        <f>L16/K16*100</f>
        <v>127.34631962270393</v>
      </c>
    </row>
    <row r="17" spans="9:13">
      <c r="I17" s="612" t="s">
        <v>558</v>
      </c>
      <c r="J17" s="242" t="s">
        <v>154</v>
      </c>
      <c r="K17" s="242">
        <v>69173.399999999994</v>
      </c>
      <c r="L17" s="242">
        <v>69608.899999999994</v>
      </c>
      <c r="M17" s="613">
        <f>L17/K17*100</f>
        <v>100.62957726524935</v>
      </c>
    </row>
    <row r="18" spans="9:13">
      <c r="I18" s="612" t="s">
        <v>559</v>
      </c>
      <c r="J18" s="242" t="s">
        <v>560</v>
      </c>
      <c r="K18" s="242">
        <v>660</v>
      </c>
      <c r="L18" s="242">
        <v>704</v>
      </c>
      <c r="M18" s="613">
        <f>L18/K18*100</f>
        <v>106.66666666666667</v>
      </c>
    </row>
    <row r="19" spans="9:13" ht="28.5">
      <c r="I19" s="612" t="s">
        <v>561</v>
      </c>
      <c r="J19" s="242" t="s">
        <v>560</v>
      </c>
      <c r="K19" s="242">
        <v>11277</v>
      </c>
      <c r="L19" s="242">
        <v>7215</v>
      </c>
      <c r="M19" s="613">
        <f>L19/K19*100</f>
        <v>63.979781856876826</v>
      </c>
    </row>
  </sheetData>
  <mergeCells count="3">
    <mergeCell ref="I2:M2"/>
    <mergeCell ref="K4:L4"/>
    <mergeCell ref="I13:M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workbookViewId="0">
      <selection activeCell="N15" sqref="N15"/>
    </sheetView>
  </sheetViews>
  <sheetFormatPr defaultRowHeight="15"/>
  <cols>
    <col min="1" max="1" width="0" style="618" hidden="1" customWidth="1"/>
    <col min="2" max="2" width="5.85546875" style="618" customWidth="1"/>
    <col min="3" max="3" width="34" style="618" customWidth="1"/>
    <col min="4" max="4" width="17.7109375" style="618" customWidth="1"/>
    <col min="5" max="5" width="21.28515625" style="618" customWidth="1"/>
    <col min="6" max="6" width="15.28515625" style="618" customWidth="1"/>
    <col min="7" max="16384" width="9.140625" style="618"/>
  </cols>
  <sheetData>
    <row r="1" spans="1:6">
      <c r="A1" s="616" t="s">
        <v>562</v>
      </c>
      <c r="B1" s="617"/>
      <c r="C1" s="617"/>
      <c r="D1" s="617"/>
      <c r="E1" s="617"/>
      <c r="F1" s="617"/>
    </row>
    <row r="2" spans="1:6">
      <c r="A2" s="619"/>
      <c r="B2" s="620" t="s">
        <v>540</v>
      </c>
      <c r="C2" s="620"/>
      <c r="D2" s="621"/>
      <c r="E2" s="621"/>
      <c r="F2" s="622" t="s">
        <v>563</v>
      </c>
    </row>
    <row r="3" spans="1:6" ht="25.5">
      <c r="A3" s="623"/>
      <c r="B3" s="624" t="s">
        <v>564</v>
      </c>
      <c r="C3" s="624" t="s">
        <v>565</v>
      </c>
      <c r="D3" s="624" t="s">
        <v>566</v>
      </c>
      <c r="E3" s="624" t="s">
        <v>567</v>
      </c>
      <c r="F3" s="624" t="s">
        <v>568</v>
      </c>
    </row>
    <row r="4" spans="1:6">
      <c r="A4" s="623"/>
      <c r="B4" s="625">
        <v>1</v>
      </c>
      <c r="C4" s="626" t="s">
        <v>569</v>
      </c>
      <c r="D4" s="627">
        <v>3687600</v>
      </c>
      <c r="E4" s="628">
        <v>557700</v>
      </c>
      <c r="F4" s="627">
        <f>E4/D4*100</f>
        <v>15.123657663520989</v>
      </c>
    </row>
    <row r="5" spans="1:6">
      <c r="A5" s="623"/>
      <c r="B5" s="625">
        <v>3</v>
      </c>
      <c r="C5" s="626" t="s">
        <v>570</v>
      </c>
      <c r="D5" s="627">
        <v>2082000</v>
      </c>
      <c r="E5" s="628">
        <v>400000</v>
      </c>
      <c r="F5" s="627">
        <f t="shared" ref="F5:F20" si="0">E5/D5*100</f>
        <v>19.212295869356389</v>
      </c>
    </row>
    <row r="6" spans="1:6">
      <c r="A6" s="623"/>
      <c r="B6" s="625">
        <v>12</v>
      </c>
      <c r="C6" s="626" t="s">
        <v>571</v>
      </c>
      <c r="D6" s="627">
        <v>400990</v>
      </c>
      <c r="E6" s="628">
        <v>224546.7</v>
      </c>
      <c r="F6" s="627">
        <f t="shared" si="0"/>
        <v>55.998079752612284</v>
      </c>
    </row>
    <row r="7" spans="1:6">
      <c r="A7" s="623"/>
      <c r="B7" s="625">
        <v>14</v>
      </c>
      <c r="C7" s="626" t="s">
        <v>572</v>
      </c>
      <c r="D7" s="627">
        <v>376000</v>
      </c>
      <c r="E7" s="627">
        <v>861000</v>
      </c>
      <c r="F7" s="627">
        <f t="shared" si="0"/>
        <v>228.98936170212764</v>
      </c>
    </row>
    <row r="8" spans="1:6">
      <c r="A8" s="623"/>
      <c r="B8" s="625">
        <v>16</v>
      </c>
      <c r="C8" s="626" t="s">
        <v>573</v>
      </c>
      <c r="D8" s="627">
        <v>594867</v>
      </c>
      <c r="E8" s="627">
        <v>258500</v>
      </c>
      <c r="F8" s="627">
        <f t="shared" si="0"/>
        <v>43.4550916423335</v>
      </c>
    </row>
    <row r="9" spans="1:6">
      <c r="A9" s="623"/>
      <c r="B9" s="625">
        <v>17</v>
      </c>
      <c r="C9" s="626" t="s">
        <v>574</v>
      </c>
      <c r="D9" s="627">
        <v>1136623</v>
      </c>
      <c r="E9" s="627">
        <v>965682.1</v>
      </c>
      <c r="F9" s="627">
        <f t="shared" si="0"/>
        <v>84.960633385036203</v>
      </c>
    </row>
    <row r="10" spans="1:6">
      <c r="A10" s="623"/>
      <c r="B10" s="625">
        <v>18</v>
      </c>
      <c r="C10" s="626" t="s">
        <v>575</v>
      </c>
      <c r="D10" s="629">
        <v>0</v>
      </c>
      <c r="E10" s="627">
        <v>1172438.1000000001</v>
      </c>
      <c r="F10" s="629">
        <v>0</v>
      </c>
    </row>
    <row r="11" spans="1:6">
      <c r="A11" s="623"/>
      <c r="B11" s="625">
        <v>19</v>
      </c>
      <c r="C11" s="626" t="s">
        <v>576</v>
      </c>
      <c r="D11" s="627">
        <v>187720</v>
      </c>
      <c r="E11" s="627">
        <v>360511.6</v>
      </c>
      <c r="F11" s="629">
        <f t="shared" si="0"/>
        <v>192.04751757937353</v>
      </c>
    </row>
    <row r="12" spans="1:6">
      <c r="A12" s="623"/>
      <c r="B12" s="625">
        <v>20</v>
      </c>
      <c r="C12" s="626" t="s">
        <v>577</v>
      </c>
      <c r="D12" s="627">
        <v>972198</v>
      </c>
      <c r="E12" s="627">
        <v>419639</v>
      </c>
      <c r="F12" s="629">
        <f t="shared" si="0"/>
        <v>43.163943970261201</v>
      </c>
    </row>
    <row r="13" spans="1:6">
      <c r="A13" s="623"/>
      <c r="B13" s="625">
        <v>21</v>
      </c>
      <c r="C13" s="626" t="s">
        <v>578</v>
      </c>
      <c r="D13" s="627">
        <v>123662</v>
      </c>
      <c r="E13" s="627">
        <v>1759571</v>
      </c>
      <c r="F13" s="629">
        <f t="shared" si="0"/>
        <v>1422.8873865860169</v>
      </c>
    </row>
    <row r="14" spans="1:6">
      <c r="A14" s="623"/>
      <c r="B14" s="625">
        <v>31</v>
      </c>
      <c r="C14" s="626" t="s">
        <v>579</v>
      </c>
      <c r="D14" s="627">
        <v>1518500</v>
      </c>
      <c r="E14" s="629">
        <v>0</v>
      </c>
      <c r="F14" s="629">
        <v>0</v>
      </c>
    </row>
    <row r="15" spans="1:6">
      <c r="A15" s="623"/>
      <c r="B15" s="625">
        <v>34</v>
      </c>
      <c r="C15" s="626" t="s">
        <v>580</v>
      </c>
      <c r="D15" s="629">
        <v>0</v>
      </c>
      <c r="E15" s="627">
        <v>1655672</v>
      </c>
      <c r="F15" s="629">
        <v>0</v>
      </c>
    </row>
    <row r="16" spans="1:6">
      <c r="A16" s="623"/>
      <c r="B16" s="625">
        <v>40</v>
      </c>
      <c r="C16" s="626" t="s">
        <v>581</v>
      </c>
      <c r="D16" s="629">
        <v>0</v>
      </c>
      <c r="E16" s="627">
        <v>20000</v>
      </c>
      <c r="F16" s="629">
        <v>0</v>
      </c>
    </row>
    <row r="17" spans="1:6">
      <c r="A17" s="623"/>
      <c r="B17" s="625">
        <v>41</v>
      </c>
      <c r="C17" s="626" t="s">
        <v>582</v>
      </c>
      <c r="D17" s="627">
        <v>482534</v>
      </c>
      <c r="E17" s="627">
        <v>210000</v>
      </c>
      <c r="F17" s="629">
        <f t="shared" si="0"/>
        <v>43.520249350304852</v>
      </c>
    </row>
    <row r="18" spans="1:6">
      <c r="A18" s="623"/>
      <c r="B18" s="625"/>
      <c r="C18" s="626" t="s">
        <v>583</v>
      </c>
      <c r="D18" s="627">
        <f>SUM(D4:D17)</f>
        <v>11562694</v>
      </c>
      <c r="E18" s="627">
        <f>SUM(E4:E17)</f>
        <v>8865260.5</v>
      </c>
      <c r="F18" s="627">
        <f t="shared" si="0"/>
        <v>76.671236824221069</v>
      </c>
    </row>
    <row r="19" spans="1:6" ht="25.5">
      <c r="A19" s="623"/>
      <c r="B19" s="625">
        <v>51</v>
      </c>
      <c r="C19" s="626" t="s">
        <v>584</v>
      </c>
      <c r="D19" s="627">
        <v>1328888</v>
      </c>
      <c r="E19" s="627">
        <v>1399295.5</v>
      </c>
      <c r="F19" s="627">
        <f t="shared" si="0"/>
        <v>105.29822678811156</v>
      </c>
    </row>
    <row r="20" spans="1:6">
      <c r="A20" s="630" t="s">
        <v>585</v>
      </c>
      <c r="B20" s="630"/>
      <c r="C20" s="630"/>
      <c r="D20" s="631">
        <f>SUM(D18:D19)</f>
        <v>12891582</v>
      </c>
      <c r="E20" s="631">
        <f>SUM(E18:E19)</f>
        <v>10264556</v>
      </c>
      <c r="F20" s="627">
        <f t="shared" si="0"/>
        <v>79.622159638747206</v>
      </c>
    </row>
    <row r="21" spans="1:6">
      <c r="D21" s="632"/>
      <c r="E21" s="632"/>
    </row>
  </sheetData>
  <mergeCells count="3">
    <mergeCell ref="A1:F1"/>
    <mergeCell ref="B2:C2"/>
    <mergeCell ref="A20:C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L49"/>
  <sheetViews>
    <sheetView topLeftCell="A28" workbookViewId="0">
      <selection activeCell="P33" sqref="P33"/>
    </sheetView>
  </sheetViews>
  <sheetFormatPr defaultRowHeight="15"/>
  <cols>
    <col min="1" max="1" width="14.42578125" customWidth="1"/>
    <col min="2" max="2" width="7" customWidth="1"/>
    <col min="3" max="3" width="8.140625" customWidth="1"/>
    <col min="4" max="4" width="7.7109375" customWidth="1"/>
    <col min="5" max="6" width="7.5703125" customWidth="1"/>
    <col min="7" max="7" width="7.28515625" customWidth="1"/>
    <col min="8" max="8" width="8.140625" customWidth="1"/>
    <col min="9" max="9" width="7" customWidth="1"/>
    <col min="10" max="10" width="6.5703125" customWidth="1"/>
    <col min="11" max="11" width="8" customWidth="1"/>
    <col min="12" max="12" width="6.42578125" customWidth="1"/>
  </cols>
  <sheetData>
    <row r="28" spans="1:12" ht="30.75" customHeight="1"/>
    <row r="29" spans="1:12" ht="15.75">
      <c r="A29" s="633" t="s">
        <v>586</v>
      </c>
      <c r="B29" s="633"/>
      <c r="C29" s="633"/>
      <c r="D29" s="633"/>
      <c r="E29" s="633"/>
      <c r="F29" s="633"/>
      <c r="G29" s="633"/>
      <c r="H29" s="633"/>
      <c r="I29" s="633"/>
      <c r="J29" s="633"/>
      <c r="K29" s="633"/>
      <c r="L29" s="633"/>
    </row>
    <row r="30" spans="1:12">
      <c r="A30" s="634" t="s">
        <v>540</v>
      </c>
      <c r="B30" s="634"/>
      <c r="C30" s="634"/>
      <c r="D30" s="634"/>
      <c r="E30" s="634"/>
      <c r="F30" s="634"/>
      <c r="G30" s="634"/>
      <c r="H30" s="634"/>
      <c r="I30" s="634"/>
      <c r="J30" s="634"/>
    </row>
    <row r="31" spans="1:12" ht="15" customHeight="1">
      <c r="A31" s="635" t="s">
        <v>587</v>
      </c>
      <c r="B31" s="636">
        <v>2014</v>
      </c>
      <c r="C31" s="637"/>
      <c r="D31" s="637"/>
      <c r="E31" s="638"/>
      <c r="F31" s="636">
        <v>2015</v>
      </c>
      <c r="G31" s="637"/>
      <c r="H31" s="637"/>
      <c r="I31" s="638"/>
      <c r="J31" s="639" t="s">
        <v>588</v>
      </c>
      <c r="K31" s="239" t="s">
        <v>589</v>
      </c>
      <c r="L31" s="345"/>
    </row>
    <row r="32" spans="1:12" ht="20.25" customHeight="1">
      <c r="A32" s="640"/>
      <c r="B32" s="641" t="s">
        <v>590</v>
      </c>
      <c r="C32" s="642"/>
      <c r="D32" s="641" t="s">
        <v>591</v>
      </c>
      <c r="E32" s="642"/>
      <c r="F32" s="641" t="s">
        <v>590</v>
      </c>
      <c r="G32" s="642"/>
      <c r="H32" s="641" t="s">
        <v>591</v>
      </c>
      <c r="I32" s="642"/>
      <c r="J32" s="643"/>
      <c r="K32" s="345"/>
      <c r="L32" s="345"/>
    </row>
    <row r="33" spans="1:12" ht="82.5" customHeight="1">
      <c r="A33" s="644"/>
      <c r="B33" s="645" t="s">
        <v>592</v>
      </c>
      <c r="C33" s="645" t="s">
        <v>593</v>
      </c>
      <c r="D33" s="645" t="s">
        <v>592</v>
      </c>
      <c r="E33" s="645" t="s">
        <v>593</v>
      </c>
      <c r="F33" s="645" t="s">
        <v>592</v>
      </c>
      <c r="G33" s="645" t="s">
        <v>593</v>
      </c>
      <c r="H33" s="645" t="s">
        <v>592</v>
      </c>
      <c r="I33" s="645" t="s">
        <v>593</v>
      </c>
      <c r="J33" s="646"/>
      <c r="K33" s="645">
        <v>2014</v>
      </c>
      <c r="L33" s="645">
        <v>2015</v>
      </c>
    </row>
    <row r="34" spans="1:12">
      <c r="A34" s="647" t="s">
        <v>594</v>
      </c>
      <c r="B34" s="648">
        <v>0.8</v>
      </c>
      <c r="C34" s="648">
        <v>4.0999999999999996</v>
      </c>
      <c r="D34" s="648">
        <v>0.9</v>
      </c>
      <c r="E34" s="648">
        <v>1.0249999999999999</v>
      </c>
      <c r="F34" s="648">
        <v>1</v>
      </c>
      <c r="G34" s="648" t="s">
        <v>334</v>
      </c>
      <c r="H34" s="648">
        <v>0.8</v>
      </c>
      <c r="I34" s="648" t="s">
        <v>334</v>
      </c>
      <c r="J34" s="649" t="s">
        <v>334</v>
      </c>
      <c r="K34" s="650">
        <v>26</v>
      </c>
      <c r="L34" s="651" t="s">
        <v>334</v>
      </c>
    </row>
    <row r="35" spans="1:12">
      <c r="A35" s="647" t="s">
        <v>595</v>
      </c>
      <c r="B35" s="648">
        <v>0.03</v>
      </c>
      <c r="C35" s="648">
        <v>0.4</v>
      </c>
      <c r="D35" s="648">
        <v>6.0000000000000001E-3</v>
      </c>
      <c r="E35" s="648">
        <v>0.12</v>
      </c>
      <c r="F35" s="648">
        <v>2</v>
      </c>
      <c r="G35" s="648">
        <v>1.5</v>
      </c>
      <c r="H35" s="648">
        <v>0.5</v>
      </c>
      <c r="I35" s="648">
        <v>0.5</v>
      </c>
      <c r="J35" s="649" t="s">
        <v>334</v>
      </c>
      <c r="K35" s="650">
        <v>12</v>
      </c>
      <c r="L35" s="651" t="s">
        <v>334</v>
      </c>
    </row>
    <row r="36" spans="1:12">
      <c r="A36" s="647" t="s">
        <v>596</v>
      </c>
      <c r="B36" s="648">
        <v>2</v>
      </c>
      <c r="C36" s="648">
        <v>4.5</v>
      </c>
      <c r="D36" s="648">
        <v>0.5</v>
      </c>
      <c r="E36" s="648">
        <v>0.64500000000000002</v>
      </c>
      <c r="F36" s="648">
        <v>1</v>
      </c>
      <c r="G36" s="648" t="s">
        <v>334</v>
      </c>
      <c r="H36" s="648">
        <v>0.501</v>
      </c>
      <c r="I36" s="648" t="s">
        <v>334</v>
      </c>
      <c r="J36" s="649" t="s">
        <v>334</v>
      </c>
      <c r="K36" s="650">
        <v>81.599999999999994</v>
      </c>
      <c r="L36" s="651" t="s">
        <v>334</v>
      </c>
    </row>
    <row r="37" spans="1:12">
      <c r="A37" s="647" t="s">
        <v>597</v>
      </c>
      <c r="B37" s="648">
        <v>1.5</v>
      </c>
      <c r="C37" s="648">
        <v>1</v>
      </c>
      <c r="D37" s="648">
        <v>1</v>
      </c>
      <c r="E37" s="648">
        <v>1.45</v>
      </c>
      <c r="F37" s="648">
        <v>1</v>
      </c>
      <c r="G37" s="648">
        <v>1.8</v>
      </c>
      <c r="H37" s="648">
        <v>1</v>
      </c>
      <c r="I37" s="648">
        <v>5.2999999999999999E-2</v>
      </c>
      <c r="J37" s="649" t="s">
        <v>334</v>
      </c>
      <c r="K37" s="649" t="s">
        <v>334</v>
      </c>
      <c r="L37" s="651" t="s">
        <v>334</v>
      </c>
    </row>
    <row r="38" spans="1:12">
      <c r="A38" s="647" t="s">
        <v>598</v>
      </c>
      <c r="B38" s="648">
        <v>2.1</v>
      </c>
      <c r="C38" s="648">
        <v>13</v>
      </c>
      <c r="D38" s="648">
        <v>0.9</v>
      </c>
      <c r="E38" s="648">
        <v>1.032</v>
      </c>
      <c r="F38" s="648">
        <v>2.2000000000000002</v>
      </c>
      <c r="G38" s="648">
        <v>7.2</v>
      </c>
      <c r="H38" s="648">
        <v>1</v>
      </c>
      <c r="I38" s="648">
        <v>7.9</v>
      </c>
      <c r="J38" s="650" t="s">
        <v>334</v>
      </c>
      <c r="K38" s="649">
        <v>18.600000000000001</v>
      </c>
      <c r="L38" s="652">
        <v>20</v>
      </c>
    </row>
    <row r="39" spans="1:12">
      <c r="A39" s="647" t="s">
        <v>599</v>
      </c>
      <c r="B39" s="648">
        <v>1</v>
      </c>
      <c r="C39" s="648">
        <v>13</v>
      </c>
      <c r="D39" s="648">
        <v>0.1</v>
      </c>
      <c r="E39" s="648">
        <v>3.1</v>
      </c>
      <c r="F39" s="648">
        <v>2</v>
      </c>
      <c r="G39" s="648">
        <v>10</v>
      </c>
      <c r="H39" s="648">
        <v>0.40600000000000003</v>
      </c>
      <c r="I39" s="648">
        <v>0.107</v>
      </c>
      <c r="J39" s="649" t="s">
        <v>334</v>
      </c>
      <c r="K39" s="650">
        <v>10</v>
      </c>
      <c r="L39" s="653" t="s">
        <v>334</v>
      </c>
    </row>
    <row r="40" spans="1:12">
      <c r="A40" s="647" t="s">
        <v>600</v>
      </c>
      <c r="B40" s="648">
        <v>1.44</v>
      </c>
      <c r="C40" s="648">
        <v>4</v>
      </c>
      <c r="D40" s="648">
        <v>0.23400000000000001</v>
      </c>
      <c r="E40" s="648">
        <v>0.8</v>
      </c>
      <c r="F40" s="648">
        <v>2</v>
      </c>
      <c r="G40" s="648">
        <v>2</v>
      </c>
      <c r="H40" s="648">
        <v>0.4</v>
      </c>
      <c r="I40" s="648">
        <v>0.36099999999999999</v>
      </c>
      <c r="J40" s="650" t="s">
        <v>334</v>
      </c>
      <c r="K40" s="650">
        <v>100</v>
      </c>
      <c r="L40" s="652">
        <v>42</v>
      </c>
    </row>
    <row r="41" spans="1:12">
      <c r="A41" s="647" t="s">
        <v>601</v>
      </c>
      <c r="B41" s="654">
        <v>1</v>
      </c>
      <c r="C41" s="654">
        <v>0.84</v>
      </c>
      <c r="D41" s="654">
        <v>0.2</v>
      </c>
      <c r="E41" s="654">
        <v>0.12</v>
      </c>
      <c r="F41" s="654">
        <v>1</v>
      </c>
      <c r="G41" s="654">
        <v>0</v>
      </c>
      <c r="H41" s="648">
        <v>2.8000000000000001E-2</v>
      </c>
      <c r="I41" s="654">
        <v>0.04</v>
      </c>
      <c r="J41" s="649" t="s">
        <v>334</v>
      </c>
      <c r="K41" s="649" t="s">
        <v>334</v>
      </c>
      <c r="L41" s="651" t="s">
        <v>334</v>
      </c>
    </row>
    <row r="42" spans="1:12">
      <c r="A42" s="647" t="s">
        <v>602</v>
      </c>
      <c r="B42" s="648">
        <v>0.7</v>
      </c>
      <c r="C42" s="648">
        <v>2.2999999999999998</v>
      </c>
      <c r="D42" s="648">
        <v>0.3</v>
      </c>
      <c r="E42" s="648">
        <v>0.48</v>
      </c>
      <c r="F42" s="648">
        <v>1.5</v>
      </c>
      <c r="G42" s="648">
        <v>1.7</v>
      </c>
      <c r="H42" s="648">
        <v>0.3</v>
      </c>
      <c r="I42" s="648">
        <v>0.4</v>
      </c>
      <c r="J42" s="649" t="s">
        <v>334</v>
      </c>
      <c r="K42" s="649" t="s">
        <v>334</v>
      </c>
      <c r="L42" s="651" t="s">
        <v>334</v>
      </c>
    </row>
    <row r="43" spans="1:12">
      <c r="A43" s="647" t="s">
        <v>603</v>
      </c>
      <c r="B43" s="648" t="s">
        <v>334</v>
      </c>
      <c r="C43" s="648" t="s">
        <v>334</v>
      </c>
      <c r="D43" s="648" t="s">
        <v>334</v>
      </c>
      <c r="E43" s="648" t="s">
        <v>334</v>
      </c>
      <c r="F43" s="648">
        <v>0</v>
      </c>
      <c r="G43" s="648" t="s">
        <v>334</v>
      </c>
      <c r="H43" s="648">
        <v>0</v>
      </c>
      <c r="I43" s="648" t="s">
        <v>334</v>
      </c>
      <c r="J43" s="649" t="s">
        <v>334</v>
      </c>
      <c r="K43" s="649" t="s">
        <v>334</v>
      </c>
      <c r="L43" s="651" t="s">
        <v>334</v>
      </c>
    </row>
    <row r="44" spans="1:12">
      <c r="A44" s="647" t="s">
        <v>604</v>
      </c>
      <c r="B44" s="648">
        <v>5.0999999999999996</v>
      </c>
      <c r="C44" s="648">
        <v>24</v>
      </c>
      <c r="D44" s="648">
        <v>3.01</v>
      </c>
      <c r="E44" s="648">
        <v>8.4</v>
      </c>
      <c r="F44" s="648">
        <v>3.8</v>
      </c>
      <c r="G44" s="648">
        <v>3</v>
      </c>
      <c r="H44" s="648">
        <v>4.2229999999999999</v>
      </c>
      <c r="I44" s="648">
        <v>1.03</v>
      </c>
      <c r="J44" s="649" t="s">
        <v>334</v>
      </c>
      <c r="K44" s="649" t="s">
        <v>334</v>
      </c>
      <c r="L44" s="651" t="s">
        <v>334</v>
      </c>
    </row>
    <row r="45" spans="1:12">
      <c r="A45" s="647" t="s">
        <v>605</v>
      </c>
      <c r="B45" s="648">
        <v>7</v>
      </c>
      <c r="C45" s="648">
        <v>35</v>
      </c>
      <c r="D45" s="648">
        <v>1.3</v>
      </c>
      <c r="E45" s="648">
        <v>6.8140000000000001</v>
      </c>
      <c r="F45" s="648">
        <v>7.1</v>
      </c>
      <c r="G45" s="648">
        <v>35.5</v>
      </c>
      <c r="H45" s="648">
        <v>1.3</v>
      </c>
      <c r="I45" s="648">
        <v>6.76</v>
      </c>
      <c r="J45" s="649" t="s">
        <v>334</v>
      </c>
      <c r="K45" s="650">
        <v>980</v>
      </c>
      <c r="L45" s="651" t="s">
        <v>334</v>
      </c>
    </row>
    <row r="46" spans="1:12">
      <c r="A46" s="647" t="s">
        <v>606</v>
      </c>
      <c r="B46" s="648">
        <v>1.5</v>
      </c>
      <c r="C46" s="648">
        <v>3</v>
      </c>
      <c r="D46" s="648">
        <v>0.05</v>
      </c>
      <c r="E46" s="648">
        <v>0.65</v>
      </c>
      <c r="F46" s="648">
        <v>1.6</v>
      </c>
      <c r="G46" s="648">
        <v>3</v>
      </c>
      <c r="H46" s="648">
        <v>1.2</v>
      </c>
      <c r="I46" s="648">
        <v>0.98</v>
      </c>
      <c r="J46" s="649" t="s">
        <v>334</v>
      </c>
      <c r="K46" s="650">
        <v>10</v>
      </c>
      <c r="L46" s="651" t="s">
        <v>334</v>
      </c>
    </row>
    <row r="47" spans="1:12">
      <c r="A47" s="647" t="s">
        <v>607</v>
      </c>
      <c r="B47" s="648">
        <v>5</v>
      </c>
      <c r="C47" s="648">
        <v>7.1</v>
      </c>
      <c r="D47" s="648">
        <v>0.6</v>
      </c>
      <c r="E47" s="648">
        <v>4</v>
      </c>
      <c r="F47" s="648">
        <v>0.9</v>
      </c>
      <c r="G47" s="648">
        <v>5</v>
      </c>
      <c r="H47" s="648">
        <v>1.2</v>
      </c>
      <c r="I47" s="648">
        <v>0.5</v>
      </c>
      <c r="J47" s="649" t="s">
        <v>334</v>
      </c>
      <c r="K47" s="650">
        <v>67</v>
      </c>
      <c r="L47" s="651" t="s">
        <v>334</v>
      </c>
    </row>
    <row r="48" spans="1:12">
      <c r="A48" s="647" t="s">
        <v>608</v>
      </c>
      <c r="B48" s="648">
        <v>4.01</v>
      </c>
      <c r="C48" s="648">
        <v>29.05</v>
      </c>
      <c r="D48" s="648">
        <v>1.6</v>
      </c>
      <c r="E48" s="648">
        <v>6.25</v>
      </c>
      <c r="F48" s="648">
        <v>2.5</v>
      </c>
      <c r="G48" s="648">
        <v>6.25</v>
      </c>
      <c r="H48" s="648">
        <v>1.5</v>
      </c>
      <c r="I48" s="648">
        <v>1.99</v>
      </c>
      <c r="J48" s="649" t="s">
        <v>334</v>
      </c>
      <c r="K48" s="649" t="s">
        <v>334</v>
      </c>
      <c r="L48" s="651" t="s">
        <v>334</v>
      </c>
    </row>
    <row r="49" spans="1:12">
      <c r="A49" s="655" t="s">
        <v>67</v>
      </c>
      <c r="B49" s="656">
        <f>SUM(B34:B48)</f>
        <v>33.18</v>
      </c>
      <c r="C49" s="656">
        <f>SUM(C34:C48)</f>
        <v>141.29</v>
      </c>
      <c r="D49" s="656">
        <f t="shared" ref="D49:E49" si="0">SUM(D34:D48)</f>
        <v>10.700000000000001</v>
      </c>
      <c r="E49" s="656">
        <f t="shared" si="0"/>
        <v>34.885999999999996</v>
      </c>
      <c r="F49" s="656">
        <f>SUM(F34:F48)</f>
        <v>29.6</v>
      </c>
      <c r="G49" s="656">
        <f>SUM(G34:G48)</f>
        <v>76.95</v>
      </c>
      <c r="H49" s="656">
        <f>SUM(H34:H48)</f>
        <v>14.357999999999999</v>
      </c>
      <c r="I49" s="656">
        <f t="shared" ref="I49" si="1">SUM(I34:I48)</f>
        <v>20.620999999999999</v>
      </c>
      <c r="J49" s="657">
        <f>SUM(J34:J48)</f>
        <v>0</v>
      </c>
      <c r="K49" s="658">
        <f>SUM(K34:K48)</f>
        <v>1305.2</v>
      </c>
      <c r="L49" s="657">
        <f>SUM(L34:L48)</f>
        <v>62</v>
      </c>
    </row>
  </sheetData>
  <mergeCells count="11">
    <mergeCell ref="H32:I32"/>
    <mergeCell ref="A29:L29"/>
    <mergeCell ref="A30:J30"/>
    <mergeCell ref="A31:A33"/>
    <mergeCell ref="B31:E31"/>
    <mergeCell ref="F31:I31"/>
    <mergeCell ref="J31:J33"/>
    <mergeCell ref="K31:L32"/>
    <mergeCell ref="B32:C32"/>
    <mergeCell ref="D32:E32"/>
    <mergeCell ref="F32:G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8" sqref="I8"/>
    </sheetView>
  </sheetViews>
  <sheetFormatPr defaultRowHeight="15"/>
  <cols>
    <col min="1" max="1" width="47.140625" style="62" customWidth="1"/>
    <col min="2" max="2" width="10.85546875" style="62" customWidth="1"/>
    <col min="3" max="3" width="10.140625" style="62" customWidth="1"/>
    <col min="4" max="4" width="10" style="62" customWidth="1"/>
    <col min="5" max="5" width="9.28515625" style="62" customWidth="1"/>
    <col min="6" max="6" width="7.140625" style="62" customWidth="1"/>
    <col min="7" max="256" width="9.140625" style="62"/>
    <col min="257" max="257" width="47.140625" style="62" customWidth="1"/>
    <col min="258" max="258" width="10.85546875" style="62" customWidth="1"/>
    <col min="259" max="259" width="10.140625" style="62" customWidth="1"/>
    <col min="260" max="260" width="10" style="62" customWidth="1"/>
    <col min="261" max="261" width="9.28515625" style="62" customWidth="1"/>
    <col min="262" max="262" width="7.140625" style="62" customWidth="1"/>
    <col min="263" max="512" width="9.140625" style="62"/>
    <col min="513" max="513" width="47.140625" style="62" customWidth="1"/>
    <col min="514" max="514" width="10.85546875" style="62" customWidth="1"/>
    <col min="515" max="515" width="10.140625" style="62" customWidth="1"/>
    <col min="516" max="516" width="10" style="62" customWidth="1"/>
    <col min="517" max="517" width="9.28515625" style="62" customWidth="1"/>
    <col min="518" max="518" width="7.140625" style="62" customWidth="1"/>
    <col min="519" max="768" width="9.140625" style="62"/>
    <col min="769" max="769" width="47.140625" style="62" customWidth="1"/>
    <col min="770" max="770" width="10.85546875" style="62" customWidth="1"/>
    <col min="771" max="771" width="10.140625" style="62" customWidth="1"/>
    <col min="772" max="772" width="10" style="62" customWidth="1"/>
    <col min="773" max="773" width="9.28515625" style="62" customWidth="1"/>
    <col min="774" max="774" width="7.140625" style="62" customWidth="1"/>
    <col min="775" max="1024" width="9.140625" style="62"/>
    <col min="1025" max="1025" width="47.140625" style="62" customWidth="1"/>
    <col min="1026" max="1026" width="10.85546875" style="62" customWidth="1"/>
    <col min="1027" max="1027" width="10.140625" style="62" customWidth="1"/>
    <col min="1028" max="1028" width="10" style="62" customWidth="1"/>
    <col min="1029" max="1029" width="9.28515625" style="62" customWidth="1"/>
    <col min="1030" max="1030" width="7.140625" style="62" customWidth="1"/>
    <col min="1031" max="1280" width="9.140625" style="62"/>
    <col min="1281" max="1281" width="47.140625" style="62" customWidth="1"/>
    <col min="1282" max="1282" width="10.85546875" style="62" customWidth="1"/>
    <col min="1283" max="1283" width="10.140625" style="62" customWidth="1"/>
    <col min="1284" max="1284" width="10" style="62" customWidth="1"/>
    <col min="1285" max="1285" width="9.28515625" style="62" customWidth="1"/>
    <col min="1286" max="1286" width="7.140625" style="62" customWidth="1"/>
    <col min="1287" max="1536" width="9.140625" style="62"/>
    <col min="1537" max="1537" width="47.140625" style="62" customWidth="1"/>
    <col min="1538" max="1538" width="10.85546875" style="62" customWidth="1"/>
    <col min="1539" max="1539" width="10.140625" style="62" customWidth="1"/>
    <col min="1540" max="1540" width="10" style="62" customWidth="1"/>
    <col min="1541" max="1541" width="9.28515625" style="62" customWidth="1"/>
    <col min="1542" max="1542" width="7.140625" style="62" customWidth="1"/>
    <col min="1543" max="1792" width="9.140625" style="62"/>
    <col min="1793" max="1793" width="47.140625" style="62" customWidth="1"/>
    <col min="1794" max="1794" width="10.85546875" style="62" customWidth="1"/>
    <col min="1795" max="1795" width="10.140625" style="62" customWidth="1"/>
    <col min="1796" max="1796" width="10" style="62" customWidth="1"/>
    <col min="1797" max="1797" width="9.28515625" style="62" customWidth="1"/>
    <col min="1798" max="1798" width="7.140625" style="62" customWidth="1"/>
    <col min="1799" max="2048" width="9.140625" style="62"/>
    <col min="2049" max="2049" width="47.140625" style="62" customWidth="1"/>
    <col min="2050" max="2050" width="10.85546875" style="62" customWidth="1"/>
    <col min="2051" max="2051" width="10.140625" style="62" customWidth="1"/>
    <col min="2052" max="2052" width="10" style="62" customWidth="1"/>
    <col min="2053" max="2053" width="9.28515625" style="62" customWidth="1"/>
    <col min="2054" max="2054" width="7.140625" style="62" customWidth="1"/>
    <col min="2055" max="2304" width="9.140625" style="62"/>
    <col min="2305" max="2305" width="47.140625" style="62" customWidth="1"/>
    <col min="2306" max="2306" width="10.85546875" style="62" customWidth="1"/>
    <col min="2307" max="2307" width="10.140625" style="62" customWidth="1"/>
    <col min="2308" max="2308" width="10" style="62" customWidth="1"/>
    <col min="2309" max="2309" width="9.28515625" style="62" customWidth="1"/>
    <col min="2310" max="2310" width="7.140625" style="62" customWidth="1"/>
    <col min="2311" max="2560" width="9.140625" style="62"/>
    <col min="2561" max="2561" width="47.140625" style="62" customWidth="1"/>
    <col min="2562" max="2562" width="10.85546875" style="62" customWidth="1"/>
    <col min="2563" max="2563" width="10.140625" style="62" customWidth="1"/>
    <col min="2564" max="2564" width="10" style="62" customWidth="1"/>
    <col min="2565" max="2565" width="9.28515625" style="62" customWidth="1"/>
    <col min="2566" max="2566" width="7.140625" style="62" customWidth="1"/>
    <col min="2567" max="2816" width="9.140625" style="62"/>
    <col min="2817" max="2817" width="47.140625" style="62" customWidth="1"/>
    <col min="2818" max="2818" width="10.85546875" style="62" customWidth="1"/>
    <col min="2819" max="2819" width="10.140625" style="62" customWidth="1"/>
    <col min="2820" max="2820" width="10" style="62" customWidth="1"/>
    <col min="2821" max="2821" width="9.28515625" style="62" customWidth="1"/>
    <col min="2822" max="2822" width="7.140625" style="62" customWidth="1"/>
    <col min="2823" max="3072" width="9.140625" style="62"/>
    <col min="3073" max="3073" width="47.140625" style="62" customWidth="1"/>
    <col min="3074" max="3074" width="10.85546875" style="62" customWidth="1"/>
    <col min="3075" max="3075" width="10.140625" style="62" customWidth="1"/>
    <col min="3076" max="3076" width="10" style="62" customWidth="1"/>
    <col min="3077" max="3077" width="9.28515625" style="62" customWidth="1"/>
    <col min="3078" max="3078" width="7.140625" style="62" customWidth="1"/>
    <col min="3079" max="3328" width="9.140625" style="62"/>
    <col min="3329" max="3329" width="47.140625" style="62" customWidth="1"/>
    <col min="3330" max="3330" width="10.85546875" style="62" customWidth="1"/>
    <col min="3331" max="3331" width="10.140625" style="62" customWidth="1"/>
    <col min="3332" max="3332" width="10" style="62" customWidth="1"/>
    <col min="3333" max="3333" width="9.28515625" style="62" customWidth="1"/>
    <col min="3334" max="3334" width="7.140625" style="62" customWidth="1"/>
    <col min="3335" max="3584" width="9.140625" style="62"/>
    <col min="3585" max="3585" width="47.140625" style="62" customWidth="1"/>
    <col min="3586" max="3586" width="10.85546875" style="62" customWidth="1"/>
    <col min="3587" max="3587" width="10.140625" style="62" customWidth="1"/>
    <col min="3588" max="3588" width="10" style="62" customWidth="1"/>
    <col min="3589" max="3589" width="9.28515625" style="62" customWidth="1"/>
    <col min="3590" max="3590" width="7.140625" style="62" customWidth="1"/>
    <col min="3591" max="3840" width="9.140625" style="62"/>
    <col min="3841" max="3841" width="47.140625" style="62" customWidth="1"/>
    <col min="3842" max="3842" width="10.85546875" style="62" customWidth="1"/>
    <col min="3843" max="3843" width="10.140625" style="62" customWidth="1"/>
    <col min="3844" max="3844" width="10" style="62" customWidth="1"/>
    <col min="3845" max="3845" width="9.28515625" style="62" customWidth="1"/>
    <col min="3846" max="3846" width="7.140625" style="62" customWidth="1"/>
    <col min="3847" max="4096" width="9.140625" style="62"/>
    <col min="4097" max="4097" width="47.140625" style="62" customWidth="1"/>
    <col min="4098" max="4098" width="10.85546875" style="62" customWidth="1"/>
    <col min="4099" max="4099" width="10.140625" style="62" customWidth="1"/>
    <col min="4100" max="4100" width="10" style="62" customWidth="1"/>
    <col min="4101" max="4101" width="9.28515625" style="62" customWidth="1"/>
    <col min="4102" max="4102" width="7.140625" style="62" customWidth="1"/>
    <col min="4103" max="4352" width="9.140625" style="62"/>
    <col min="4353" max="4353" width="47.140625" style="62" customWidth="1"/>
    <col min="4354" max="4354" width="10.85546875" style="62" customWidth="1"/>
    <col min="4355" max="4355" width="10.140625" style="62" customWidth="1"/>
    <col min="4356" max="4356" width="10" style="62" customWidth="1"/>
    <col min="4357" max="4357" width="9.28515625" style="62" customWidth="1"/>
    <col min="4358" max="4358" width="7.140625" style="62" customWidth="1"/>
    <col min="4359" max="4608" width="9.140625" style="62"/>
    <col min="4609" max="4609" width="47.140625" style="62" customWidth="1"/>
    <col min="4610" max="4610" width="10.85546875" style="62" customWidth="1"/>
    <col min="4611" max="4611" width="10.140625" style="62" customWidth="1"/>
    <col min="4612" max="4612" width="10" style="62" customWidth="1"/>
    <col min="4613" max="4613" width="9.28515625" style="62" customWidth="1"/>
    <col min="4614" max="4614" width="7.140625" style="62" customWidth="1"/>
    <col min="4615" max="4864" width="9.140625" style="62"/>
    <col min="4865" max="4865" width="47.140625" style="62" customWidth="1"/>
    <col min="4866" max="4866" width="10.85546875" style="62" customWidth="1"/>
    <col min="4867" max="4867" width="10.140625" style="62" customWidth="1"/>
    <col min="4868" max="4868" width="10" style="62" customWidth="1"/>
    <col min="4869" max="4869" width="9.28515625" style="62" customWidth="1"/>
    <col min="4870" max="4870" width="7.140625" style="62" customWidth="1"/>
    <col min="4871" max="5120" width="9.140625" style="62"/>
    <col min="5121" max="5121" width="47.140625" style="62" customWidth="1"/>
    <col min="5122" max="5122" width="10.85546875" style="62" customWidth="1"/>
    <col min="5123" max="5123" width="10.140625" style="62" customWidth="1"/>
    <col min="5124" max="5124" width="10" style="62" customWidth="1"/>
    <col min="5125" max="5125" width="9.28515625" style="62" customWidth="1"/>
    <col min="5126" max="5126" width="7.140625" style="62" customWidth="1"/>
    <col min="5127" max="5376" width="9.140625" style="62"/>
    <col min="5377" max="5377" width="47.140625" style="62" customWidth="1"/>
    <col min="5378" max="5378" width="10.85546875" style="62" customWidth="1"/>
    <col min="5379" max="5379" width="10.140625" style="62" customWidth="1"/>
    <col min="5380" max="5380" width="10" style="62" customWidth="1"/>
    <col min="5381" max="5381" width="9.28515625" style="62" customWidth="1"/>
    <col min="5382" max="5382" width="7.140625" style="62" customWidth="1"/>
    <col min="5383" max="5632" width="9.140625" style="62"/>
    <col min="5633" max="5633" width="47.140625" style="62" customWidth="1"/>
    <col min="5634" max="5634" width="10.85546875" style="62" customWidth="1"/>
    <col min="5635" max="5635" width="10.140625" style="62" customWidth="1"/>
    <col min="5636" max="5636" width="10" style="62" customWidth="1"/>
    <col min="5637" max="5637" width="9.28515625" style="62" customWidth="1"/>
    <col min="5638" max="5638" width="7.140625" style="62" customWidth="1"/>
    <col min="5639" max="5888" width="9.140625" style="62"/>
    <col min="5889" max="5889" width="47.140625" style="62" customWidth="1"/>
    <col min="5890" max="5890" width="10.85546875" style="62" customWidth="1"/>
    <col min="5891" max="5891" width="10.140625" style="62" customWidth="1"/>
    <col min="5892" max="5892" width="10" style="62" customWidth="1"/>
    <col min="5893" max="5893" width="9.28515625" style="62" customWidth="1"/>
    <col min="5894" max="5894" width="7.140625" style="62" customWidth="1"/>
    <col min="5895" max="6144" width="9.140625" style="62"/>
    <col min="6145" max="6145" width="47.140625" style="62" customWidth="1"/>
    <col min="6146" max="6146" width="10.85546875" style="62" customWidth="1"/>
    <col min="6147" max="6147" width="10.140625" style="62" customWidth="1"/>
    <col min="6148" max="6148" width="10" style="62" customWidth="1"/>
    <col min="6149" max="6149" width="9.28515625" style="62" customWidth="1"/>
    <col min="6150" max="6150" width="7.140625" style="62" customWidth="1"/>
    <col min="6151" max="6400" width="9.140625" style="62"/>
    <col min="6401" max="6401" width="47.140625" style="62" customWidth="1"/>
    <col min="6402" max="6402" width="10.85546875" style="62" customWidth="1"/>
    <col min="6403" max="6403" width="10.140625" style="62" customWidth="1"/>
    <col min="6404" max="6404" width="10" style="62" customWidth="1"/>
    <col min="6405" max="6405" width="9.28515625" style="62" customWidth="1"/>
    <col min="6406" max="6406" width="7.140625" style="62" customWidth="1"/>
    <col min="6407" max="6656" width="9.140625" style="62"/>
    <col min="6657" max="6657" width="47.140625" style="62" customWidth="1"/>
    <col min="6658" max="6658" width="10.85546875" style="62" customWidth="1"/>
    <col min="6659" max="6659" width="10.140625" style="62" customWidth="1"/>
    <col min="6660" max="6660" width="10" style="62" customWidth="1"/>
    <col min="6661" max="6661" width="9.28515625" style="62" customWidth="1"/>
    <col min="6662" max="6662" width="7.140625" style="62" customWidth="1"/>
    <col min="6663" max="6912" width="9.140625" style="62"/>
    <col min="6913" max="6913" width="47.140625" style="62" customWidth="1"/>
    <col min="6914" max="6914" width="10.85546875" style="62" customWidth="1"/>
    <col min="6915" max="6915" width="10.140625" style="62" customWidth="1"/>
    <col min="6916" max="6916" width="10" style="62" customWidth="1"/>
    <col min="6917" max="6917" width="9.28515625" style="62" customWidth="1"/>
    <col min="6918" max="6918" width="7.140625" style="62" customWidth="1"/>
    <col min="6919" max="7168" width="9.140625" style="62"/>
    <col min="7169" max="7169" width="47.140625" style="62" customWidth="1"/>
    <col min="7170" max="7170" width="10.85546875" style="62" customWidth="1"/>
    <col min="7171" max="7171" width="10.140625" style="62" customWidth="1"/>
    <col min="7172" max="7172" width="10" style="62" customWidth="1"/>
    <col min="7173" max="7173" width="9.28515625" style="62" customWidth="1"/>
    <col min="7174" max="7174" width="7.140625" style="62" customWidth="1"/>
    <col min="7175" max="7424" width="9.140625" style="62"/>
    <col min="7425" max="7425" width="47.140625" style="62" customWidth="1"/>
    <col min="7426" max="7426" width="10.85546875" style="62" customWidth="1"/>
    <col min="7427" max="7427" width="10.140625" style="62" customWidth="1"/>
    <col min="7428" max="7428" width="10" style="62" customWidth="1"/>
    <col min="7429" max="7429" width="9.28515625" style="62" customWidth="1"/>
    <col min="7430" max="7430" width="7.140625" style="62" customWidth="1"/>
    <col min="7431" max="7680" width="9.140625" style="62"/>
    <col min="7681" max="7681" width="47.140625" style="62" customWidth="1"/>
    <col min="7682" max="7682" width="10.85546875" style="62" customWidth="1"/>
    <col min="7683" max="7683" width="10.140625" style="62" customWidth="1"/>
    <col min="7684" max="7684" width="10" style="62" customWidth="1"/>
    <col min="7685" max="7685" width="9.28515625" style="62" customWidth="1"/>
    <col min="7686" max="7686" width="7.140625" style="62" customWidth="1"/>
    <col min="7687" max="7936" width="9.140625" style="62"/>
    <col min="7937" max="7937" width="47.140625" style="62" customWidth="1"/>
    <col min="7938" max="7938" width="10.85546875" style="62" customWidth="1"/>
    <col min="7939" max="7939" width="10.140625" style="62" customWidth="1"/>
    <col min="7940" max="7940" width="10" style="62" customWidth="1"/>
    <col min="7941" max="7941" width="9.28515625" style="62" customWidth="1"/>
    <col min="7942" max="7942" width="7.140625" style="62" customWidth="1"/>
    <col min="7943" max="8192" width="9.140625" style="62"/>
    <col min="8193" max="8193" width="47.140625" style="62" customWidth="1"/>
    <col min="8194" max="8194" width="10.85546875" style="62" customWidth="1"/>
    <col min="8195" max="8195" width="10.140625" style="62" customWidth="1"/>
    <col min="8196" max="8196" width="10" style="62" customWidth="1"/>
    <col min="8197" max="8197" width="9.28515625" style="62" customWidth="1"/>
    <col min="8198" max="8198" width="7.140625" style="62" customWidth="1"/>
    <col min="8199" max="8448" width="9.140625" style="62"/>
    <col min="8449" max="8449" width="47.140625" style="62" customWidth="1"/>
    <col min="8450" max="8450" width="10.85546875" style="62" customWidth="1"/>
    <col min="8451" max="8451" width="10.140625" style="62" customWidth="1"/>
    <col min="8452" max="8452" width="10" style="62" customWidth="1"/>
    <col min="8453" max="8453" width="9.28515625" style="62" customWidth="1"/>
    <col min="8454" max="8454" width="7.140625" style="62" customWidth="1"/>
    <col min="8455" max="8704" width="9.140625" style="62"/>
    <col min="8705" max="8705" width="47.140625" style="62" customWidth="1"/>
    <col min="8706" max="8706" width="10.85546875" style="62" customWidth="1"/>
    <col min="8707" max="8707" width="10.140625" style="62" customWidth="1"/>
    <col min="8708" max="8708" width="10" style="62" customWidth="1"/>
    <col min="8709" max="8709" width="9.28515625" style="62" customWidth="1"/>
    <col min="8710" max="8710" width="7.140625" style="62" customWidth="1"/>
    <col min="8711" max="8960" width="9.140625" style="62"/>
    <col min="8961" max="8961" width="47.140625" style="62" customWidth="1"/>
    <col min="8962" max="8962" width="10.85546875" style="62" customWidth="1"/>
    <col min="8963" max="8963" width="10.140625" style="62" customWidth="1"/>
    <col min="8964" max="8964" width="10" style="62" customWidth="1"/>
    <col min="8965" max="8965" width="9.28515625" style="62" customWidth="1"/>
    <col min="8966" max="8966" width="7.140625" style="62" customWidth="1"/>
    <col min="8967" max="9216" width="9.140625" style="62"/>
    <col min="9217" max="9217" width="47.140625" style="62" customWidth="1"/>
    <col min="9218" max="9218" width="10.85546875" style="62" customWidth="1"/>
    <col min="9219" max="9219" width="10.140625" style="62" customWidth="1"/>
    <col min="9220" max="9220" width="10" style="62" customWidth="1"/>
    <col min="9221" max="9221" width="9.28515625" style="62" customWidth="1"/>
    <col min="9222" max="9222" width="7.140625" style="62" customWidth="1"/>
    <col min="9223" max="9472" width="9.140625" style="62"/>
    <col min="9473" max="9473" width="47.140625" style="62" customWidth="1"/>
    <col min="9474" max="9474" width="10.85546875" style="62" customWidth="1"/>
    <col min="9475" max="9475" width="10.140625" style="62" customWidth="1"/>
    <col min="9476" max="9476" width="10" style="62" customWidth="1"/>
    <col min="9477" max="9477" width="9.28515625" style="62" customWidth="1"/>
    <col min="9478" max="9478" width="7.140625" style="62" customWidth="1"/>
    <col min="9479" max="9728" width="9.140625" style="62"/>
    <col min="9729" max="9729" width="47.140625" style="62" customWidth="1"/>
    <col min="9730" max="9730" width="10.85546875" style="62" customWidth="1"/>
    <col min="9731" max="9731" width="10.140625" style="62" customWidth="1"/>
    <col min="9732" max="9732" width="10" style="62" customWidth="1"/>
    <col min="9733" max="9733" width="9.28515625" style="62" customWidth="1"/>
    <col min="9734" max="9734" width="7.140625" style="62" customWidth="1"/>
    <col min="9735" max="9984" width="9.140625" style="62"/>
    <col min="9985" max="9985" width="47.140625" style="62" customWidth="1"/>
    <col min="9986" max="9986" width="10.85546875" style="62" customWidth="1"/>
    <col min="9987" max="9987" width="10.140625" style="62" customWidth="1"/>
    <col min="9988" max="9988" width="10" style="62" customWidth="1"/>
    <col min="9989" max="9989" width="9.28515625" style="62" customWidth="1"/>
    <col min="9990" max="9990" width="7.140625" style="62" customWidth="1"/>
    <col min="9991" max="10240" width="9.140625" style="62"/>
    <col min="10241" max="10241" width="47.140625" style="62" customWidth="1"/>
    <col min="10242" max="10242" width="10.85546875" style="62" customWidth="1"/>
    <col min="10243" max="10243" width="10.140625" style="62" customWidth="1"/>
    <col min="10244" max="10244" width="10" style="62" customWidth="1"/>
    <col min="10245" max="10245" width="9.28515625" style="62" customWidth="1"/>
    <col min="10246" max="10246" width="7.140625" style="62" customWidth="1"/>
    <col min="10247" max="10496" width="9.140625" style="62"/>
    <col min="10497" max="10497" width="47.140625" style="62" customWidth="1"/>
    <col min="10498" max="10498" width="10.85546875" style="62" customWidth="1"/>
    <col min="10499" max="10499" width="10.140625" style="62" customWidth="1"/>
    <col min="10500" max="10500" width="10" style="62" customWidth="1"/>
    <col min="10501" max="10501" width="9.28515625" style="62" customWidth="1"/>
    <col min="10502" max="10502" width="7.140625" style="62" customWidth="1"/>
    <col min="10503" max="10752" width="9.140625" style="62"/>
    <col min="10753" max="10753" width="47.140625" style="62" customWidth="1"/>
    <col min="10754" max="10754" width="10.85546875" style="62" customWidth="1"/>
    <col min="10755" max="10755" width="10.140625" style="62" customWidth="1"/>
    <col min="10756" max="10756" width="10" style="62" customWidth="1"/>
    <col min="10757" max="10757" width="9.28515625" style="62" customWidth="1"/>
    <col min="10758" max="10758" width="7.140625" style="62" customWidth="1"/>
    <col min="10759" max="11008" width="9.140625" style="62"/>
    <col min="11009" max="11009" width="47.140625" style="62" customWidth="1"/>
    <col min="11010" max="11010" width="10.85546875" style="62" customWidth="1"/>
    <col min="11011" max="11011" width="10.140625" style="62" customWidth="1"/>
    <col min="11012" max="11012" width="10" style="62" customWidth="1"/>
    <col min="11013" max="11013" width="9.28515625" style="62" customWidth="1"/>
    <col min="11014" max="11014" width="7.140625" style="62" customWidth="1"/>
    <col min="11015" max="11264" width="9.140625" style="62"/>
    <col min="11265" max="11265" width="47.140625" style="62" customWidth="1"/>
    <col min="11266" max="11266" width="10.85546875" style="62" customWidth="1"/>
    <col min="11267" max="11267" width="10.140625" style="62" customWidth="1"/>
    <col min="11268" max="11268" width="10" style="62" customWidth="1"/>
    <col min="11269" max="11269" width="9.28515625" style="62" customWidth="1"/>
    <col min="11270" max="11270" width="7.140625" style="62" customWidth="1"/>
    <col min="11271" max="11520" width="9.140625" style="62"/>
    <col min="11521" max="11521" width="47.140625" style="62" customWidth="1"/>
    <col min="11522" max="11522" width="10.85546875" style="62" customWidth="1"/>
    <col min="11523" max="11523" width="10.140625" style="62" customWidth="1"/>
    <col min="11524" max="11524" width="10" style="62" customWidth="1"/>
    <col min="11525" max="11525" width="9.28515625" style="62" customWidth="1"/>
    <col min="11526" max="11526" width="7.140625" style="62" customWidth="1"/>
    <col min="11527" max="11776" width="9.140625" style="62"/>
    <col min="11777" max="11777" width="47.140625" style="62" customWidth="1"/>
    <col min="11778" max="11778" width="10.85546875" style="62" customWidth="1"/>
    <col min="11779" max="11779" width="10.140625" style="62" customWidth="1"/>
    <col min="11780" max="11780" width="10" style="62" customWidth="1"/>
    <col min="11781" max="11781" width="9.28515625" style="62" customWidth="1"/>
    <col min="11782" max="11782" width="7.140625" style="62" customWidth="1"/>
    <col min="11783" max="12032" width="9.140625" style="62"/>
    <col min="12033" max="12033" width="47.140625" style="62" customWidth="1"/>
    <col min="12034" max="12034" width="10.85546875" style="62" customWidth="1"/>
    <col min="12035" max="12035" width="10.140625" style="62" customWidth="1"/>
    <col min="12036" max="12036" width="10" style="62" customWidth="1"/>
    <col min="12037" max="12037" width="9.28515625" style="62" customWidth="1"/>
    <col min="12038" max="12038" width="7.140625" style="62" customWidth="1"/>
    <col min="12039" max="12288" width="9.140625" style="62"/>
    <col min="12289" max="12289" width="47.140625" style="62" customWidth="1"/>
    <col min="12290" max="12290" width="10.85546875" style="62" customWidth="1"/>
    <col min="12291" max="12291" width="10.140625" style="62" customWidth="1"/>
    <col min="12292" max="12292" width="10" style="62" customWidth="1"/>
    <col min="12293" max="12293" width="9.28515625" style="62" customWidth="1"/>
    <col min="12294" max="12294" width="7.140625" style="62" customWidth="1"/>
    <col min="12295" max="12544" width="9.140625" style="62"/>
    <col min="12545" max="12545" width="47.140625" style="62" customWidth="1"/>
    <col min="12546" max="12546" width="10.85546875" style="62" customWidth="1"/>
    <col min="12547" max="12547" width="10.140625" style="62" customWidth="1"/>
    <col min="12548" max="12548" width="10" style="62" customWidth="1"/>
    <col min="12549" max="12549" width="9.28515625" style="62" customWidth="1"/>
    <col min="12550" max="12550" width="7.140625" style="62" customWidth="1"/>
    <col min="12551" max="12800" width="9.140625" style="62"/>
    <col min="12801" max="12801" width="47.140625" style="62" customWidth="1"/>
    <col min="12802" max="12802" width="10.85546875" style="62" customWidth="1"/>
    <col min="12803" max="12803" width="10.140625" style="62" customWidth="1"/>
    <col min="12804" max="12804" width="10" style="62" customWidth="1"/>
    <col min="12805" max="12805" width="9.28515625" style="62" customWidth="1"/>
    <col min="12806" max="12806" width="7.140625" style="62" customWidth="1"/>
    <col min="12807" max="13056" width="9.140625" style="62"/>
    <col min="13057" max="13057" width="47.140625" style="62" customWidth="1"/>
    <col min="13058" max="13058" width="10.85546875" style="62" customWidth="1"/>
    <col min="13059" max="13059" width="10.140625" style="62" customWidth="1"/>
    <col min="13060" max="13060" width="10" style="62" customWidth="1"/>
    <col min="13061" max="13061" width="9.28515625" style="62" customWidth="1"/>
    <col min="13062" max="13062" width="7.140625" style="62" customWidth="1"/>
    <col min="13063" max="13312" width="9.140625" style="62"/>
    <col min="13313" max="13313" width="47.140625" style="62" customWidth="1"/>
    <col min="13314" max="13314" width="10.85546875" style="62" customWidth="1"/>
    <col min="13315" max="13315" width="10.140625" style="62" customWidth="1"/>
    <col min="13316" max="13316" width="10" style="62" customWidth="1"/>
    <col min="13317" max="13317" width="9.28515625" style="62" customWidth="1"/>
    <col min="13318" max="13318" width="7.140625" style="62" customWidth="1"/>
    <col min="13319" max="13568" width="9.140625" style="62"/>
    <col min="13569" max="13569" width="47.140625" style="62" customWidth="1"/>
    <col min="13570" max="13570" width="10.85546875" style="62" customWidth="1"/>
    <col min="13571" max="13571" width="10.140625" style="62" customWidth="1"/>
    <col min="13572" max="13572" width="10" style="62" customWidth="1"/>
    <col min="13573" max="13573" width="9.28515625" style="62" customWidth="1"/>
    <col min="13574" max="13574" width="7.140625" style="62" customWidth="1"/>
    <col min="13575" max="13824" width="9.140625" style="62"/>
    <col min="13825" max="13825" width="47.140625" style="62" customWidth="1"/>
    <col min="13826" max="13826" width="10.85546875" style="62" customWidth="1"/>
    <col min="13827" max="13827" width="10.140625" style="62" customWidth="1"/>
    <col min="13828" max="13828" width="10" style="62" customWidth="1"/>
    <col min="13829" max="13829" width="9.28515625" style="62" customWidth="1"/>
    <col min="13830" max="13830" width="7.140625" style="62" customWidth="1"/>
    <col min="13831" max="14080" width="9.140625" style="62"/>
    <col min="14081" max="14081" width="47.140625" style="62" customWidth="1"/>
    <col min="14082" max="14082" width="10.85546875" style="62" customWidth="1"/>
    <col min="14083" max="14083" width="10.140625" style="62" customWidth="1"/>
    <col min="14084" max="14084" width="10" style="62" customWidth="1"/>
    <col min="14085" max="14085" width="9.28515625" style="62" customWidth="1"/>
    <col min="14086" max="14086" width="7.140625" style="62" customWidth="1"/>
    <col min="14087" max="14336" width="9.140625" style="62"/>
    <col min="14337" max="14337" width="47.140625" style="62" customWidth="1"/>
    <col min="14338" max="14338" width="10.85546875" style="62" customWidth="1"/>
    <col min="14339" max="14339" width="10.140625" style="62" customWidth="1"/>
    <col min="14340" max="14340" width="10" style="62" customWidth="1"/>
    <col min="14341" max="14341" width="9.28515625" style="62" customWidth="1"/>
    <col min="14342" max="14342" width="7.140625" style="62" customWidth="1"/>
    <col min="14343" max="14592" width="9.140625" style="62"/>
    <col min="14593" max="14593" width="47.140625" style="62" customWidth="1"/>
    <col min="14594" max="14594" width="10.85546875" style="62" customWidth="1"/>
    <col min="14595" max="14595" width="10.140625" style="62" customWidth="1"/>
    <col min="14596" max="14596" width="10" style="62" customWidth="1"/>
    <col min="14597" max="14597" width="9.28515625" style="62" customWidth="1"/>
    <col min="14598" max="14598" width="7.140625" style="62" customWidth="1"/>
    <col min="14599" max="14848" width="9.140625" style="62"/>
    <col min="14849" max="14849" width="47.140625" style="62" customWidth="1"/>
    <col min="14850" max="14850" width="10.85546875" style="62" customWidth="1"/>
    <col min="14851" max="14851" width="10.140625" style="62" customWidth="1"/>
    <col min="14852" max="14852" width="10" style="62" customWidth="1"/>
    <col min="14853" max="14853" width="9.28515625" style="62" customWidth="1"/>
    <col min="14854" max="14854" width="7.140625" style="62" customWidth="1"/>
    <col min="14855" max="15104" width="9.140625" style="62"/>
    <col min="15105" max="15105" width="47.140625" style="62" customWidth="1"/>
    <col min="15106" max="15106" width="10.85546875" style="62" customWidth="1"/>
    <col min="15107" max="15107" width="10.140625" style="62" customWidth="1"/>
    <col min="15108" max="15108" width="10" style="62" customWidth="1"/>
    <col min="15109" max="15109" width="9.28515625" style="62" customWidth="1"/>
    <col min="15110" max="15110" width="7.140625" style="62" customWidth="1"/>
    <col min="15111" max="15360" width="9.140625" style="62"/>
    <col min="15361" max="15361" width="47.140625" style="62" customWidth="1"/>
    <col min="15362" max="15362" width="10.85546875" style="62" customWidth="1"/>
    <col min="15363" max="15363" width="10.140625" style="62" customWidth="1"/>
    <col min="15364" max="15364" width="10" style="62" customWidth="1"/>
    <col min="15365" max="15365" width="9.28515625" style="62" customWidth="1"/>
    <col min="15366" max="15366" width="7.140625" style="62" customWidth="1"/>
    <col min="15367" max="15616" width="9.140625" style="62"/>
    <col min="15617" max="15617" width="47.140625" style="62" customWidth="1"/>
    <col min="15618" max="15618" width="10.85546875" style="62" customWidth="1"/>
    <col min="15619" max="15619" width="10.140625" style="62" customWidth="1"/>
    <col min="15620" max="15620" width="10" style="62" customWidth="1"/>
    <col min="15621" max="15621" width="9.28515625" style="62" customWidth="1"/>
    <col min="15622" max="15622" width="7.140625" style="62" customWidth="1"/>
    <col min="15623" max="15872" width="9.140625" style="62"/>
    <col min="15873" max="15873" width="47.140625" style="62" customWidth="1"/>
    <col min="15874" max="15874" width="10.85546875" style="62" customWidth="1"/>
    <col min="15875" max="15875" width="10.140625" style="62" customWidth="1"/>
    <col min="15876" max="15876" width="10" style="62" customWidth="1"/>
    <col min="15877" max="15877" width="9.28515625" style="62" customWidth="1"/>
    <col min="15878" max="15878" width="7.140625" style="62" customWidth="1"/>
    <col min="15879" max="16128" width="9.140625" style="62"/>
    <col min="16129" max="16129" width="47.140625" style="62" customWidth="1"/>
    <col min="16130" max="16130" width="10.85546875" style="62" customWidth="1"/>
    <col min="16131" max="16131" width="10.140625" style="62" customWidth="1"/>
    <col min="16132" max="16132" width="10" style="62" customWidth="1"/>
    <col min="16133" max="16133" width="9.28515625" style="62" customWidth="1"/>
    <col min="16134" max="16134" width="7.140625" style="62" customWidth="1"/>
    <col min="16135" max="16384" width="9.140625" style="62"/>
  </cols>
  <sheetData>
    <row r="1" spans="1:6">
      <c r="A1" s="61" t="s">
        <v>68</v>
      </c>
      <c r="B1" s="61"/>
      <c r="C1" s="61"/>
      <c r="D1" s="61"/>
      <c r="E1" s="61"/>
      <c r="F1" s="61"/>
    </row>
    <row r="2" spans="1:6">
      <c r="A2" s="63" t="s">
        <v>69</v>
      </c>
      <c r="B2" s="63"/>
      <c r="C2" s="63"/>
      <c r="D2" s="63"/>
      <c r="E2" s="63"/>
      <c r="F2" s="63"/>
    </row>
    <row r="3" spans="1:6">
      <c r="A3" s="64" t="s">
        <v>3</v>
      </c>
      <c r="B3" s="65" t="s">
        <v>70</v>
      </c>
      <c r="C3" s="64" t="s">
        <v>71</v>
      </c>
      <c r="D3" s="64"/>
      <c r="E3" s="64"/>
      <c r="F3" s="66" t="s">
        <v>72</v>
      </c>
    </row>
    <row r="4" spans="1:6">
      <c r="A4" s="45"/>
      <c r="B4" s="67"/>
      <c r="C4" s="68" t="s">
        <v>73</v>
      </c>
      <c r="D4" s="68" t="s">
        <v>74</v>
      </c>
      <c r="E4" s="50" t="s">
        <v>11</v>
      </c>
      <c r="F4" s="69"/>
    </row>
    <row r="5" spans="1:6" s="72" customFormat="1" ht="11.25">
      <c r="A5" s="70" t="s">
        <v>75</v>
      </c>
      <c r="B5" s="71">
        <v>26820488.199999999</v>
      </c>
      <c r="C5" s="71">
        <f>SUM(C6:C17)</f>
        <v>32528729.999999996</v>
      </c>
      <c r="D5" s="71">
        <f>SUM(D6:D17)</f>
        <v>25552318.670000002</v>
      </c>
      <c r="E5" s="25">
        <f>D5/C5*100</f>
        <v>78.553078063607174</v>
      </c>
      <c r="F5" s="71">
        <f>D5/B5*100</f>
        <v>95.271638903276951</v>
      </c>
    </row>
    <row r="6" spans="1:6" s="72" customFormat="1" ht="12.75">
      <c r="A6" s="73" t="s">
        <v>76</v>
      </c>
      <c r="B6" s="25">
        <v>12032317</v>
      </c>
      <c r="C6" s="25">
        <v>13978351.199999999</v>
      </c>
      <c r="D6" s="25">
        <v>13338042.300000001</v>
      </c>
      <c r="E6" s="25">
        <f>D6/C6*100</f>
        <v>95.419281638881714</v>
      </c>
      <c r="F6" s="25">
        <f t="shared" ref="F6:F17" si="0">D6/B6*100</f>
        <v>110.85181931293866</v>
      </c>
    </row>
    <row r="7" spans="1:6" s="72" customFormat="1" ht="11.25">
      <c r="A7" s="74" t="s">
        <v>77</v>
      </c>
      <c r="B7" s="25">
        <v>1305001.1000000001</v>
      </c>
      <c r="C7" s="25">
        <v>1536953.6</v>
      </c>
      <c r="D7" s="25">
        <v>1447516</v>
      </c>
      <c r="E7" s="25">
        <f>D6/C6*100</f>
        <v>95.419281638881714</v>
      </c>
      <c r="F7" s="25">
        <f t="shared" si="0"/>
        <v>110.92067278717235</v>
      </c>
    </row>
    <row r="8" spans="1:6" s="72" customFormat="1" ht="12.75">
      <c r="A8" s="73" t="s">
        <v>78</v>
      </c>
      <c r="B8" s="75">
        <v>1178671.1000000001</v>
      </c>
      <c r="C8" s="75">
        <v>1569085.6</v>
      </c>
      <c r="D8" s="75">
        <v>1376360.8</v>
      </c>
      <c r="E8" s="25">
        <f>D7/C7*100</f>
        <v>94.180852304194474</v>
      </c>
      <c r="F8" s="25">
        <f t="shared" si="0"/>
        <v>116.77225309079012</v>
      </c>
    </row>
    <row r="9" spans="1:6" s="72" customFormat="1" ht="12.75">
      <c r="A9" s="73" t="s">
        <v>79</v>
      </c>
      <c r="B9" s="25">
        <v>517713.1</v>
      </c>
      <c r="C9" s="25">
        <v>494685.5</v>
      </c>
      <c r="D9" s="25">
        <v>434424.96</v>
      </c>
      <c r="E9" s="25">
        <f t="shared" ref="E9:E16" si="1">D9/C9*100</f>
        <v>87.8184139215724</v>
      </c>
      <c r="F9" s="25">
        <f t="shared" si="0"/>
        <v>83.912298143508451</v>
      </c>
    </row>
    <row r="10" spans="1:6" s="72" customFormat="1" ht="12.75">
      <c r="A10" s="73" t="s">
        <v>80</v>
      </c>
      <c r="B10" s="25">
        <v>903150.9</v>
      </c>
      <c r="C10" s="25">
        <v>893413.3</v>
      </c>
      <c r="D10" s="25">
        <v>730144.8</v>
      </c>
      <c r="E10" s="25">
        <f t="shared" si="1"/>
        <v>81.725311230535752</v>
      </c>
      <c r="F10" s="25">
        <f t="shared" si="0"/>
        <v>80.844164579806105</v>
      </c>
    </row>
    <row r="11" spans="1:6" s="72" customFormat="1" ht="12.75">
      <c r="A11" s="73" t="s">
        <v>81</v>
      </c>
      <c r="B11" s="25">
        <v>254896.2</v>
      </c>
      <c r="C11" s="25">
        <v>175320.3</v>
      </c>
      <c r="D11" s="25">
        <v>172895.95</v>
      </c>
      <c r="E11" s="25">
        <f t="shared" si="1"/>
        <v>98.617188083753007</v>
      </c>
      <c r="F11" s="25">
        <f t="shared" si="0"/>
        <v>67.829944110583057</v>
      </c>
    </row>
    <row r="12" spans="1:6" s="72" customFormat="1" ht="12.75">
      <c r="A12" s="73" t="s">
        <v>82</v>
      </c>
      <c r="B12" s="25">
        <v>106177.5</v>
      </c>
      <c r="C12" s="25">
        <v>130658.7</v>
      </c>
      <c r="D12" s="25">
        <v>109680.96000000001</v>
      </c>
      <c r="E12" s="25">
        <f t="shared" si="1"/>
        <v>83.944628256671777</v>
      </c>
      <c r="F12" s="25">
        <f t="shared" si="0"/>
        <v>103.29962562689836</v>
      </c>
    </row>
    <row r="13" spans="1:6" s="72" customFormat="1" ht="12.75">
      <c r="A13" s="73" t="s">
        <v>83</v>
      </c>
      <c r="B13" s="76">
        <v>391077.8</v>
      </c>
      <c r="C13" s="76">
        <v>512365.4</v>
      </c>
      <c r="D13" s="76">
        <v>378036.6</v>
      </c>
      <c r="E13" s="25">
        <f t="shared" si="1"/>
        <v>73.782616858983829</v>
      </c>
      <c r="F13" s="25">
        <f t="shared" si="0"/>
        <v>96.665318256367399</v>
      </c>
    </row>
    <row r="14" spans="1:6" s="72" customFormat="1" ht="12.75">
      <c r="A14" s="73" t="s">
        <v>84</v>
      </c>
      <c r="B14" s="76">
        <v>454220.5</v>
      </c>
      <c r="C14" s="76">
        <v>573722.4</v>
      </c>
      <c r="D14" s="76">
        <v>416202.9</v>
      </c>
      <c r="E14" s="25">
        <f t="shared" si="1"/>
        <v>72.544300170256562</v>
      </c>
      <c r="F14" s="25">
        <f t="shared" si="0"/>
        <v>91.630144390224572</v>
      </c>
    </row>
    <row r="15" spans="1:6">
      <c r="A15" s="73" t="s">
        <v>85</v>
      </c>
      <c r="B15" s="77">
        <v>16500</v>
      </c>
      <c r="C15" s="77">
        <v>173377.3</v>
      </c>
      <c r="D15" s="77">
        <v>169010.2</v>
      </c>
      <c r="E15" s="25">
        <f t="shared" si="1"/>
        <v>97.481158144693694</v>
      </c>
      <c r="F15" s="25">
        <f>D15/B15*100</f>
        <v>1024.3042424242426</v>
      </c>
    </row>
    <row r="16" spans="1:6">
      <c r="A16" s="78" t="s">
        <v>86</v>
      </c>
      <c r="B16" s="79">
        <v>3782044.5</v>
      </c>
      <c r="C16" s="80">
        <v>3963792.2</v>
      </c>
      <c r="D16" s="79">
        <v>3349521</v>
      </c>
      <c r="E16" s="25">
        <f t="shared" si="1"/>
        <v>84.502941400409441</v>
      </c>
      <c r="F16" s="25">
        <f t="shared" si="0"/>
        <v>88.56376491603946</v>
      </c>
    </row>
    <row r="17" spans="1:6">
      <c r="A17" s="81" t="s">
        <v>87</v>
      </c>
      <c r="B17" s="82">
        <v>5878718.5</v>
      </c>
      <c r="C17" s="83">
        <v>8527004.5</v>
      </c>
      <c r="D17" s="82">
        <v>3630482.2</v>
      </c>
      <c r="E17" s="84">
        <v>0</v>
      </c>
      <c r="F17" s="84">
        <f t="shared" si="0"/>
        <v>61.756353872021599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abSelected="1" topLeftCell="A19" workbookViewId="0">
      <selection activeCell="R44" sqref="R44"/>
    </sheetView>
  </sheetViews>
  <sheetFormatPr defaultRowHeight="12.75"/>
  <cols>
    <col min="1" max="1" width="2.5703125" style="85" customWidth="1"/>
    <col min="2" max="2" width="1.85546875" style="85" customWidth="1"/>
    <col min="3" max="3" width="9" style="85" customWidth="1"/>
    <col min="4" max="4" width="6" style="85" customWidth="1"/>
    <col min="5" max="5" width="5.7109375" style="85" customWidth="1"/>
    <col min="6" max="6" width="7.42578125" style="85" customWidth="1"/>
    <col min="7" max="7" width="7.7109375" style="85" customWidth="1"/>
    <col min="8" max="9" width="6.42578125" style="85" customWidth="1"/>
    <col min="10" max="10" width="6.5703125" style="85" customWidth="1"/>
    <col min="11" max="11" width="7.140625" style="85" customWidth="1"/>
    <col min="12" max="12" width="7.5703125" style="85" customWidth="1"/>
    <col min="13" max="13" width="6.42578125" style="85" customWidth="1"/>
    <col min="14" max="14" width="8.140625" style="86" customWidth="1"/>
    <col min="15" max="15" width="7.140625" style="85" customWidth="1"/>
    <col min="16" max="16" width="5.5703125" style="85" customWidth="1"/>
    <col min="17" max="17" width="11.5703125" style="85" bestFit="1" customWidth="1"/>
    <col min="18" max="256" width="9.140625" style="85"/>
    <col min="257" max="257" width="2.5703125" style="85" customWidth="1"/>
    <col min="258" max="258" width="1.85546875" style="85" customWidth="1"/>
    <col min="259" max="259" width="9" style="85" customWidth="1"/>
    <col min="260" max="260" width="6" style="85" customWidth="1"/>
    <col min="261" max="261" width="5.7109375" style="85" customWidth="1"/>
    <col min="262" max="262" width="7.42578125" style="85" customWidth="1"/>
    <col min="263" max="263" width="7.7109375" style="85" customWidth="1"/>
    <col min="264" max="265" width="6.42578125" style="85" customWidth="1"/>
    <col min="266" max="266" width="6.5703125" style="85" customWidth="1"/>
    <col min="267" max="267" width="7.140625" style="85" customWidth="1"/>
    <col min="268" max="268" width="7.5703125" style="85" customWidth="1"/>
    <col min="269" max="269" width="6.42578125" style="85" customWidth="1"/>
    <col min="270" max="270" width="8.140625" style="85" customWidth="1"/>
    <col min="271" max="271" width="7.140625" style="85" customWidth="1"/>
    <col min="272" max="272" width="5.5703125" style="85" customWidth="1"/>
    <col min="273" max="273" width="11.5703125" style="85" bestFit="1" customWidth="1"/>
    <col min="274" max="512" width="9.140625" style="85"/>
    <col min="513" max="513" width="2.5703125" style="85" customWidth="1"/>
    <col min="514" max="514" width="1.85546875" style="85" customWidth="1"/>
    <col min="515" max="515" width="9" style="85" customWidth="1"/>
    <col min="516" max="516" width="6" style="85" customWidth="1"/>
    <col min="517" max="517" width="5.7109375" style="85" customWidth="1"/>
    <col min="518" max="518" width="7.42578125" style="85" customWidth="1"/>
    <col min="519" max="519" width="7.7109375" style="85" customWidth="1"/>
    <col min="520" max="521" width="6.42578125" style="85" customWidth="1"/>
    <col min="522" max="522" width="6.5703125" style="85" customWidth="1"/>
    <col min="523" max="523" width="7.140625" style="85" customWidth="1"/>
    <col min="524" max="524" width="7.5703125" style="85" customWidth="1"/>
    <col min="525" max="525" width="6.42578125" style="85" customWidth="1"/>
    <col min="526" max="526" width="8.140625" style="85" customWidth="1"/>
    <col min="527" max="527" width="7.140625" style="85" customWidth="1"/>
    <col min="528" max="528" width="5.5703125" style="85" customWidth="1"/>
    <col min="529" max="529" width="11.5703125" style="85" bestFit="1" customWidth="1"/>
    <col min="530" max="768" width="9.140625" style="85"/>
    <col min="769" max="769" width="2.5703125" style="85" customWidth="1"/>
    <col min="770" max="770" width="1.85546875" style="85" customWidth="1"/>
    <col min="771" max="771" width="9" style="85" customWidth="1"/>
    <col min="772" max="772" width="6" style="85" customWidth="1"/>
    <col min="773" max="773" width="5.7109375" style="85" customWidth="1"/>
    <col min="774" max="774" width="7.42578125" style="85" customWidth="1"/>
    <col min="775" max="775" width="7.7109375" style="85" customWidth="1"/>
    <col min="776" max="777" width="6.42578125" style="85" customWidth="1"/>
    <col min="778" max="778" width="6.5703125" style="85" customWidth="1"/>
    <col min="779" max="779" width="7.140625" style="85" customWidth="1"/>
    <col min="780" max="780" width="7.5703125" style="85" customWidth="1"/>
    <col min="781" max="781" width="6.42578125" style="85" customWidth="1"/>
    <col min="782" max="782" width="8.140625" style="85" customWidth="1"/>
    <col min="783" max="783" width="7.140625" style="85" customWidth="1"/>
    <col min="784" max="784" width="5.5703125" style="85" customWidth="1"/>
    <col min="785" max="785" width="11.5703125" style="85" bestFit="1" customWidth="1"/>
    <col min="786" max="1024" width="9.140625" style="85"/>
    <col min="1025" max="1025" width="2.5703125" style="85" customWidth="1"/>
    <col min="1026" max="1026" width="1.85546875" style="85" customWidth="1"/>
    <col min="1027" max="1027" width="9" style="85" customWidth="1"/>
    <col min="1028" max="1028" width="6" style="85" customWidth="1"/>
    <col min="1029" max="1029" width="5.7109375" style="85" customWidth="1"/>
    <col min="1030" max="1030" width="7.42578125" style="85" customWidth="1"/>
    <col min="1031" max="1031" width="7.7109375" style="85" customWidth="1"/>
    <col min="1032" max="1033" width="6.42578125" style="85" customWidth="1"/>
    <col min="1034" max="1034" width="6.5703125" style="85" customWidth="1"/>
    <col min="1035" max="1035" width="7.140625" style="85" customWidth="1"/>
    <col min="1036" max="1036" width="7.5703125" style="85" customWidth="1"/>
    <col min="1037" max="1037" width="6.42578125" style="85" customWidth="1"/>
    <col min="1038" max="1038" width="8.140625" style="85" customWidth="1"/>
    <col min="1039" max="1039" width="7.140625" style="85" customWidth="1"/>
    <col min="1040" max="1040" width="5.5703125" style="85" customWidth="1"/>
    <col min="1041" max="1041" width="11.5703125" style="85" bestFit="1" customWidth="1"/>
    <col min="1042" max="1280" width="9.140625" style="85"/>
    <col min="1281" max="1281" width="2.5703125" style="85" customWidth="1"/>
    <col min="1282" max="1282" width="1.85546875" style="85" customWidth="1"/>
    <col min="1283" max="1283" width="9" style="85" customWidth="1"/>
    <col min="1284" max="1284" width="6" style="85" customWidth="1"/>
    <col min="1285" max="1285" width="5.7109375" style="85" customWidth="1"/>
    <col min="1286" max="1286" width="7.42578125" style="85" customWidth="1"/>
    <col min="1287" max="1287" width="7.7109375" style="85" customWidth="1"/>
    <col min="1288" max="1289" width="6.42578125" style="85" customWidth="1"/>
    <col min="1290" max="1290" width="6.5703125" style="85" customWidth="1"/>
    <col min="1291" max="1291" width="7.140625" style="85" customWidth="1"/>
    <col min="1292" max="1292" width="7.5703125" style="85" customWidth="1"/>
    <col min="1293" max="1293" width="6.42578125" style="85" customWidth="1"/>
    <col min="1294" max="1294" width="8.140625" style="85" customWidth="1"/>
    <col min="1295" max="1295" width="7.140625" style="85" customWidth="1"/>
    <col min="1296" max="1296" width="5.5703125" style="85" customWidth="1"/>
    <col min="1297" max="1297" width="11.5703125" style="85" bestFit="1" customWidth="1"/>
    <col min="1298" max="1536" width="9.140625" style="85"/>
    <col min="1537" max="1537" width="2.5703125" style="85" customWidth="1"/>
    <col min="1538" max="1538" width="1.85546875" style="85" customWidth="1"/>
    <col min="1539" max="1539" width="9" style="85" customWidth="1"/>
    <col min="1540" max="1540" width="6" style="85" customWidth="1"/>
    <col min="1541" max="1541" width="5.7109375" style="85" customWidth="1"/>
    <col min="1542" max="1542" width="7.42578125" style="85" customWidth="1"/>
    <col min="1543" max="1543" width="7.7109375" style="85" customWidth="1"/>
    <col min="1544" max="1545" width="6.42578125" style="85" customWidth="1"/>
    <col min="1546" max="1546" width="6.5703125" style="85" customWidth="1"/>
    <col min="1547" max="1547" width="7.140625" style="85" customWidth="1"/>
    <col min="1548" max="1548" width="7.5703125" style="85" customWidth="1"/>
    <col min="1549" max="1549" width="6.42578125" style="85" customWidth="1"/>
    <col min="1550" max="1550" width="8.140625" style="85" customWidth="1"/>
    <col min="1551" max="1551" width="7.140625" style="85" customWidth="1"/>
    <col min="1552" max="1552" width="5.5703125" style="85" customWidth="1"/>
    <col min="1553" max="1553" width="11.5703125" style="85" bestFit="1" customWidth="1"/>
    <col min="1554" max="1792" width="9.140625" style="85"/>
    <col min="1793" max="1793" width="2.5703125" style="85" customWidth="1"/>
    <col min="1794" max="1794" width="1.85546875" style="85" customWidth="1"/>
    <col min="1795" max="1795" width="9" style="85" customWidth="1"/>
    <col min="1796" max="1796" width="6" style="85" customWidth="1"/>
    <col min="1797" max="1797" width="5.7109375" style="85" customWidth="1"/>
    <col min="1798" max="1798" width="7.42578125" style="85" customWidth="1"/>
    <col min="1799" max="1799" width="7.7109375" style="85" customWidth="1"/>
    <col min="1800" max="1801" width="6.42578125" style="85" customWidth="1"/>
    <col min="1802" max="1802" width="6.5703125" style="85" customWidth="1"/>
    <col min="1803" max="1803" width="7.140625" style="85" customWidth="1"/>
    <col min="1804" max="1804" width="7.5703125" style="85" customWidth="1"/>
    <col min="1805" max="1805" width="6.42578125" style="85" customWidth="1"/>
    <col min="1806" max="1806" width="8.140625" style="85" customWidth="1"/>
    <col min="1807" max="1807" width="7.140625" style="85" customWidth="1"/>
    <col min="1808" max="1808" width="5.5703125" style="85" customWidth="1"/>
    <col min="1809" max="1809" width="11.5703125" style="85" bestFit="1" customWidth="1"/>
    <col min="1810" max="2048" width="9.140625" style="85"/>
    <col min="2049" max="2049" width="2.5703125" style="85" customWidth="1"/>
    <col min="2050" max="2050" width="1.85546875" style="85" customWidth="1"/>
    <col min="2051" max="2051" width="9" style="85" customWidth="1"/>
    <col min="2052" max="2052" width="6" style="85" customWidth="1"/>
    <col min="2053" max="2053" width="5.7109375" style="85" customWidth="1"/>
    <col min="2054" max="2054" width="7.42578125" style="85" customWidth="1"/>
    <col min="2055" max="2055" width="7.7109375" style="85" customWidth="1"/>
    <col min="2056" max="2057" width="6.42578125" style="85" customWidth="1"/>
    <col min="2058" max="2058" width="6.5703125" style="85" customWidth="1"/>
    <col min="2059" max="2059" width="7.140625" style="85" customWidth="1"/>
    <col min="2060" max="2060" width="7.5703125" style="85" customWidth="1"/>
    <col min="2061" max="2061" width="6.42578125" style="85" customWidth="1"/>
    <col min="2062" max="2062" width="8.140625" style="85" customWidth="1"/>
    <col min="2063" max="2063" width="7.140625" style="85" customWidth="1"/>
    <col min="2064" max="2064" width="5.5703125" style="85" customWidth="1"/>
    <col min="2065" max="2065" width="11.5703125" style="85" bestFit="1" customWidth="1"/>
    <col min="2066" max="2304" width="9.140625" style="85"/>
    <col min="2305" max="2305" width="2.5703125" style="85" customWidth="1"/>
    <col min="2306" max="2306" width="1.85546875" style="85" customWidth="1"/>
    <col min="2307" max="2307" width="9" style="85" customWidth="1"/>
    <col min="2308" max="2308" width="6" style="85" customWidth="1"/>
    <col min="2309" max="2309" width="5.7109375" style="85" customWidth="1"/>
    <col min="2310" max="2310" width="7.42578125" style="85" customWidth="1"/>
    <col min="2311" max="2311" width="7.7109375" style="85" customWidth="1"/>
    <col min="2312" max="2313" width="6.42578125" style="85" customWidth="1"/>
    <col min="2314" max="2314" width="6.5703125" style="85" customWidth="1"/>
    <col min="2315" max="2315" width="7.140625" style="85" customWidth="1"/>
    <col min="2316" max="2316" width="7.5703125" style="85" customWidth="1"/>
    <col min="2317" max="2317" width="6.42578125" style="85" customWidth="1"/>
    <col min="2318" max="2318" width="8.140625" style="85" customWidth="1"/>
    <col min="2319" max="2319" width="7.140625" style="85" customWidth="1"/>
    <col min="2320" max="2320" width="5.5703125" style="85" customWidth="1"/>
    <col min="2321" max="2321" width="11.5703125" style="85" bestFit="1" customWidth="1"/>
    <col min="2322" max="2560" width="9.140625" style="85"/>
    <col min="2561" max="2561" width="2.5703125" style="85" customWidth="1"/>
    <col min="2562" max="2562" width="1.85546875" style="85" customWidth="1"/>
    <col min="2563" max="2563" width="9" style="85" customWidth="1"/>
    <col min="2564" max="2564" width="6" style="85" customWidth="1"/>
    <col min="2565" max="2565" width="5.7109375" style="85" customWidth="1"/>
    <col min="2566" max="2566" width="7.42578125" style="85" customWidth="1"/>
    <col min="2567" max="2567" width="7.7109375" style="85" customWidth="1"/>
    <col min="2568" max="2569" width="6.42578125" style="85" customWidth="1"/>
    <col min="2570" max="2570" width="6.5703125" style="85" customWidth="1"/>
    <col min="2571" max="2571" width="7.140625" style="85" customWidth="1"/>
    <col min="2572" max="2572" width="7.5703125" style="85" customWidth="1"/>
    <col min="2573" max="2573" width="6.42578125" style="85" customWidth="1"/>
    <col min="2574" max="2574" width="8.140625" style="85" customWidth="1"/>
    <col min="2575" max="2575" width="7.140625" style="85" customWidth="1"/>
    <col min="2576" max="2576" width="5.5703125" style="85" customWidth="1"/>
    <col min="2577" max="2577" width="11.5703125" style="85" bestFit="1" customWidth="1"/>
    <col min="2578" max="2816" width="9.140625" style="85"/>
    <col min="2817" max="2817" width="2.5703125" style="85" customWidth="1"/>
    <col min="2818" max="2818" width="1.85546875" style="85" customWidth="1"/>
    <col min="2819" max="2819" width="9" style="85" customWidth="1"/>
    <col min="2820" max="2820" width="6" style="85" customWidth="1"/>
    <col min="2821" max="2821" width="5.7109375" style="85" customWidth="1"/>
    <col min="2822" max="2822" width="7.42578125" style="85" customWidth="1"/>
    <col min="2823" max="2823" width="7.7109375" style="85" customWidth="1"/>
    <col min="2824" max="2825" width="6.42578125" style="85" customWidth="1"/>
    <col min="2826" max="2826" width="6.5703125" style="85" customWidth="1"/>
    <col min="2827" max="2827" width="7.140625" style="85" customWidth="1"/>
    <col min="2828" max="2828" width="7.5703125" style="85" customWidth="1"/>
    <col min="2829" max="2829" width="6.42578125" style="85" customWidth="1"/>
    <col min="2830" max="2830" width="8.140625" style="85" customWidth="1"/>
    <col min="2831" max="2831" width="7.140625" style="85" customWidth="1"/>
    <col min="2832" max="2832" width="5.5703125" style="85" customWidth="1"/>
    <col min="2833" max="2833" width="11.5703125" style="85" bestFit="1" customWidth="1"/>
    <col min="2834" max="3072" width="9.140625" style="85"/>
    <col min="3073" max="3073" width="2.5703125" style="85" customWidth="1"/>
    <col min="3074" max="3074" width="1.85546875" style="85" customWidth="1"/>
    <col min="3075" max="3075" width="9" style="85" customWidth="1"/>
    <col min="3076" max="3076" width="6" style="85" customWidth="1"/>
    <col min="3077" max="3077" width="5.7109375" style="85" customWidth="1"/>
    <col min="3078" max="3078" width="7.42578125" style="85" customWidth="1"/>
    <col min="3079" max="3079" width="7.7109375" style="85" customWidth="1"/>
    <col min="3080" max="3081" width="6.42578125" style="85" customWidth="1"/>
    <col min="3082" max="3082" width="6.5703125" style="85" customWidth="1"/>
    <col min="3083" max="3083" width="7.140625" style="85" customWidth="1"/>
    <col min="3084" max="3084" width="7.5703125" style="85" customWidth="1"/>
    <col min="3085" max="3085" width="6.42578125" style="85" customWidth="1"/>
    <col min="3086" max="3086" width="8.140625" style="85" customWidth="1"/>
    <col min="3087" max="3087" width="7.140625" style="85" customWidth="1"/>
    <col min="3088" max="3088" width="5.5703125" style="85" customWidth="1"/>
    <col min="3089" max="3089" width="11.5703125" style="85" bestFit="1" customWidth="1"/>
    <col min="3090" max="3328" width="9.140625" style="85"/>
    <col min="3329" max="3329" width="2.5703125" style="85" customWidth="1"/>
    <col min="3330" max="3330" width="1.85546875" style="85" customWidth="1"/>
    <col min="3331" max="3331" width="9" style="85" customWidth="1"/>
    <col min="3332" max="3332" width="6" style="85" customWidth="1"/>
    <col min="3333" max="3333" width="5.7109375" style="85" customWidth="1"/>
    <col min="3334" max="3334" width="7.42578125" style="85" customWidth="1"/>
    <col min="3335" max="3335" width="7.7109375" style="85" customWidth="1"/>
    <col min="3336" max="3337" width="6.42578125" style="85" customWidth="1"/>
    <col min="3338" max="3338" width="6.5703125" style="85" customWidth="1"/>
    <col min="3339" max="3339" width="7.140625" style="85" customWidth="1"/>
    <col min="3340" max="3340" width="7.5703125" style="85" customWidth="1"/>
    <col min="3341" max="3341" width="6.42578125" style="85" customWidth="1"/>
    <col min="3342" max="3342" width="8.140625" style="85" customWidth="1"/>
    <col min="3343" max="3343" width="7.140625" style="85" customWidth="1"/>
    <col min="3344" max="3344" width="5.5703125" style="85" customWidth="1"/>
    <col min="3345" max="3345" width="11.5703125" style="85" bestFit="1" customWidth="1"/>
    <col min="3346" max="3584" width="9.140625" style="85"/>
    <col min="3585" max="3585" width="2.5703125" style="85" customWidth="1"/>
    <col min="3586" max="3586" width="1.85546875" style="85" customWidth="1"/>
    <col min="3587" max="3587" width="9" style="85" customWidth="1"/>
    <col min="3588" max="3588" width="6" style="85" customWidth="1"/>
    <col min="3589" max="3589" width="5.7109375" style="85" customWidth="1"/>
    <col min="3590" max="3590" width="7.42578125" style="85" customWidth="1"/>
    <col min="3591" max="3591" width="7.7109375" style="85" customWidth="1"/>
    <col min="3592" max="3593" width="6.42578125" style="85" customWidth="1"/>
    <col min="3594" max="3594" width="6.5703125" style="85" customWidth="1"/>
    <col min="3595" max="3595" width="7.140625" style="85" customWidth="1"/>
    <col min="3596" max="3596" width="7.5703125" style="85" customWidth="1"/>
    <col min="3597" max="3597" width="6.42578125" style="85" customWidth="1"/>
    <col min="3598" max="3598" width="8.140625" style="85" customWidth="1"/>
    <col min="3599" max="3599" width="7.140625" style="85" customWidth="1"/>
    <col min="3600" max="3600" width="5.5703125" style="85" customWidth="1"/>
    <col min="3601" max="3601" width="11.5703125" style="85" bestFit="1" customWidth="1"/>
    <col min="3602" max="3840" width="9.140625" style="85"/>
    <col min="3841" max="3841" width="2.5703125" style="85" customWidth="1"/>
    <col min="3842" max="3842" width="1.85546875" style="85" customWidth="1"/>
    <col min="3843" max="3843" width="9" style="85" customWidth="1"/>
    <col min="3844" max="3844" width="6" style="85" customWidth="1"/>
    <col min="3845" max="3845" width="5.7109375" style="85" customWidth="1"/>
    <col min="3846" max="3846" width="7.42578125" style="85" customWidth="1"/>
    <col min="3847" max="3847" width="7.7109375" style="85" customWidth="1"/>
    <col min="3848" max="3849" width="6.42578125" style="85" customWidth="1"/>
    <col min="3850" max="3850" width="6.5703125" style="85" customWidth="1"/>
    <col min="3851" max="3851" width="7.140625" style="85" customWidth="1"/>
    <col min="3852" max="3852" width="7.5703125" style="85" customWidth="1"/>
    <col min="3853" max="3853" width="6.42578125" style="85" customWidth="1"/>
    <col min="3854" max="3854" width="8.140625" style="85" customWidth="1"/>
    <col min="3855" max="3855" width="7.140625" style="85" customWidth="1"/>
    <col min="3856" max="3856" width="5.5703125" style="85" customWidth="1"/>
    <col min="3857" max="3857" width="11.5703125" style="85" bestFit="1" customWidth="1"/>
    <col min="3858" max="4096" width="9.140625" style="85"/>
    <col min="4097" max="4097" width="2.5703125" style="85" customWidth="1"/>
    <col min="4098" max="4098" width="1.85546875" style="85" customWidth="1"/>
    <col min="4099" max="4099" width="9" style="85" customWidth="1"/>
    <col min="4100" max="4100" width="6" style="85" customWidth="1"/>
    <col min="4101" max="4101" width="5.7109375" style="85" customWidth="1"/>
    <col min="4102" max="4102" width="7.42578125" style="85" customWidth="1"/>
    <col min="4103" max="4103" width="7.7109375" style="85" customWidth="1"/>
    <col min="4104" max="4105" width="6.42578125" style="85" customWidth="1"/>
    <col min="4106" max="4106" width="6.5703125" style="85" customWidth="1"/>
    <col min="4107" max="4107" width="7.140625" style="85" customWidth="1"/>
    <col min="4108" max="4108" width="7.5703125" style="85" customWidth="1"/>
    <col min="4109" max="4109" width="6.42578125" style="85" customWidth="1"/>
    <col min="4110" max="4110" width="8.140625" style="85" customWidth="1"/>
    <col min="4111" max="4111" width="7.140625" style="85" customWidth="1"/>
    <col min="4112" max="4112" width="5.5703125" style="85" customWidth="1"/>
    <col min="4113" max="4113" width="11.5703125" style="85" bestFit="1" customWidth="1"/>
    <col min="4114" max="4352" width="9.140625" style="85"/>
    <col min="4353" max="4353" width="2.5703125" style="85" customWidth="1"/>
    <col min="4354" max="4354" width="1.85546875" style="85" customWidth="1"/>
    <col min="4355" max="4355" width="9" style="85" customWidth="1"/>
    <col min="4356" max="4356" width="6" style="85" customWidth="1"/>
    <col min="4357" max="4357" width="5.7109375" style="85" customWidth="1"/>
    <col min="4358" max="4358" width="7.42578125" style="85" customWidth="1"/>
    <col min="4359" max="4359" width="7.7109375" style="85" customWidth="1"/>
    <col min="4360" max="4361" width="6.42578125" style="85" customWidth="1"/>
    <col min="4362" max="4362" width="6.5703125" style="85" customWidth="1"/>
    <col min="4363" max="4363" width="7.140625" style="85" customWidth="1"/>
    <col min="4364" max="4364" width="7.5703125" style="85" customWidth="1"/>
    <col min="4365" max="4365" width="6.42578125" style="85" customWidth="1"/>
    <col min="4366" max="4366" width="8.140625" style="85" customWidth="1"/>
    <col min="4367" max="4367" width="7.140625" style="85" customWidth="1"/>
    <col min="4368" max="4368" width="5.5703125" style="85" customWidth="1"/>
    <col min="4369" max="4369" width="11.5703125" style="85" bestFit="1" customWidth="1"/>
    <col min="4370" max="4608" width="9.140625" style="85"/>
    <col min="4609" max="4609" width="2.5703125" style="85" customWidth="1"/>
    <col min="4610" max="4610" width="1.85546875" style="85" customWidth="1"/>
    <col min="4611" max="4611" width="9" style="85" customWidth="1"/>
    <col min="4612" max="4612" width="6" style="85" customWidth="1"/>
    <col min="4613" max="4613" width="5.7109375" style="85" customWidth="1"/>
    <col min="4614" max="4614" width="7.42578125" style="85" customWidth="1"/>
    <col min="4615" max="4615" width="7.7109375" style="85" customWidth="1"/>
    <col min="4616" max="4617" width="6.42578125" style="85" customWidth="1"/>
    <col min="4618" max="4618" width="6.5703125" style="85" customWidth="1"/>
    <col min="4619" max="4619" width="7.140625" style="85" customWidth="1"/>
    <col min="4620" max="4620" width="7.5703125" style="85" customWidth="1"/>
    <col min="4621" max="4621" width="6.42578125" style="85" customWidth="1"/>
    <col min="4622" max="4622" width="8.140625" style="85" customWidth="1"/>
    <col min="4623" max="4623" width="7.140625" style="85" customWidth="1"/>
    <col min="4624" max="4624" width="5.5703125" style="85" customWidth="1"/>
    <col min="4625" max="4625" width="11.5703125" style="85" bestFit="1" customWidth="1"/>
    <col min="4626" max="4864" width="9.140625" style="85"/>
    <col min="4865" max="4865" width="2.5703125" style="85" customWidth="1"/>
    <col min="4866" max="4866" width="1.85546875" style="85" customWidth="1"/>
    <col min="4867" max="4867" width="9" style="85" customWidth="1"/>
    <col min="4868" max="4868" width="6" style="85" customWidth="1"/>
    <col min="4869" max="4869" width="5.7109375" style="85" customWidth="1"/>
    <col min="4870" max="4870" width="7.42578125" style="85" customWidth="1"/>
    <col min="4871" max="4871" width="7.7109375" style="85" customWidth="1"/>
    <col min="4872" max="4873" width="6.42578125" style="85" customWidth="1"/>
    <col min="4874" max="4874" width="6.5703125" style="85" customWidth="1"/>
    <col min="4875" max="4875" width="7.140625" style="85" customWidth="1"/>
    <col min="4876" max="4876" width="7.5703125" style="85" customWidth="1"/>
    <col min="4877" max="4877" width="6.42578125" style="85" customWidth="1"/>
    <col min="4878" max="4878" width="8.140625" style="85" customWidth="1"/>
    <col min="4879" max="4879" width="7.140625" style="85" customWidth="1"/>
    <col min="4880" max="4880" width="5.5703125" style="85" customWidth="1"/>
    <col min="4881" max="4881" width="11.5703125" style="85" bestFit="1" customWidth="1"/>
    <col min="4882" max="5120" width="9.140625" style="85"/>
    <col min="5121" max="5121" width="2.5703125" style="85" customWidth="1"/>
    <col min="5122" max="5122" width="1.85546875" style="85" customWidth="1"/>
    <col min="5123" max="5123" width="9" style="85" customWidth="1"/>
    <col min="5124" max="5124" width="6" style="85" customWidth="1"/>
    <col min="5125" max="5125" width="5.7109375" style="85" customWidth="1"/>
    <col min="5126" max="5126" width="7.42578125" style="85" customWidth="1"/>
    <col min="5127" max="5127" width="7.7109375" style="85" customWidth="1"/>
    <col min="5128" max="5129" width="6.42578125" style="85" customWidth="1"/>
    <col min="5130" max="5130" width="6.5703125" style="85" customWidth="1"/>
    <col min="5131" max="5131" width="7.140625" style="85" customWidth="1"/>
    <col min="5132" max="5132" width="7.5703125" style="85" customWidth="1"/>
    <col min="5133" max="5133" width="6.42578125" style="85" customWidth="1"/>
    <col min="5134" max="5134" width="8.140625" style="85" customWidth="1"/>
    <col min="5135" max="5135" width="7.140625" style="85" customWidth="1"/>
    <col min="5136" max="5136" width="5.5703125" style="85" customWidth="1"/>
    <col min="5137" max="5137" width="11.5703125" style="85" bestFit="1" customWidth="1"/>
    <col min="5138" max="5376" width="9.140625" style="85"/>
    <col min="5377" max="5377" width="2.5703125" style="85" customWidth="1"/>
    <col min="5378" max="5378" width="1.85546875" style="85" customWidth="1"/>
    <col min="5379" max="5379" width="9" style="85" customWidth="1"/>
    <col min="5380" max="5380" width="6" style="85" customWidth="1"/>
    <col min="5381" max="5381" width="5.7109375" style="85" customWidth="1"/>
    <col min="5382" max="5382" width="7.42578125" style="85" customWidth="1"/>
    <col min="5383" max="5383" width="7.7109375" style="85" customWidth="1"/>
    <col min="5384" max="5385" width="6.42578125" style="85" customWidth="1"/>
    <col min="5386" max="5386" width="6.5703125" style="85" customWidth="1"/>
    <col min="5387" max="5387" width="7.140625" style="85" customWidth="1"/>
    <col min="5388" max="5388" width="7.5703125" style="85" customWidth="1"/>
    <col min="5389" max="5389" width="6.42578125" style="85" customWidth="1"/>
    <col min="5390" max="5390" width="8.140625" style="85" customWidth="1"/>
    <col min="5391" max="5391" width="7.140625" style="85" customWidth="1"/>
    <col min="5392" max="5392" width="5.5703125" style="85" customWidth="1"/>
    <col min="5393" max="5393" width="11.5703125" style="85" bestFit="1" customWidth="1"/>
    <col min="5394" max="5632" width="9.140625" style="85"/>
    <col min="5633" max="5633" width="2.5703125" style="85" customWidth="1"/>
    <col min="5634" max="5634" width="1.85546875" style="85" customWidth="1"/>
    <col min="5635" max="5635" width="9" style="85" customWidth="1"/>
    <col min="5636" max="5636" width="6" style="85" customWidth="1"/>
    <col min="5637" max="5637" width="5.7109375" style="85" customWidth="1"/>
    <col min="5638" max="5638" width="7.42578125" style="85" customWidth="1"/>
    <col min="5639" max="5639" width="7.7109375" style="85" customWidth="1"/>
    <col min="5640" max="5641" width="6.42578125" style="85" customWidth="1"/>
    <col min="5642" max="5642" width="6.5703125" style="85" customWidth="1"/>
    <col min="5643" max="5643" width="7.140625" style="85" customWidth="1"/>
    <col min="5644" max="5644" width="7.5703125" style="85" customWidth="1"/>
    <col min="5645" max="5645" width="6.42578125" style="85" customWidth="1"/>
    <col min="5646" max="5646" width="8.140625" style="85" customWidth="1"/>
    <col min="5647" max="5647" width="7.140625" style="85" customWidth="1"/>
    <col min="5648" max="5648" width="5.5703125" style="85" customWidth="1"/>
    <col min="5649" max="5649" width="11.5703125" style="85" bestFit="1" customWidth="1"/>
    <col min="5650" max="5888" width="9.140625" style="85"/>
    <col min="5889" max="5889" width="2.5703125" style="85" customWidth="1"/>
    <col min="5890" max="5890" width="1.85546875" style="85" customWidth="1"/>
    <col min="5891" max="5891" width="9" style="85" customWidth="1"/>
    <col min="5892" max="5892" width="6" style="85" customWidth="1"/>
    <col min="5893" max="5893" width="5.7109375" style="85" customWidth="1"/>
    <col min="5894" max="5894" width="7.42578125" style="85" customWidth="1"/>
    <col min="5895" max="5895" width="7.7109375" style="85" customWidth="1"/>
    <col min="5896" max="5897" width="6.42578125" style="85" customWidth="1"/>
    <col min="5898" max="5898" width="6.5703125" style="85" customWidth="1"/>
    <col min="5899" max="5899" width="7.140625" style="85" customWidth="1"/>
    <col min="5900" max="5900" width="7.5703125" style="85" customWidth="1"/>
    <col min="5901" max="5901" width="6.42578125" style="85" customWidth="1"/>
    <col min="5902" max="5902" width="8.140625" style="85" customWidth="1"/>
    <col min="5903" max="5903" width="7.140625" style="85" customWidth="1"/>
    <col min="5904" max="5904" width="5.5703125" style="85" customWidth="1"/>
    <col min="5905" max="5905" width="11.5703125" style="85" bestFit="1" customWidth="1"/>
    <col min="5906" max="6144" width="9.140625" style="85"/>
    <col min="6145" max="6145" width="2.5703125" style="85" customWidth="1"/>
    <col min="6146" max="6146" width="1.85546875" style="85" customWidth="1"/>
    <col min="6147" max="6147" width="9" style="85" customWidth="1"/>
    <col min="6148" max="6148" width="6" style="85" customWidth="1"/>
    <col min="6149" max="6149" width="5.7109375" style="85" customWidth="1"/>
    <col min="6150" max="6150" width="7.42578125" style="85" customWidth="1"/>
    <col min="6151" max="6151" width="7.7109375" style="85" customWidth="1"/>
    <col min="6152" max="6153" width="6.42578125" style="85" customWidth="1"/>
    <col min="6154" max="6154" width="6.5703125" style="85" customWidth="1"/>
    <col min="6155" max="6155" width="7.140625" style="85" customWidth="1"/>
    <col min="6156" max="6156" width="7.5703125" style="85" customWidth="1"/>
    <col min="6157" max="6157" width="6.42578125" style="85" customWidth="1"/>
    <col min="6158" max="6158" width="8.140625" style="85" customWidth="1"/>
    <col min="6159" max="6159" width="7.140625" style="85" customWidth="1"/>
    <col min="6160" max="6160" width="5.5703125" style="85" customWidth="1"/>
    <col min="6161" max="6161" width="11.5703125" style="85" bestFit="1" customWidth="1"/>
    <col min="6162" max="6400" width="9.140625" style="85"/>
    <col min="6401" max="6401" width="2.5703125" style="85" customWidth="1"/>
    <col min="6402" max="6402" width="1.85546875" style="85" customWidth="1"/>
    <col min="6403" max="6403" width="9" style="85" customWidth="1"/>
    <col min="6404" max="6404" width="6" style="85" customWidth="1"/>
    <col min="6405" max="6405" width="5.7109375" style="85" customWidth="1"/>
    <col min="6406" max="6406" width="7.42578125" style="85" customWidth="1"/>
    <col min="6407" max="6407" width="7.7109375" style="85" customWidth="1"/>
    <col min="6408" max="6409" width="6.42578125" style="85" customWidth="1"/>
    <col min="6410" max="6410" width="6.5703125" style="85" customWidth="1"/>
    <col min="6411" max="6411" width="7.140625" style="85" customWidth="1"/>
    <col min="6412" max="6412" width="7.5703125" style="85" customWidth="1"/>
    <col min="6413" max="6413" width="6.42578125" style="85" customWidth="1"/>
    <col min="6414" max="6414" width="8.140625" style="85" customWidth="1"/>
    <col min="6415" max="6415" width="7.140625" style="85" customWidth="1"/>
    <col min="6416" max="6416" width="5.5703125" style="85" customWidth="1"/>
    <col min="6417" max="6417" width="11.5703125" style="85" bestFit="1" customWidth="1"/>
    <col min="6418" max="6656" width="9.140625" style="85"/>
    <col min="6657" max="6657" width="2.5703125" style="85" customWidth="1"/>
    <col min="6658" max="6658" width="1.85546875" style="85" customWidth="1"/>
    <col min="6659" max="6659" width="9" style="85" customWidth="1"/>
    <col min="6660" max="6660" width="6" style="85" customWidth="1"/>
    <col min="6661" max="6661" width="5.7109375" style="85" customWidth="1"/>
    <col min="6662" max="6662" width="7.42578125" style="85" customWidth="1"/>
    <col min="6663" max="6663" width="7.7109375" style="85" customWidth="1"/>
    <col min="6664" max="6665" width="6.42578125" style="85" customWidth="1"/>
    <col min="6666" max="6666" width="6.5703125" style="85" customWidth="1"/>
    <col min="6667" max="6667" width="7.140625" style="85" customWidth="1"/>
    <col min="6668" max="6668" width="7.5703125" style="85" customWidth="1"/>
    <col min="6669" max="6669" width="6.42578125" style="85" customWidth="1"/>
    <col min="6670" max="6670" width="8.140625" style="85" customWidth="1"/>
    <col min="6671" max="6671" width="7.140625" style="85" customWidth="1"/>
    <col min="6672" max="6672" width="5.5703125" style="85" customWidth="1"/>
    <col min="6673" max="6673" width="11.5703125" style="85" bestFit="1" customWidth="1"/>
    <col min="6674" max="6912" width="9.140625" style="85"/>
    <col min="6913" max="6913" width="2.5703125" style="85" customWidth="1"/>
    <col min="6914" max="6914" width="1.85546875" style="85" customWidth="1"/>
    <col min="6915" max="6915" width="9" style="85" customWidth="1"/>
    <col min="6916" max="6916" width="6" style="85" customWidth="1"/>
    <col min="6917" max="6917" width="5.7109375" style="85" customWidth="1"/>
    <col min="6918" max="6918" width="7.42578125" style="85" customWidth="1"/>
    <col min="6919" max="6919" width="7.7109375" style="85" customWidth="1"/>
    <col min="6920" max="6921" width="6.42578125" style="85" customWidth="1"/>
    <col min="6922" max="6922" width="6.5703125" style="85" customWidth="1"/>
    <col min="6923" max="6923" width="7.140625" style="85" customWidth="1"/>
    <col min="6924" max="6924" width="7.5703125" style="85" customWidth="1"/>
    <col min="6925" max="6925" width="6.42578125" style="85" customWidth="1"/>
    <col min="6926" max="6926" width="8.140625" style="85" customWidth="1"/>
    <col min="6927" max="6927" width="7.140625" style="85" customWidth="1"/>
    <col min="6928" max="6928" width="5.5703125" style="85" customWidth="1"/>
    <col min="6929" max="6929" width="11.5703125" style="85" bestFit="1" customWidth="1"/>
    <col min="6930" max="7168" width="9.140625" style="85"/>
    <col min="7169" max="7169" width="2.5703125" style="85" customWidth="1"/>
    <col min="7170" max="7170" width="1.85546875" style="85" customWidth="1"/>
    <col min="7171" max="7171" width="9" style="85" customWidth="1"/>
    <col min="7172" max="7172" width="6" style="85" customWidth="1"/>
    <col min="7173" max="7173" width="5.7109375" style="85" customWidth="1"/>
    <col min="7174" max="7174" width="7.42578125" style="85" customWidth="1"/>
    <col min="7175" max="7175" width="7.7109375" style="85" customWidth="1"/>
    <col min="7176" max="7177" width="6.42578125" style="85" customWidth="1"/>
    <col min="7178" max="7178" width="6.5703125" style="85" customWidth="1"/>
    <col min="7179" max="7179" width="7.140625" style="85" customWidth="1"/>
    <col min="7180" max="7180" width="7.5703125" style="85" customWidth="1"/>
    <col min="7181" max="7181" width="6.42578125" style="85" customWidth="1"/>
    <col min="7182" max="7182" width="8.140625" style="85" customWidth="1"/>
    <col min="7183" max="7183" width="7.140625" style="85" customWidth="1"/>
    <col min="7184" max="7184" width="5.5703125" style="85" customWidth="1"/>
    <col min="7185" max="7185" width="11.5703125" style="85" bestFit="1" customWidth="1"/>
    <col min="7186" max="7424" width="9.140625" style="85"/>
    <col min="7425" max="7425" width="2.5703125" style="85" customWidth="1"/>
    <col min="7426" max="7426" width="1.85546875" style="85" customWidth="1"/>
    <col min="7427" max="7427" width="9" style="85" customWidth="1"/>
    <col min="7428" max="7428" width="6" style="85" customWidth="1"/>
    <col min="7429" max="7429" width="5.7109375" style="85" customWidth="1"/>
    <col min="7430" max="7430" width="7.42578125" style="85" customWidth="1"/>
    <col min="7431" max="7431" width="7.7109375" style="85" customWidth="1"/>
    <col min="7432" max="7433" width="6.42578125" style="85" customWidth="1"/>
    <col min="7434" max="7434" width="6.5703125" style="85" customWidth="1"/>
    <col min="7435" max="7435" width="7.140625" style="85" customWidth="1"/>
    <col min="7436" max="7436" width="7.5703125" style="85" customWidth="1"/>
    <col min="7437" max="7437" width="6.42578125" style="85" customWidth="1"/>
    <col min="7438" max="7438" width="8.140625" style="85" customWidth="1"/>
    <col min="7439" max="7439" width="7.140625" style="85" customWidth="1"/>
    <col min="7440" max="7440" width="5.5703125" style="85" customWidth="1"/>
    <col min="7441" max="7441" width="11.5703125" style="85" bestFit="1" customWidth="1"/>
    <col min="7442" max="7680" width="9.140625" style="85"/>
    <col min="7681" max="7681" width="2.5703125" style="85" customWidth="1"/>
    <col min="7682" max="7682" width="1.85546875" style="85" customWidth="1"/>
    <col min="7683" max="7683" width="9" style="85" customWidth="1"/>
    <col min="7684" max="7684" width="6" style="85" customWidth="1"/>
    <col min="7685" max="7685" width="5.7109375" style="85" customWidth="1"/>
    <col min="7686" max="7686" width="7.42578125" style="85" customWidth="1"/>
    <col min="7687" max="7687" width="7.7109375" style="85" customWidth="1"/>
    <col min="7688" max="7689" width="6.42578125" style="85" customWidth="1"/>
    <col min="7690" max="7690" width="6.5703125" style="85" customWidth="1"/>
    <col min="7691" max="7691" width="7.140625" style="85" customWidth="1"/>
    <col min="7692" max="7692" width="7.5703125" style="85" customWidth="1"/>
    <col min="7693" max="7693" width="6.42578125" style="85" customWidth="1"/>
    <col min="7694" max="7694" width="8.140625" style="85" customWidth="1"/>
    <col min="7695" max="7695" width="7.140625" style="85" customWidth="1"/>
    <col min="7696" max="7696" width="5.5703125" style="85" customWidth="1"/>
    <col min="7697" max="7697" width="11.5703125" style="85" bestFit="1" customWidth="1"/>
    <col min="7698" max="7936" width="9.140625" style="85"/>
    <col min="7937" max="7937" width="2.5703125" style="85" customWidth="1"/>
    <col min="7938" max="7938" width="1.85546875" style="85" customWidth="1"/>
    <col min="7939" max="7939" width="9" style="85" customWidth="1"/>
    <col min="7940" max="7940" width="6" style="85" customWidth="1"/>
    <col min="7941" max="7941" width="5.7109375" style="85" customWidth="1"/>
    <col min="7942" max="7942" width="7.42578125" style="85" customWidth="1"/>
    <col min="7943" max="7943" width="7.7109375" style="85" customWidth="1"/>
    <col min="7944" max="7945" width="6.42578125" style="85" customWidth="1"/>
    <col min="7946" max="7946" width="6.5703125" style="85" customWidth="1"/>
    <col min="7947" max="7947" width="7.140625" style="85" customWidth="1"/>
    <col min="7948" max="7948" width="7.5703125" style="85" customWidth="1"/>
    <col min="7949" max="7949" width="6.42578125" style="85" customWidth="1"/>
    <col min="7950" max="7950" width="8.140625" style="85" customWidth="1"/>
    <col min="7951" max="7951" width="7.140625" style="85" customWidth="1"/>
    <col min="7952" max="7952" width="5.5703125" style="85" customWidth="1"/>
    <col min="7953" max="7953" width="11.5703125" style="85" bestFit="1" customWidth="1"/>
    <col min="7954" max="8192" width="9.140625" style="85"/>
    <col min="8193" max="8193" width="2.5703125" style="85" customWidth="1"/>
    <col min="8194" max="8194" width="1.85546875" style="85" customWidth="1"/>
    <col min="8195" max="8195" width="9" style="85" customWidth="1"/>
    <col min="8196" max="8196" width="6" style="85" customWidth="1"/>
    <col min="8197" max="8197" width="5.7109375" style="85" customWidth="1"/>
    <col min="8198" max="8198" width="7.42578125" style="85" customWidth="1"/>
    <col min="8199" max="8199" width="7.7109375" style="85" customWidth="1"/>
    <col min="8200" max="8201" width="6.42578125" style="85" customWidth="1"/>
    <col min="8202" max="8202" width="6.5703125" style="85" customWidth="1"/>
    <col min="8203" max="8203" width="7.140625" style="85" customWidth="1"/>
    <col min="8204" max="8204" width="7.5703125" style="85" customWidth="1"/>
    <col min="8205" max="8205" width="6.42578125" style="85" customWidth="1"/>
    <col min="8206" max="8206" width="8.140625" style="85" customWidth="1"/>
    <col min="8207" max="8207" width="7.140625" style="85" customWidth="1"/>
    <col min="8208" max="8208" width="5.5703125" style="85" customWidth="1"/>
    <col min="8209" max="8209" width="11.5703125" style="85" bestFit="1" customWidth="1"/>
    <col min="8210" max="8448" width="9.140625" style="85"/>
    <col min="8449" max="8449" width="2.5703125" style="85" customWidth="1"/>
    <col min="8450" max="8450" width="1.85546875" style="85" customWidth="1"/>
    <col min="8451" max="8451" width="9" style="85" customWidth="1"/>
    <col min="8452" max="8452" width="6" style="85" customWidth="1"/>
    <col min="8453" max="8453" width="5.7109375" style="85" customWidth="1"/>
    <col min="8454" max="8454" width="7.42578125" style="85" customWidth="1"/>
    <col min="8455" max="8455" width="7.7109375" style="85" customWidth="1"/>
    <col min="8456" max="8457" width="6.42578125" style="85" customWidth="1"/>
    <col min="8458" max="8458" width="6.5703125" style="85" customWidth="1"/>
    <col min="8459" max="8459" width="7.140625" style="85" customWidth="1"/>
    <col min="8460" max="8460" width="7.5703125" style="85" customWidth="1"/>
    <col min="8461" max="8461" width="6.42578125" style="85" customWidth="1"/>
    <col min="8462" max="8462" width="8.140625" style="85" customWidth="1"/>
    <col min="8463" max="8463" width="7.140625" style="85" customWidth="1"/>
    <col min="8464" max="8464" width="5.5703125" style="85" customWidth="1"/>
    <col min="8465" max="8465" width="11.5703125" style="85" bestFit="1" customWidth="1"/>
    <col min="8466" max="8704" width="9.140625" style="85"/>
    <col min="8705" max="8705" width="2.5703125" style="85" customWidth="1"/>
    <col min="8706" max="8706" width="1.85546875" style="85" customWidth="1"/>
    <col min="8707" max="8707" width="9" style="85" customWidth="1"/>
    <col min="8708" max="8708" width="6" style="85" customWidth="1"/>
    <col min="8709" max="8709" width="5.7109375" style="85" customWidth="1"/>
    <col min="8710" max="8710" width="7.42578125" style="85" customWidth="1"/>
    <col min="8711" max="8711" width="7.7109375" style="85" customWidth="1"/>
    <col min="8712" max="8713" width="6.42578125" style="85" customWidth="1"/>
    <col min="8714" max="8714" width="6.5703125" style="85" customWidth="1"/>
    <col min="8715" max="8715" width="7.140625" style="85" customWidth="1"/>
    <col min="8716" max="8716" width="7.5703125" style="85" customWidth="1"/>
    <col min="8717" max="8717" width="6.42578125" style="85" customWidth="1"/>
    <col min="8718" max="8718" width="8.140625" style="85" customWidth="1"/>
    <col min="8719" max="8719" width="7.140625" style="85" customWidth="1"/>
    <col min="8720" max="8720" width="5.5703125" style="85" customWidth="1"/>
    <col min="8721" max="8721" width="11.5703125" style="85" bestFit="1" customWidth="1"/>
    <col min="8722" max="8960" width="9.140625" style="85"/>
    <col min="8961" max="8961" width="2.5703125" style="85" customWidth="1"/>
    <col min="8962" max="8962" width="1.85546875" style="85" customWidth="1"/>
    <col min="8963" max="8963" width="9" style="85" customWidth="1"/>
    <col min="8964" max="8964" width="6" style="85" customWidth="1"/>
    <col min="8965" max="8965" width="5.7109375" style="85" customWidth="1"/>
    <col min="8966" max="8966" width="7.42578125" style="85" customWidth="1"/>
    <col min="8967" max="8967" width="7.7109375" style="85" customWidth="1"/>
    <col min="8968" max="8969" width="6.42578125" style="85" customWidth="1"/>
    <col min="8970" max="8970" width="6.5703125" style="85" customWidth="1"/>
    <col min="8971" max="8971" width="7.140625" style="85" customWidth="1"/>
    <col min="8972" max="8972" width="7.5703125" style="85" customWidth="1"/>
    <col min="8973" max="8973" width="6.42578125" style="85" customWidth="1"/>
    <col min="8974" max="8974" width="8.140625" style="85" customWidth="1"/>
    <col min="8975" max="8975" width="7.140625" style="85" customWidth="1"/>
    <col min="8976" max="8976" width="5.5703125" style="85" customWidth="1"/>
    <col min="8977" max="8977" width="11.5703125" style="85" bestFit="1" customWidth="1"/>
    <col min="8978" max="9216" width="9.140625" style="85"/>
    <col min="9217" max="9217" width="2.5703125" style="85" customWidth="1"/>
    <col min="9218" max="9218" width="1.85546875" style="85" customWidth="1"/>
    <col min="9219" max="9219" width="9" style="85" customWidth="1"/>
    <col min="9220" max="9220" width="6" style="85" customWidth="1"/>
    <col min="9221" max="9221" width="5.7109375" style="85" customWidth="1"/>
    <col min="9222" max="9222" width="7.42578125" style="85" customWidth="1"/>
    <col min="9223" max="9223" width="7.7109375" style="85" customWidth="1"/>
    <col min="9224" max="9225" width="6.42578125" style="85" customWidth="1"/>
    <col min="9226" max="9226" width="6.5703125" style="85" customWidth="1"/>
    <col min="9227" max="9227" width="7.140625" style="85" customWidth="1"/>
    <col min="9228" max="9228" width="7.5703125" style="85" customWidth="1"/>
    <col min="9229" max="9229" width="6.42578125" style="85" customWidth="1"/>
    <col min="9230" max="9230" width="8.140625" style="85" customWidth="1"/>
    <col min="9231" max="9231" width="7.140625" style="85" customWidth="1"/>
    <col min="9232" max="9232" width="5.5703125" style="85" customWidth="1"/>
    <col min="9233" max="9233" width="11.5703125" style="85" bestFit="1" customWidth="1"/>
    <col min="9234" max="9472" width="9.140625" style="85"/>
    <col min="9473" max="9473" width="2.5703125" style="85" customWidth="1"/>
    <col min="9474" max="9474" width="1.85546875" style="85" customWidth="1"/>
    <col min="9475" max="9475" width="9" style="85" customWidth="1"/>
    <col min="9476" max="9476" width="6" style="85" customWidth="1"/>
    <col min="9477" max="9477" width="5.7109375" style="85" customWidth="1"/>
    <col min="9478" max="9478" width="7.42578125" style="85" customWidth="1"/>
    <col min="9479" max="9479" width="7.7109375" style="85" customWidth="1"/>
    <col min="9480" max="9481" width="6.42578125" style="85" customWidth="1"/>
    <col min="9482" max="9482" width="6.5703125" style="85" customWidth="1"/>
    <col min="9483" max="9483" width="7.140625" style="85" customWidth="1"/>
    <col min="9484" max="9484" width="7.5703125" style="85" customWidth="1"/>
    <col min="9485" max="9485" width="6.42578125" style="85" customWidth="1"/>
    <col min="9486" max="9486" width="8.140625" style="85" customWidth="1"/>
    <col min="9487" max="9487" width="7.140625" style="85" customWidth="1"/>
    <col min="9488" max="9488" width="5.5703125" style="85" customWidth="1"/>
    <col min="9489" max="9489" width="11.5703125" style="85" bestFit="1" customWidth="1"/>
    <col min="9490" max="9728" width="9.140625" style="85"/>
    <col min="9729" max="9729" width="2.5703125" style="85" customWidth="1"/>
    <col min="9730" max="9730" width="1.85546875" style="85" customWidth="1"/>
    <col min="9731" max="9731" width="9" style="85" customWidth="1"/>
    <col min="9732" max="9732" width="6" style="85" customWidth="1"/>
    <col min="9733" max="9733" width="5.7109375" style="85" customWidth="1"/>
    <col min="9734" max="9734" width="7.42578125" style="85" customWidth="1"/>
    <col min="9735" max="9735" width="7.7109375" style="85" customWidth="1"/>
    <col min="9736" max="9737" width="6.42578125" style="85" customWidth="1"/>
    <col min="9738" max="9738" width="6.5703125" style="85" customWidth="1"/>
    <col min="9739" max="9739" width="7.140625" style="85" customWidth="1"/>
    <col min="9740" max="9740" width="7.5703125" style="85" customWidth="1"/>
    <col min="9741" max="9741" width="6.42578125" style="85" customWidth="1"/>
    <col min="9742" max="9742" width="8.140625" style="85" customWidth="1"/>
    <col min="9743" max="9743" width="7.140625" style="85" customWidth="1"/>
    <col min="9744" max="9744" width="5.5703125" style="85" customWidth="1"/>
    <col min="9745" max="9745" width="11.5703125" style="85" bestFit="1" customWidth="1"/>
    <col min="9746" max="9984" width="9.140625" style="85"/>
    <col min="9985" max="9985" width="2.5703125" style="85" customWidth="1"/>
    <col min="9986" max="9986" width="1.85546875" style="85" customWidth="1"/>
    <col min="9987" max="9987" width="9" style="85" customWidth="1"/>
    <col min="9988" max="9988" width="6" style="85" customWidth="1"/>
    <col min="9989" max="9989" width="5.7109375" style="85" customWidth="1"/>
    <col min="9990" max="9990" width="7.42578125" style="85" customWidth="1"/>
    <col min="9991" max="9991" width="7.7109375" style="85" customWidth="1"/>
    <col min="9992" max="9993" width="6.42578125" style="85" customWidth="1"/>
    <col min="9994" max="9994" width="6.5703125" style="85" customWidth="1"/>
    <col min="9995" max="9995" width="7.140625" style="85" customWidth="1"/>
    <col min="9996" max="9996" width="7.5703125" style="85" customWidth="1"/>
    <col min="9997" max="9997" width="6.42578125" style="85" customWidth="1"/>
    <col min="9998" max="9998" width="8.140625" style="85" customWidth="1"/>
    <col min="9999" max="9999" width="7.140625" style="85" customWidth="1"/>
    <col min="10000" max="10000" width="5.5703125" style="85" customWidth="1"/>
    <col min="10001" max="10001" width="11.5703125" style="85" bestFit="1" customWidth="1"/>
    <col min="10002" max="10240" width="9.140625" style="85"/>
    <col min="10241" max="10241" width="2.5703125" style="85" customWidth="1"/>
    <col min="10242" max="10242" width="1.85546875" style="85" customWidth="1"/>
    <col min="10243" max="10243" width="9" style="85" customWidth="1"/>
    <col min="10244" max="10244" width="6" style="85" customWidth="1"/>
    <col min="10245" max="10245" width="5.7109375" style="85" customWidth="1"/>
    <col min="10246" max="10246" width="7.42578125" style="85" customWidth="1"/>
    <col min="10247" max="10247" width="7.7109375" style="85" customWidth="1"/>
    <col min="10248" max="10249" width="6.42578125" style="85" customWidth="1"/>
    <col min="10250" max="10250" width="6.5703125" style="85" customWidth="1"/>
    <col min="10251" max="10251" width="7.140625" style="85" customWidth="1"/>
    <col min="10252" max="10252" width="7.5703125" style="85" customWidth="1"/>
    <col min="10253" max="10253" width="6.42578125" style="85" customWidth="1"/>
    <col min="10254" max="10254" width="8.140625" style="85" customWidth="1"/>
    <col min="10255" max="10255" width="7.140625" style="85" customWidth="1"/>
    <col min="10256" max="10256" width="5.5703125" style="85" customWidth="1"/>
    <col min="10257" max="10257" width="11.5703125" style="85" bestFit="1" customWidth="1"/>
    <col min="10258" max="10496" width="9.140625" style="85"/>
    <col min="10497" max="10497" width="2.5703125" style="85" customWidth="1"/>
    <col min="10498" max="10498" width="1.85546875" style="85" customWidth="1"/>
    <col min="10499" max="10499" width="9" style="85" customWidth="1"/>
    <col min="10500" max="10500" width="6" style="85" customWidth="1"/>
    <col min="10501" max="10501" width="5.7109375" style="85" customWidth="1"/>
    <col min="10502" max="10502" width="7.42578125" style="85" customWidth="1"/>
    <col min="10503" max="10503" width="7.7109375" style="85" customWidth="1"/>
    <col min="10504" max="10505" width="6.42578125" style="85" customWidth="1"/>
    <col min="10506" max="10506" width="6.5703125" style="85" customWidth="1"/>
    <col min="10507" max="10507" width="7.140625" style="85" customWidth="1"/>
    <col min="10508" max="10508" width="7.5703125" style="85" customWidth="1"/>
    <col min="10509" max="10509" width="6.42578125" style="85" customWidth="1"/>
    <col min="10510" max="10510" width="8.140625" style="85" customWidth="1"/>
    <col min="10511" max="10511" width="7.140625" style="85" customWidth="1"/>
    <col min="10512" max="10512" width="5.5703125" style="85" customWidth="1"/>
    <col min="10513" max="10513" width="11.5703125" style="85" bestFit="1" customWidth="1"/>
    <col min="10514" max="10752" width="9.140625" style="85"/>
    <col min="10753" max="10753" width="2.5703125" style="85" customWidth="1"/>
    <col min="10754" max="10754" width="1.85546875" style="85" customWidth="1"/>
    <col min="10755" max="10755" width="9" style="85" customWidth="1"/>
    <col min="10756" max="10756" width="6" style="85" customWidth="1"/>
    <col min="10757" max="10757" width="5.7109375" style="85" customWidth="1"/>
    <col min="10758" max="10758" width="7.42578125" style="85" customWidth="1"/>
    <col min="10759" max="10759" width="7.7109375" style="85" customWidth="1"/>
    <col min="10760" max="10761" width="6.42578125" style="85" customWidth="1"/>
    <col min="10762" max="10762" width="6.5703125" style="85" customWidth="1"/>
    <col min="10763" max="10763" width="7.140625" style="85" customWidth="1"/>
    <col min="10764" max="10764" width="7.5703125" style="85" customWidth="1"/>
    <col min="10765" max="10765" width="6.42578125" style="85" customWidth="1"/>
    <col min="10766" max="10766" width="8.140625" style="85" customWidth="1"/>
    <col min="10767" max="10767" width="7.140625" style="85" customWidth="1"/>
    <col min="10768" max="10768" width="5.5703125" style="85" customWidth="1"/>
    <col min="10769" max="10769" width="11.5703125" style="85" bestFit="1" customWidth="1"/>
    <col min="10770" max="11008" width="9.140625" style="85"/>
    <col min="11009" max="11009" width="2.5703125" style="85" customWidth="1"/>
    <col min="11010" max="11010" width="1.85546875" style="85" customWidth="1"/>
    <col min="11011" max="11011" width="9" style="85" customWidth="1"/>
    <col min="11012" max="11012" width="6" style="85" customWidth="1"/>
    <col min="11013" max="11013" width="5.7109375" style="85" customWidth="1"/>
    <col min="11014" max="11014" width="7.42578125" style="85" customWidth="1"/>
    <col min="11015" max="11015" width="7.7109375" style="85" customWidth="1"/>
    <col min="11016" max="11017" width="6.42578125" style="85" customWidth="1"/>
    <col min="11018" max="11018" width="6.5703125" style="85" customWidth="1"/>
    <col min="11019" max="11019" width="7.140625" style="85" customWidth="1"/>
    <col min="11020" max="11020" width="7.5703125" style="85" customWidth="1"/>
    <col min="11021" max="11021" width="6.42578125" style="85" customWidth="1"/>
    <col min="11022" max="11022" width="8.140625" style="85" customWidth="1"/>
    <col min="11023" max="11023" width="7.140625" style="85" customWidth="1"/>
    <col min="11024" max="11024" width="5.5703125" style="85" customWidth="1"/>
    <col min="11025" max="11025" width="11.5703125" style="85" bestFit="1" customWidth="1"/>
    <col min="11026" max="11264" width="9.140625" style="85"/>
    <col min="11265" max="11265" width="2.5703125" style="85" customWidth="1"/>
    <col min="11266" max="11266" width="1.85546875" style="85" customWidth="1"/>
    <col min="11267" max="11267" width="9" style="85" customWidth="1"/>
    <col min="11268" max="11268" width="6" style="85" customWidth="1"/>
    <col min="11269" max="11269" width="5.7109375" style="85" customWidth="1"/>
    <col min="11270" max="11270" width="7.42578125" style="85" customWidth="1"/>
    <col min="11271" max="11271" width="7.7109375" style="85" customWidth="1"/>
    <col min="11272" max="11273" width="6.42578125" style="85" customWidth="1"/>
    <col min="11274" max="11274" width="6.5703125" style="85" customWidth="1"/>
    <col min="11275" max="11275" width="7.140625" style="85" customWidth="1"/>
    <col min="11276" max="11276" width="7.5703125" style="85" customWidth="1"/>
    <col min="11277" max="11277" width="6.42578125" style="85" customWidth="1"/>
    <col min="11278" max="11278" width="8.140625" style="85" customWidth="1"/>
    <col min="11279" max="11279" width="7.140625" style="85" customWidth="1"/>
    <col min="11280" max="11280" width="5.5703125" style="85" customWidth="1"/>
    <col min="11281" max="11281" width="11.5703125" style="85" bestFit="1" customWidth="1"/>
    <col min="11282" max="11520" width="9.140625" style="85"/>
    <col min="11521" max="11521" width="2.5703125" style="85" customWidth="1"/>
    <col min="11522" max="11522" width="1.85546875" style="85" customWidth="1"/>
    <col min="11523" max="11523" width="9" style="85" customWidth="1"/>
    <col min="11524" max="11524" width="6" style="85" customWidth="1"/>
    <col min="11525" max="11525" width="5.7109375" style="85" customWidth="1"/>
    <col min="11526" max="11526" width="7.42578125" style="85" customWidth="1"/>
    <col min="11527" max="11527" width="7.7109375" style="85" customWidth="1"/>
    <col min="11528" max="11529" width="6.42578125" style="85" customWidth="1"/>
    <col min="11530" max="11530" width="6.5703125" style="85" customWidth="1"/>
    <col min="11531" max="11531" width="7.140625" style="85" customWidth="1"/>
    <col min="11532" max="11532" width="7.5703125" style="85" customWidth="1"/>
    <col min="11533" max="11533" width="6.42578125" style="85" customWidth="1"/>
    <col min="11534" max="11534" width="8.140625" style="85" customWidth="1"/>
    <col min="11535" max="11535" width="7.140625" style="85" customWidth="1"/>
    <col min="11536" max="11536" width="5.5703125" style="85" customWidth="1"/>
    <col min="11537" max="11537" width="11.5703125" style="85" bestFit="1" customWidth="1"/>
    <col min="11538" max="11776" width="9.140625" style="85"/>
    <col min="11777" max="11777" width="2.5703125" style="85" customWidth="1"/>
    <col min="11778" max="11778" width="1.85546875" style="85" customWidth="1"/>
    <col min="11779" max="11779" width="9" style="85" customWidth="1"/>
    <col min="11780" max="11780" width="6" style="85" customWidth="1"/>
    <col min="11781" max="11781" width="5.7109375" style="85" customWidth="1"/>
    <col min="11782" max="11782" width="7.42578125" style="85" customWidth="1"/>
    <col min="11783" max="11783" width="7.7109375" style="85" customWidth="1"/>
    <col min="11784" max="11785" width="6.42578125" style="85" customWidth="1"/>
    <col min="11786" max="11786" width="6.5703125" style="85" customWidth="1"/>
    <col min="11787" max="11787" width="7.140625" style="85" customWidth="1"/>
    <col min="11788" max="11788" width="7.5703125" style="85" customWidth="1"/>
    <col min="11789" max="11789" width="6.42578125" style="85" customWidth="1"/>
    <col min="11790" max="11790" width="8.140625" style="85" customWidth="1"/>
    <col min="11791" max="11791" width="7.140625" style="85" customWidth="1"/>
    <col min="11792" max="11792" width="5.5703125" style="85" customWidth="1"/>
    <col min="11793" max="11793" width="11.5703125" style="85" bestFit="1" customWidth="1"/>
    <col min="11794" max="12032" width="9.140625" style="85"/>
    <col min="12033" max="12033" width="2.5703125" style="85" customWidth="1"/>
    <col min="12034" max="12034" width="1.85546875" style="85" customWidth="1"/>
    <col min="12035" max="12035" width="9" style="85" customWidth="1"/>
    <col min="12036" max="12036" width="6" style="85" customWidth="1"/>
    <col min="12037" max="12037" width="5.7109375" style="85" customWidth="1"/>
    <col min="12038" max="12038" width="7.42578125" style="85" customWidth="1"/>
    <col min="12039" max="12039" width="7.7109375" style="85" customWidth="1"/>
    <col min="12040" max="12041" width="6.42578125" style="85" customWidth="1"/>
    <col min="12042" max="12042" width="6.5703125" style="85" customWidth="1"/>
    <col min="12043" max="12043" width="7.140625" style="85" customWidth="1"/>
    <col min="12044" max="12044" width="7.5703125" style="85" customWidth="1"/>
    <col min="12045" max="12045" width="6.42578125" style="85" customWidth="1"/>
    <col min="12046" max="12046" width="8.140625" style="85" customWidth="1"/>
    <col min="12047" max="12047" width="7.140625" style="85" customWidth="1"/>
    <col min="12048" max="12048" width="5.5703125" style="85" customWidth="1"/>
    <col min="12049" max="12049" width="11.5703125" style="85" bestFit="1" customWidth="1"/>
    <col min="12050" max="12288" width="9.140625" style="85"/>
    <col min="12289" max="12289" width="2.5703125" style="85" customWidth="1"/>
    <col min="12290" max="12290" width="1.85546875" style="85" customWidth="1"/>
    <col min="12291" max="12291" width="9" style="85" customWidth="1"/>
    <col min="12292" max="12292" width="6" style="85" customWidth="1"/>
    <col min="12293" max="12293" width="5.7109375" style="85" customWidth="1"/>
    <col min="12294" max="12294" width="7.42578125" style="85" customWidth="1"/>
    <col min="12295" max="12295" width="7.7109375" style="85" customWidth="1"/>
    <col min="12296" max="12297" width="6.42578125" style="85" customWidth="1"/>
    <col min="12298" max="12298" width="6.5703125" style="85" customWidth="1"/>
    <col min="12299" max="12299" width="7.140625" style="85" customWidth="1"/>
    <col min="12300" max="12300" width="7.5703125" style="85" customWidth="1"/>
    <col min="12301" max="12301" width="6.42578125" style="85" customWidth="1"/>
    <col min="12302" max="12302" width="8.140625" style="85" customWidth="1"/>
    <col min="12303" max="12303" width="7.140625" style="85" customWidth="1"/>
    <col min="12304" max="12304" width="5.5703125" style="85" customWidth="1"/>
    <col min="12305" max="12305" width="11.5703125" style="85" bestFit="1" customWidth="1"/>
    <col min="12306" max="12544" width="9.140625" style="85"/>
    <col min="12545" max="12545" width="2.5703125" style="85" customWidth="1"/>
    <col min="12546" max="12546" width="1.85546875" style="85" customWidth="1"/>
    <col min="12547" max="12547" width="9" style="85" customWidth="1"/>
    <col min="12548" max="12548" width="6" style="85" customWidth="1"/>
    <col min="12549" max="12549" width="5.7109375" style="85" customWidth="1"/>
    <col min="12550" max="12550" width="7.42578125" style="85" customWidth="1"/>
    <col min="12551" max="12551" width="7.7109375" style="85" customWidth="1"/>
    <col min="12552" max="12553" width="6.42578125" style="85" customWidth="1"/>
    <col min="12554" max="12554" width="6.5703125" style="85" customWidth="1"/>
    <col min="12555" max="12555" width="7.140625" style="85" customWidth="1"/>
    <col min="12556" max="12556" width="7.5703125" style="85" customWidth="1"/>
    <col min="12557" max="12557" width="6.42578125" style="85" customWidth="1"/>
    <col min="12558" max="12558" width="8.140625" style="85" customWidth="1"/>
    <col min="12559" max="12559" width="7.140625" style="85" customWidth="1"/>
    <col min="12560" max="12560" width="5.5703125" style="85" customWidth="1"/>
    <col min="12561" max="12561" width="11.5703125" style="85" bestFit="1" customWidth="1"/>
    <col min="12562" max="12800" width="9.140625" style="85"/>
    <col min="12801" max="12801" width="2.5703125" style="85" customWidth="1"/>
    <col min="12802" max="12802" width="1.85546875" style="85" customWidth="1"/>
    <col min="12803" max="12803" width="9" style="85" customWidth="1"/>
    <col min="12804" max="12804" width="6" style="85" customWidth="1"/>
    <col min="12805" max="12805" width="5.7109375" style="85" customWidth="1"/>
    <col min="12806" max="12806" width="7.42578125" style="85" customWidth="1"/>
    <col min="12807" max="12807" width="7.7109375" style="85" customWidth="1"/>
    <col min="12808" max="12809" width="6.42578125" style="85" customWidth="1"/>
    <col min="12810" max="12810" width="6.5703125" style="85" customWidth="1"/>
    <col min="12811" max="12811" width="7.140625" style="85" customWidth="1"/>
    <col min="12812" max="12812" width="7.5703125" style="85" customWidth="1"/>
    <col min="12813" max="12813" width="6.42578125" style="85" customWidth="1"/>
    <col min="12814" max="12814" width="8.140625" style="85" customWidth="1"/>
    <col min="12815" max="12815" width="7.140625" style="85" customWidth="1"/>
    <col min="12816" max="12816" width="5.5703125" style="85" customWidth="1"/>
    <col min="12817" max="12817" width="11.5703125" style="85" bestFit="1" customWidth="1"/>
    <col min="12818" max="13056" width="9.140625" style="85"/>
    <col min="13057" max="13057" width="2.5703125" style="85" customWidth="1"/>
    <col min="13058" max="13058" width="1.85546875" style="85" customWidth="1"/>
    <col min="13059" max="13059" width="9" style="85" customWidth="1"/>
    <col min="13060" max="13060" width="6" style="85" customWidth="1"/>
    <col min="13061" max="13061" width="5.7109375" style="85" customWidth="1"/>
    <col min="13062" max="13062" width="7.42578125" style="85" customWidth="1"/>
    <col min="13063" max="13063" width="7.7109375" style="85" customWidth="1"/>
    <col min="13064" max="13065" width="6.42578125" style="85" customWidth="1"/>
    <col min="13066" max="13066" width="6.5703125" style="85" customWidth="1"/>
    <col min="13067" max="13067" width="7.140625" style="85" customWidth="1"/>
    <col min="13068" max="13068" width="7.5703125" style="85" customWidth="1"/>
    <col min="13069" max="13069" width="6.42578125" style="85" customWidth="1"/>
    <col min="13070" max="13070" width="8.140625" style="85" customWidth="1"/>
    <col min="13071" max="13071" width="7.140625" style="85" customWidth="1"/>
    <col min="13072" max="13072" width="5.5703125" style="85" customWidth="1"/>
    <col min="13073" max="13073" width="11.5703125" style="85" bestFit="1" customWidth="1"/>
    <col min="13074" max="13312" width="9.140625" style="85"/>
    <col min="13313" max="13313" width="2.5703125" style="85" customWidth="1"/>
    <col min="13314" max="13314" width="1.85546875" style="85" customWidth="1"/>
    <col min="13315" max="13315" width="9" style="85" customWidth="1"/>
    <col min="13316" max="13316" width="6" style="85" customWidth="1"/>
    <col min="13317" max="13317" width="5.7109375" style="85" customWidth="1"/>
    <col min="13318" max="13318" width="7.42578125" style="85" customWidth="1"/>
    <col min="13319" max="13319" width="7.7109375" style="85" customWidth="1"/>
    <col min="13320" max="13321" width="6.42578125" style="85" customWidth="1"/>
    <col min="13322" max="13322" width="6.5703125" style="85" customWidth="1"/>
    <col min="13323" max="13323" width="7.140625" style="85" customWidth="1"/>
    <col min="13324" max="13324" width="7.5703125" style="85" customWidth="1"/>
    <col min="13325" max="13325" width="6.42578125" style="85" customWidth="1"/>
    <col min="13326" max="13326" width="8.140625" style="85" customWidth="1"/>
    <col min="13327" max="13327" width="7.140625" style="85" customWidth="1"/>
    <col min="13328" max="13328" width="5.5703125" style="85" customWidth="1"/>
    <col min="13329" max="13329" width="11.5703125" style="85" bestFit="1" customWidth="1"/>
    <col min="13330" max="13568" width="9.140625" style="85"/>
    <col min="13569" max="13569" width="2.5703125" style="85" customWidth="1"/>
    <col min="13570" max="13570" width="1.85546875" style="85" customWidth="1"/>
    <col min="13571" max="13571" width="9" style="85" customWidth="1"/>
    <col min="13572" max="13572" width="6" style="85" customWidth="1"/>
    <col min="13573" max="13573" width="5.7109375" style="85" customWidth="1"/>
    <col min="13574" max="13574" width="7.42578125" style="85" customWidth="1"/>
    <col min="13575" max="13575" width="7.7109375" style="85" customWidth="1"/>
    <col min="13576" max="13577" width="6.42578125" style="85" customWidth="1"/>
    <col min="13578" max="13578" width="6.5703125" style="85" customWidth="1"/>
    <col min="13579" max="13579" width="7.140625" style="85" customWidth="1"/>
    <col min="13580" max="13580" width="7.5703125" style="85" customWidth="1"/>
    <col min="13581" max="13581" width="6.42578125" style="85" customWidth="1"/>
    <col min="13582" max="13582" width="8.140625" style="85" customWidth="1"/>
    <col min="13583" max="13583" width="7.140625" style="85" customWidth="1"/>
    <col min="13584" max="13584" width="5.5703125" style="85" customWidth="1"/>
    <col min="13585" max="13585" width="11.5703125" style="85" bestFit="1" customWidth="1"/>
    <col min="13586" max="13824" width="9.140625" style="85"/>
    <col min="13825" max="13825" width="2.5703125" style="85" customWidth="1"/>
    <col min="13826" max="13826" width="1.85546875" style="85" customWidth="1"/>
    <col min="13827" max="13827" width="9" style="85" customWidth="1"/>
    <col min="13828" max="13828" width="6" style="85" customWidth="1"/>
    <col min="13829" max="13829" width="5.7109375" style="85" customWidth="1"/>
    <col min="13830" max="13830" width="7.42578125" style="85" customWidth="1"/>
    <col min="13831" max="13831" width="7.7109375" style="85" customWidth="1"/>
    <col min="13832" max="13833" width="6.42578125" style="85" customWidth="1"/>
    <col min="13834" max="13834" width="6.5703125" style="85" customWidth="1"/>
    <col min="13835" max="13835" width="7.140625" style="85" customWidth="1"/>
    <col min="13836" max="13836" width="7.5703125" style="85" customWidth="1"/>
    <col min="13837" max="13837" width="6.42578125" style="85" customWidth="1"/>
    <col min="13838" max="13838" width="8.140625" style="85" customWidth="1"/>
    <col min="13839" max="13839" width="7.140625" style="85" customWidth="1"/>
    <col min="13840" max="13840" width="5.5703125" style="85" customWidth="1"/>
    <col min="13841" max="13841" width="11.5703125" style="85" bestFit="1" customWidth="1"/>
    <col min="13842" max="14080" width="9.140625" style="85"/>
    <col min="14081" max="14081" width="2.5703125" style="85" customWidth="1"/>
    <col min="14082" max="14082" width="1.85546875" style="85" customWidth="1"/>
    <col min="14083" max="14083" width="9" style="85" customWidth="1"/>
    <col min="14084" max="14084" width="6" style="85" customWidth="1"/>
    <col min="14085" max="14085" width="5.7109375" style="85" customWidth="1"/>
    <col min="14086" max="14086" width="7.42578125" style="85" customWidth="1"/>
    <col min="14087" max="14087" width="7.7109375" style="85" customWidth="1"/>
    <col min="14088" max="14089" width="6.42578125" style="85" customWidth="1"/>
    <col min="14090" max="14090" width="6.5703125" style="85" customWidth="1"/>
    <col min="14091" max="14091" width="7.140625" style="85" customWidth="1"/>
    <col min="14092" max="14092" width="7.5703125" style="85" customWidth="1"/>
    <col min="14093" max="14093" width="6.42578125" style="85" customWidth="1"/>
    <col min="14094" max="14094" width="8.140625" style="85" customWidth="1"/>
    <col min="14095" max="14095" width="7.140625" style="85" customWidth="1"/>
    <col min="14096" max="14096" width="5.5703125" style="85" customWidth="1"/>
    <col min="14097" max="14097" width="11.5703125" style="85" bestFit="1" customWidth="1"/>
    <col min="14098" max="14336" width="9.140625" style="85"/>
    <col min="14337" max="14337" width="2.5703125" style="85" customWidth="1"/>
    <col min="14338" max="14338" width="1.85546875" style="85" customWidth="1"/>
    <col min="14339" max="14339" width="9" style="85" customWidth="1"/>
    <col min="14340" max="14340" width="6" style="85" customWidth="1"/>
    <col min="14341" max="14341" width="5.7109375" style="85" customWidth="1"/>
    <col min="14342" max="14342" width="7.42578125" style="85" customWidth="1"/>
    <col min="14343" max="14343" width="7.7109375" style="85" customWidth="1"/>
    <col min="14344" max="14345" width="6.42578125" style="85" customWidth="1"/>
    <col min="14346" max="14346" width="6.5703125" style="85" customWidth="1"/>
    <col min="14347" max="14347" width="7.140625" style="85" customWidth="1"/>
    <col min="14348" max="14348" width="7.5703125" style="85" customWidth="1"/>
    <col min="14349" max="14349" width="6.42578125" style="85" customWidth="1"/>
    <col min="14350" max="14350" width="8.140625" style="85" customWidth="1"/>
    <col min="14351" max="14351" width="7.140625" style="85" customWidth="1"/>
    <col min="14352" max="14352" width="5.5703125" style="85" customWidth="1"/>
    <col min="14353" max="14353" width="11.5703125" style="85" bestFit="1" customWidth="1"/>
    <col min="14354" max="14592" width="9.140625" style="85"/>
    <col min="14593" max="14593" width="2.5703125" style="85" customWidth="1"/>
    <col min="14594" max="14594" width="1.85546875" style="85" customWidth="1"/>
    <col min="14595" max="14595" width="9" style="85" customWidth="1"/>
    <col min="14596" max="14596" width="6" style="85" customWidth="1"/>
    <col min="14597" max="14597" width="5.7109375" style="85" customWidth="1"/>
    <col min="14598" max="14598" width="7.42578125" style="85" customWidth="1"/>
    <col min="14599" max="14599" width="7.7109375" style="85" customWidth="1"/>
    <col min="14600" max="14601" width="6.42578125" style="85" customWidth="1"/>
    <col min="14602" max="14602" width="6.5703125" style="85" customWidth="1"/>
    <col min="14603" max="14603" width="7.140625" style="85" customWidth="1"/>
    <col min="14604" max="14604" width="7.5703125" style="85" customWidth="1"/>
    <col min="14605" max="14605" width="6.42578125" style="85" customWidth="1"/>
    <col min="14606" max="14606" width="8.140625" style="85" customWidth="1"/>
    <col min="14607" max="14607" width="7.140625" style="85" customWidth="1"/>
    <col min="14608" max="14608" width="5.5703125" style="85" customWidth="1"/>
    <col min="14609" max="14609" width="11.5703125" style="85" bestFit="1" customWidth="1"/>
    <col min="14610" max="14848" width="9.140625" style="85"/>
    <col min="14849" max="14849" width="2.5703125" style="85" customWidth="1"/>
    <col min="14850" max="14850" width="1.85546875" style="85" customWidth="1"/>
    <col min="14851" max="14851" width="9" style="85" customWidth="1"/>
    <col min="14852" max="14852" width="6" style="85" customWidth="1"/>
    <col min="14853" max="14853" width="5.7109375" style="85" customWidth="1"/>
    <col min="14854" max="14854" width="7.42578125" style="85" customWidth="1"/>
    <col min="14855" max="14855" width="7.7109375" style="85" customWidth="1"/>
    <col min="14856" max="14857" width="6.42578125" style="85" customWidth="1"/>
    <col min="14858" max="14858" width="6.5703125" style="85" customWidth="1"/>
    <col min="14859" max="14859" width="7.140625" style="85" customWidth="1"/>
    <col min="14860" max="14860" width="7.5703125" style="85" customWidth="1"/>
    <col min="14861" max="14861" width="6.42578125" style="85" customWidth="1"/>
    <col min="14862" max="14862" width="8.140625" style="85" customWidth="1"/>
    <col min="14863" max="14863" width="7.140625" style="85" customWidth="1"/>
    <col min="14864" max="14864" width="5.5703125" style="85" customWidth="1"/>
    <col min="14865" max="14865" width="11.5703125" style="85" bestFit="1" customWidth="1"/>
    <col min="14866" max="15104" width="9.140625" style="85"/>
    <col min="15105" max="15105" width="2.5703125" style="85" customWidth="1"/>
    <col min="15106" max="15106" width="1.85546875" style="85" customWidth="1"/>
    <col min="15107" max="15107" width="9" style="85" customWidth="1"/>
    <col min="15108" max="15108" width="6" style="85" customWidth="1"/>
    <col min="15109" max="15109" width="5.7109375" style="85" customWidth="1"/>
    <col min="15110" max="15110" width="7.42578125" style="85" customWidth="1"/>
    <col min="15111" max="15111" width="7.7109375" style="85" customWidth="1"/>
    <col min="15112" max="15113" width="6.42578125" style="85" customWidth="1"/>
    <col min="15114" max="15114" width="6.5703125" style="85" customWidth="1"/>
    <col min="15115" max="15115" width="7.140625" style="85" customWidth="1"/>
    <col min="15116" max="15116" width="7.5703125" style="85" customWidth="1"/>
    <col min="15117" max="15117" width="6.42578125" style="85" customWidth="1"/>
    <col min="15118" max="15118" width="8.140625" style="85" customWidth="1"/>
    <col min="15119" max="15119" width="7.140625" style="85" customWidth="1"/>
    <col min="15120" max="15120" width="5.5703125" style="85" customWidth="1"/>
    <col min="15121" max="15121" width="11.5703125" style="85" bestFit="1" customWidth="1"/>
    <col min="15122" max="15360" width="9.140625" style="85"/>
    <col min="15361" max="15361" width="2.5703125" style="85" customWidth="1"/>
    <col min="15362" max="15362" width="1.85546875" style="85" customWidth="1"/>
    <col min="15363" max="15363" width="9" style="85" customWidth="1"/>
    <col min="15364" max="15364" width="6" style="85" customWidth="1"/>
    <col min="15365" max="15365" width="5.7109375" style="85" customWidth="1"/>
    <col min="15366" max="15366" width="7.42578125" style="85" customWidth="1"/>
    <col min="15367" max="15367" width="7.7109375" style="85" customWidth="1"/>
    <col min="15368" max="15369" width="6.42578125" style="85" customWidth="1"/>
    <col min="15370" max="15370" width="6.5703125" style="85" customWidth="1"/>
    <col min="15371" max="15371" width="7.140625" style="85" customWidth="1"/>
    <col min="15372" max="15372" width="7.5703125" style="85" customWidth="1"/>
    <col min="15373" max="15373" width="6.42578125" style="85" customWidth="1"/>
    <col min="15374" max="15374" width="8.140625" style="85" customWidth="1"/>
    <col min="15375" max="15375" width="7.140625" style="85" customWidth="1"/>
    <col min="15376" max="15376" width="5.5703125" style="85" customWidth="1"/>
    <col min="15377" max="15377" width="11.5703125" style="85" bestFit="1" customWidth="1"/>
    <col min="15378" max="15616" width="9.140625" style="85"/>
    <col min="15617" max="15617" width="2.5703125" style="85" customWidth="1"/>
    <col min="15618" max="15618" width="1.85546875" style="85" customWidth="1"/>
    <col min="15619" max="15619" width="9" style="85" customWidth="1"/>
    <col min="15620" max="15620" width="6" style="85" customWidth="1"/>
    <col min="15621" max="15621" width="5.7109375" style="85" customWidth="1"/>
    <col min="15622" max="15622" width="7.42578125" style="85" customWidth="1"/>
    <col min="15623" max="15623" width="7.7109375" style="85" customWidth="1"/>
    <col min="15624" max="15625" width="6.42578125" style="85" customWidth="1"/>
    <col min="15626" max="15626" width="6.5703125" style="85" customWidth="1"/>
    <col min="15627" max="15627" width="7.140625" style="85" customWidth="1"/>
    <col min="15628" max="15628" width="7.5703125" style="85" customWidth="1"/>
    <col min="15629" max="15629" width="6.42578125" style="85" customWidth="1"/>
    <col min="15630" max="15630" width="8.140625" style="85" customWidth="1"/>
    <col min="15631" max="15631" width="7.140625" style="85" customWidth="1"/>
    <col min="15632" max="15632" width="5.5703125" style="85" customWidth="1"/>
    <col min="15633" max="15633" width="11.5703125" style="85" bestFit="1" customWidth="1"/>
    <col min="15634" max="15872" width="9.140625" style="85"/>
    <col min="15873" max="15873" width="2.5703125" style="85" customWidth="1"/>
    <col min="15874" max="15874" width="1.85546875" style="85" customWidth="1"/>
    <col min="15875" max="15875" width="9" style="85" customWidth="1"/>
    <col min="15876" max="15876" width="6" style="85" customWidth="1"/>
    <col min="15877" max="15877" width="5.7109375" style="85" customWidth="1"/>
    <col min="15878" max="15878" width="7.42578125" style="85" customWidth="1"/>
    <col min="15879" max="15879" width="7.7109375" style="85" customWidth="1"/>
    <col min="15880" max="15881" width="6.42578125" style="85" customWidth="1"/>
    <col min="15882" max="15882" width="6.5703125" style="85" customWidth="1"/>
    <col min="15883" max="15883" width="7.140625" style="85" customWidth="1"/>
    <col min="15884" max="15884" width="7.5703125" style="85" customWidth="1"/>
    <col min="15885" max="15885" width="6.42578125" style="85" customWidth="1"/>
    <col min="15886" max="15886" width="8.140625" style="85" customWidth="1"/>
    <col min="15887" max="15887" width="7.140625" style="85" customWidth="1"/>
    <col min="15888" max="15888" width="5.5703125" style="85" customWidth="1"/>
    <col min="15889" max="15889" width="11.5703125" style="85" bestFit="1" customWidth="1"/>
    <col min="15890" max="16128" width="9.140625" style="85"/>
    <col min="16129" max="16129" width="2.5703125" style="85" customWidth="1"/>
    <col min="16130" max="16130" width="1.85546875" style="85" customWidth="1"/>
    <col min="16131" max="16131" width="9" style="85" customWidth="1"/>
    <col min="16132" max="16132" width="6" style="85" customWidth="1"/>
    <col min="16133" max="16133" width="5.7109375" style="85" customWidth="1"/>
    <col min="16134" max="16134" width="7.42578125" style="85" customWidth="1"/>
    <col min="16135" max="16135" width="7.7109375" style="85" customWidth="1"/>
    <col min="16136" max="16137" width="6.42578125" style="85" customWidth="1"/>
    <col min="16138" max="16138" width="6.5703125" style="85" customWidth="1"/>
    <col min="16139" max="16139" width="7.140625" style="85" customWidth="1"/>
    <col min="16140" max="16140" width="7.5703125" style="85" customWidth="1"/>
    <col min="16141" max="16141" width="6.42578125" style="85" customWidth="1"/>
    <col min="16142" max="16142" width="8.140625" style="85" customWidth="1"/>
    <col min="16143" max="16143" width="7.140625" style="85" customWidth="1"/>
    <col min="16144" max="16144" width="5.5703125" style="85" customWidth="1"/>
    <col min="16145" max="16145" width="11.5703125" style="85" bestFit="1" customWidth="1"/>
    <col min="16146" max="16384" width="9.140625" style="85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87" t="s">
        <v>88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spans="1:18" ht="12.75" customHeight="1">
      <c r="C37" s="87" t="s">
        <v>89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8" ht="23.25" customHeight="1">
      <c r="C38" s="88" t="s">
        <v>90</v>
      </c>
      <c r="J38" s="89" t="s">
        <v>91</v>
      </c>
      <c r="K38" s="89"/>
      <c r="L38" s="89"/>
      <c r="M38" s="89"/>
    </row>
    <row r="39" spans="1:18" s="94" customFormat="1" ht="31.5" customHeight="1">
      <c r="A39" s="90" t="s">
        <v>92</v>
      </c>
      <c r="B39" s="90" t="s">
        <v>3</v>
      </c>
      <c r="C39" s="90"/>
      <c r="D39" s="91" t="s">
        <v>93</v>
      </c>
      <c r="E39" s="91"/>
      <c r="F39" s="91" t="s">
        <v>94</v>
      </c>
      <c r="G39" s="91"/>
      <c r="H39" s="91" t="s">
        <v>95</v>
      </c>
      <c r="I39" s="91"/>
      <c r="J39" s="92" t="s">
        <v>96</v>
      </c>
      <c r="K39" s="93"/>
      <c r="L39" s="92" t="s">
        <v>97</v>
      </c>
      <c r="M39" s="93"/>
      <c r="N39" s="91" t="s">
        <v>98</v>
      </c>
      <c r="O39" s="91"/>
      <c r="P39" s="91"/>
    </row>
    <row r="40" spans="1:18" s="94" customFormat="1" ht="37.5" customHeight="1">
      <c r="A40" s="7"/>
      <c r="B40" s="90"/>
      <c r="C40" s="90"/>
      <c r="D40" s="95">
        <v>2014</v>
      </c>
      <c r="E40" s="95">
        <v>2015</v>
      </c>
      <c r="F40" s="95">
        <v>2014</v>
      </c>
      <c r="G40" s="95">
        <v>2015</v>
      </c>
      <c r="H40" s="95">
        <v>2014</v>
      </c>
      <c r="I40" s="95">
        <v>2015</v>
      </c>
      <c r="J40" s="95">
        <v>2014</v>
      </c>
      <c r="K40" s="95">
        <v>2015</v>
      </c>
      <c r="L40" s="95">
        <v>2014</v>
      </c>
      <c r="M40" s="96">
        <v>2015</v>
      </c>
      <c r="N40" s="95">
        <v>2014</v>
      </c>
      <c r="O40" s="97">
        <v>2015</v>
      </c>
      <c r="P40" s="98" t="s">
        <v>99</v>
      </c>
    </row>
    <row r="41" spans="1:18" s="104" customFormat="1" ht="43.5" customHeight="1">
      <c r="A41" s="99">
        <v>1</v>
      </c>
      <c r="B41" s="100" t="s">
        <v>100</v>
      </c>
      <c r="C41" s="101" t="s">
        <v>101</v>
      </c>
      <c r="D41" s="102">
        <v>0</v>
      </c>
      <c r="E41" s="102">
        <v>0</v>
      </c>
      <c r="F41" s="102">
        <v>6614.7</v>
      </c>
      <c r="G41" s="102">
        <v>5982.1</v>
      </c>
      <c r="H41" s="102">
        <v>1351.5</v>
      </c>
      <c r="I41" s="102">
        <v>779.32</v>
      </c>
      <c r="J41" s="102">
        <v>0</v>
      </c>
      <c r="K41" s="102">
        <v>1484</v>
      </c>
      <c r="L41" s="102">
        <v>9414.7000000000007</v>
      </c>
      <c r="M41" s="103">
        <v>7888.9</v>
      </c>
      <c r="N41" s="102">
        <f>SUM(D41+F41+H41+J41+L41)</f>
        <v>17380.900000000001</v>
      </c>
      <c r="O41" s="102">
        <f>SUM(E41+G41+I41+K41+M41)</f>
        <v>16134.32</v>
      </c>
      <c r="P41" s="102">
        <f>O41/N41*100</f>
        <v>92.827874275785476</v>
      </c>
    </row>
    <row r="42" spans="1:18" s="104" customFormat="1" ht="27" customHeight="1">
      <c r="A42" s="105"/>
      <c r="B42" s="106"/>
      <c r="C42" s="107" t="s">
        <v>102</v>
      </c>
      <c r="D42" s="108">
        <v>0.253</v>
      </c>
      <c r="E42" s="108">
        <v>0.36</v>
      </c>
      <c r="F42" s="108">
        <v>121627.7</v>
      </c>
      <c r="G42" s="108">
        <v>115556.7</v>
      </c>
      <c r="H42" s="108">
        <v>10147.9</v>
      </c>
      <c r="I42" s="108">
        <v>16510.8</v>
      </c>
      <c r="J42" s="108">
        <v>0</v>
      </c>
      <c r="K42" s="108">
        <v>2651.4</v>
      </c>
      <c r="L42" s="108">
        <v>66740.800000000003</v>
      </c>
      <c r="M42" s="109">
        <v>60303.5</v>
      </c>
      <c r="N42" s="108">
        <f t="shared" ref="N42:N48" si="0">SUM(D42+F42+H42+J42+L42)</f>
        <v>198516.65299999999</v>
      </c>
      <c r="O42" s="108">
        <f t="shared" ref="O42:O48" si="1">SUM(E42+G42+I42+K42+M42)</f>
        <v>195022.75999999998</v>
      </c>
      <c r="P42" s="108">
        <f t="shared" ref="P42:P48" si="2">O42/N42*100</f>
        <v>98.240000046746701</v>
      </c>
    </row>
    <row r="43" spans="1:18" s="104" customFormat="1" ht="33.75" customHeight="1">
      <c r="A43" s="105">
        <v>2</v>
      </c>
      <c r="B43" s="106" t="s">
        <v>103</v>
      </c>
      <c r="C43" s="107" t="s">
        <v>104</v>
      </c>
      <c r="D43" s="108">
        <v>0</v>
      </c>
      <c r="E43" s="108">
        <v>0</v>
      </c>
      <c r="F43" s="108">
        <v>8498.2000000000007</v>
      </c>
      <c r="G43" s="108">
        <v>6332.3</v>
      </c>
      <c r="H43" s="108">
        <v>2099.1</v>
      </c>
      <c r="I43" s="108">
        <v>1600.1</v>
      </c>
      <c r="J43" s="108">
        <v>0</v>
      </c>
      <c r="K43" s="108">
        <v>185.5</v>
      </c>
      <c r="L43" s="108">
        <v>1890</v>
      </c>
      <c r="M43" s="109">
        <v>2026</v>
      </c>
      <c r="N43" s="108">
        <f t="shared" si="0"/>
        <v>12487.300000000001</v>
      </c>
      <c r="O43" s="108">
        <f t="shared" si="1"/>
        <v>10143.9</v>
      </c>
      <c r="P43" s="108">
        <f t="shared" si="2"/>
        <v>81.233733473208773</v>
      </c>
    </row>
    <row r="44" spans="1:18" s="104" customFormat="1" ht="24" customHeight="1">
      <c r="A44" s="105"/>
      <c r="B44" s="106"/>
      <c r="C44" s="107" t="s">
        <v>105</v>
      </c>
      <c r="D44" s="108">
        <v>0.312</v>
      </c>
      <c r="E44" s="108">
        <v>0.57799999999999996</v>
      </c>
      <c r="F44" s="108">
        <v>120271.9</v>
      </c>
      <c r="G44" s="108">
        <v>116175.8</v>
      </c>
      <c r="H44" s="108">
        <v>9388.4</v>
      </c>
      <c r="I44" s="108">
        <v>16584.400000000001</v>
      </c>
      <c r="J44" s="108">
        <v>0</v>
      </c>
      <c r="K44" s="108">
        <v>4013.1</v>
      </c>
      <c r="L44" s="108">
        <v>73738.899999999994</v>
      </c>
      <c r="M44" s="109">
        <v>65747.100000000006</v>
      </c>
      <c r="N44" s="108">
        <f t="shared" si="0"/>
        <v>203399.51199999999</v>
      </c>
      <c r="O44" s="108">
        <f t="shared" si="1"/>
        <v>202520.978</v>
      </c>
      <c r="P44" s="108">
        <f t="shared" si="2"/>
        <v>99.56807467660002</v>
      </c>
    </row>
    <row r="45" spans="1:18" s="104" customFormat="1" ht="34.5" customHeight="1">
      <c r="A45" s="110">
        <v>3</v>
      </c>
      <c r="B45" s="111" t="s">
        <v>106</v>
      </c>
      <c r="C45" s="111"/>
      <c r="D45" s="108">
        <v>0</v>
      </c>
      <c r="E45" s="108">
        <v>0</v>
      </c>
      <c r="F45" s="108">
        <v>47992.7</v>
      </c>
      <c r="G45" s="108">
        <v>54519.4</v>
      </c>
      <c r="H45" s="108">
        <v>6155</v>
      </c>
      <c r="I45" s="108">
        <v>6916.3</v>
      </c>
      <c r="J45" s="108">
        <v>0</v>
      </c>
      <c r="K45" s="108">
        <v>1500.2</v>
      </c>
      <c r="L45" s="108">
        <v>15282.3</v>
      </c>
      <c r="M45" s="109">
        <v>15276.8</v>
      </c>
      <c r="N45" s="108">
        <f t="shared" si="0"/>
        <v>69430</v>
      </c>
      <c r="O45" s="108">
        <f t="shared" si="1"/>
        <v>78212.7</v>
      </c>
      <c r="P45" s="108">
        <f t="shared" si="2"/>
        <v>112.64971914158144</v>
      </c>
      <c r="Q45" s="112"/>
      <c r="R45" s="112"/>
    </row>
    <row r="46" spans="1:18" s="104" customFormat="1" ht="32.25" customHeight="1">
      <c r="A46" s="110"/>
      <c r="B46" s="111" t="s">
        <v>107</v>
      </c>
      <c r="C46" s="111"/>
      <c r="D46" s="108">
        <v>0</v>
      </c>
      <c r="E46" s="108">
        <v>0</v>
      </c>
      <c r="F46" s="108">
        <v>47.8</v>
      </c>
      <c r="G46" s="108">
        <v>128.5</v>
      </c>
      <c r="H46" s="108">
        <v>12.4</v>
      </c>
      <c r="I46" s="108">
        <v>233.64</v>
      </c>
      <c r="J46" s="108">
        <v>0</v>
      </c>
      <c r="K46" s="108">
        <v>21.3</v>
      </c>
      <c r="L46" s="108">
        <v>142.30000000000001</v>
      </c>
      <c r="M46" s="109">
        <v>88.5</v>
      </c>
      <c r="N46" s="108">
        <f t="shared" si="0"/>
        <v>202.5</v>
      </c>
      <c r="O46" s="108">
        <f t="shared" si="1"/>
        <v>471.94</v>
      </c>
      <c r="P46" s="108">
        <f t="shared" si="2"/>
        <v>233.05679012345678</v>
      </c>
      <c r="Q46" s="112"/>
    </row>
    <row r="47" spans="1:18" s="104" customFormat="1" ht="24" customHeight="1">
      <c r="A47" s="110"/>
      <c r="B47" s="111" t="s">
        <v>108</v>
      </c>
      <c r="C47" s="111"/>
      <c r="D47" s="108">
        <v>0</v>
      </c>
      <c r="E47" s="108">
        <v>0</v>
      </c>
      <c r="F47" s="108">
        <v>108.6</v>
      </c>
      <c r="G47" s="108">
        <v>117.7</v>
      </c>
      <c r="H47" s="108">
        <v>5.9</v>
      </c>
      <c r="I47" s="108">
        <v>121.08</v>
      </c>
      <c r="J47" s="108">
        <v>0</v>
      </c>
      <c r="K47" s="108">
        <v>6.2</v>
      </c>
      <c r="L47" s="108">
        <v>17.5</v>
      </c>
      <c r="M47" s="109">
        <v>13.85</v>
      </c>
      <c r="N47" s="108">
        <f t="shared" si="0"/>
        <v>132</v>
      </c>
      <c r="O47" s="108">
        <f t="shared" si="1"/>
        <v>258.83</v>
      </c>
      <c r="P47" s="108">
        <f t="shared" si="2"/>
        <v>196.08333333333331</v>
      </c>
    </row>
    <row r="48" spans="1:18" s="104" customFormat="1" ht="45" customHeight="1" thickBot="1">
      <c r="A48" s="113">
        <v>4</v>
      </c>
      <c r="B48" s="114" t="s">
        <v>109</v>
      </c>
      <c r="C48" s="114"/>
      <c r="D48" s="115">
        <v>0</v>
      </c>
      <c r="E48" s="115">
        <v>0</v>
      </c>
      <c r="F48" s="115">
        <v>15104.4</v>
      </c>
      <c r="G48" s="115">
        <v>15698.96</v>
      </c>
      <c r="H48" s="115">
        <v>2921.3</v>
      </c>
      <c r="I48" s="115">
        <v>3022.7</v>
      </c>
      <c r="J48" s="115">
        <v>0</v>
      </c>
      <c r="K48" s="115">
        <v>207.9</v>
      </c>
      <c r="L48" s="115">
        <v>7086.7</v>
      </c>
      <c r="M48" s="116">
        <v>7574.99</v>
      </c>
      <c r="N48" s="115">
        <f t="shared" si="0"/>
        <v>25112.400000000001</v>
      </c>
      <c r="O48" s="115">
        <f t="shared" si="1"/>
        <v>26504.550000000003</v>
      </c>
      <c r="P48" s="115">
        <f t="shared" si="2"/>
        <v>105.54367563434796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7:C47"/>
    <mergeCell ref="B48:C48"/>
    <mergeCell ref="A41:A42"/>
    <mergeCell ref="B41:B42"/>
    <mergeCell ref="A43:A44"/>
    <mergeCell ref="B43:B44"/>
    <mergeCell ref="B45:C45"/>
    <mergeCell ref="B46:C46"/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J10" sqref="J10"/>
    </sheetView>
  </sheetViews>
  <sheetFormatPr defaultRowHeight="14.25"/>
  <cols>
    <col min="1" max="1" width="16.140625" style="135" customWidth="1"/>
    <col min="2" max="3" width="18.140625" style="135" customWidth="1"/>
    <col min="4" max="4" width="15.7109375" style="135" customWidth="1"/>
    <col min="5" max="5" width="12.7109375" style="135" customWidth="1"/>
    <col min="6" max="6" width="17.42578125" style="135" customWidth="1"/>
    <col min="7" max="256" width="9.140625" style="118"/>
    <col min="257" max="257" width="16.140625" style="118" customWidth="1"/>
    <col min="258" max="259" width="18.140625" style="118" customWidth="1"/>
    <col min="260" max="260" width="15.7109375" style="118" customWidth="1"/>
    <col min="261" max="261" width="12.7109375" style="118" customWidth="1"/>
    <col min="262" max="262" width="17.42578125" style="118" customWidth="1"/>
    <col min="263" max="512" width="9.140625" style="118"/>
    <col min="513" max="513" width="16.140625" style="118" customWidth="1"/>
    <col min="514" max="515" width="18.140625" style="118" customWidth="1"/>
    <col min="516" max="516" width="15.7109375" style="118" customWidth="1"/>
    <col min="517" max="517" width="12.7109375" style="118" customWidth="1"/>
    <col min="518" max="518" width="17.42578125" style="118" customWidth="1"/>
    <col min="519" max="768" width="9.140625" style="118"/>
    <col min="769" max="769" width="16.140625" style="118" customWidth="1"/>
    <col min="770" max="771" width="18.140625" style="118" customWidth="1"/>
    <col min="772" max="772" width="15.7109375" style="118" customWidth="1"/>
    <col min="773" max="773" width="12.7109375" style="118" customWidth="1"/>
    <col min="774" max="774" width="17.42578125" style="118" customWidth="1"/>
    <col min="775" max="1024" width="9.140625" style="118"/>
    <col min="1025" max="1025" width="16.140625" style="118" customWidth="1"/>
    <col min="1026" max="1027" width="18.140625" style="118" customWidth="1"/>
    <col min="1028" max="1028" width="15.7109375" style="118" customWidth="1"/>
    <col min="1029" max="1029" width="12.7109375" style="118" customWidth="1"/>
    <col min="1030" max="1030" width="17.42578125" style="118" customWidth="1"/>
    <col min="1031" max="1280" width="9.140625" style="118"/>
    <col min="1281" max="1281" width="16.140625" style="118" customWidth="1"/>
    <col min="1282" max="1283" width="18.140625" style="118" customWidth="1"/>
    <col min="1284" max="1284" width="15.7109375" style="118" customWidth="1"/>
    <col min="1285" max="1285" width="12.7109375" style="118" customWidth="1"/>
    <col min="1286" max="1286" width="17.42578125" style="118" customWidth="1"/>
    <col min="1287" max="1536" width="9.140625" style="118"/>
    <col min="1537" max="1537" width="16.140625" style="118" customWidth="1"/>
    <col min="1538" max="1539" width="18.140625" style="118" customWidth="1"/>
    <col min="1540" max="1540" width="15.7109375" style="118" customWidth="1"/>
    <col min="1541" max="1541" width="12.7109375" style="118" customWidth="1"/>
    <col min="1542" max="1542" width="17.42578125" style="118" customWidth="1"/>
    <col min="1543" max="1792" width="9.140625" style="118"/>
    <col min="1793" max="1793" width="16.140625" style="118" customWidth="1"/>
    <col min="1794" max="1795" width="18.140625" style="118" customWidth="1"/>
    <col min="1796" max="1796" width="15.7109375" style="118" customWidth="1"/>
    <col min="1797" max="1797" width="12.7109375" style="118" customWidth="1"/>
    <col min="1798" max="1798" width="17.42578125" style="118" customWidth="1"/>
    <col min="1799" max="2048" width="9.140625" style="118"/>
    <col min="2049" max="2049" width="16.140625" style="118" customWidth="1"/>
    <col min="2050" max="2051" width="18.140625" style="118" customWidth="1"/>
    <col min="2052" max="2052" width="15.7109375" style="118" customWidth="1"/>
    <col min="2053" max="2053" width="12.7109375" style="118" customWidth="1"/>
    <col min="2054" max="2054" width="17.42578125" style="118" customWidth="1"/>
    <col min="2055" max="2304" width="9.140625" style="118"/>
    <col min="2305" max="2305" width="16.140625" style="118" customWidth="1"/>
    <col min="2306" max="2307" width="18.140625" style="118" customWidth="1"/>
    <col min="2308" max="2308" width="15.7109375" style="118" customWidth="1"/>
    <col min="2309" max="2309" width="12.7109375" style="118" customWidth="1"/>
    <col min="2310" max="2310" width="17.42578125" style="118" customWidth="1"/>
    <col min="2311" max="2560" width="9.140625" style="118"/>
    <col min="2561" max="2561" width="16.140625" style="118" customWidth="1"/>
    <col min="2562" max="2563" width="18.140625" style="118" customWidth="1"/>
    <col min="2564" max="2564" width="15.7109375" style="118" customWidth="1"/>
    <col min="2565" max="2565" width="12.7109375" style="118" customWidth="1"/>
    <col min="2566" max="2566" width="17.42578125" style="118" customWidth="1"/>
    <col min="2567" max="2816" width="9.140625" style="118"/>
    <col min="2817" max="2817" width="16.140625" style="118" customWidth="1"/>
    <col min="2818" max="2819" width="18.140625" style="118" customWidth="1"/>
    <col min="2820" max="2820" width="15.7109375" style="118" customWidth="1"/>
    <col min="2821" max="2821" width="12.7109375" style="118" customWidth="1"/>
    <col min="2822" max="2822" width="17.42578125" style="118" customWidth="1"/>
    <col min="2823" max="3072" width="9.140625" style="118"/>
    <col min="3073" max="3073" width="16.140625" style="118" customWidth="1"/>
    <col min="3074" max="3075" width="18.140625" style="118" customWidth="1"/>
    <col min="3076" max="3076" width="15.7109375" style="118" customWidth="1"/>
    <col min="3077" max="3077" width="12.7109375" style="118" customWidth="1"/>
    <col min="3078" max="3078" width="17.42578125" style="118" customWidth="1"/>
    <col min="3079" max="3328" width="9.140625" style="118"/>
    <col min="3329" max="3329" width="16.140625" style="118" customWidth="1"/>
    <col min="3330" max="3331" width="18.140625" style="118" customWidth="1"/>
    <col min="3332" max="3332" width="15.7109375" style="118" customWidth="1"/>
    <col min="3333" max="3333" width="12.7109375" style="118" customWidth="1"/>
    <col min="3334" max="3334" width="17.42578125" style="118" customWidth="1"/>
    <col min="3335" max="3584" width="9.140625" style="118"/>
    <col min="3585" max="3585" width="16.140625" style="118" customWidth="1"/>
    <col min="3586" max="3587" width="18.140625" style="118" customWidth="1"/>
    <col min="3588" max="3588" width="15.7109375" style="118" customWidth="1"/>
    <col min="3589" max="3589" width="12.7109375" style="118" customWidth="1"/>
    <col min="3590" max="3590" width="17.42578125" style="118" customWidth="1"/>
    <col min="3591" max="3840" width="9.140625" style="118"/>
    <col min="3841" max="3841" width="16.140625" style="118" customWidth="1"/>
    <col min="3842" max="3843" width="18.140625" style="118" customWidth="1"/>
    <col min="3844" max="3844" width="15.7109375" style="118" customWidth="1"/>
    <col min="3845" max="3845" width="12.7109375" style="118" customWidth="1"/>
    <col min="3846" max="3846" width="17.42578125" style="118" customWidth="1"/>
    <col min="3847" max="4096" width="9.140625" style="118"/>
    <col min="4097" max="4097" width="16.140625" style="118" customWidth="1"/>
    <col min="4098" max="4099" width="18.140625" style="118" customWidth="1"/>
    <col min="4100" max="4100" width="15.7109375" style="118" customWidth="1"/>
    <col min="4101" max="4101" width="12.7109375" style="118" customWidth="1"/>
    <col min="4102" max="4102" width="17.42578125" style="118" customWidth="1"/>
    <col min="4103" max="4352" width="9.140625" style="118"/>
    <col min="4353" max="4353" width="16.140625" style="118" customWidth="1"/>
    <col min="4354" max="4355" width="18.140625" style="118" customWidth="1"/>
    <col min="4356" max="4356" width="15.7109375" style="118" customWidth="1"/>
    <col min="4357" max="4357" width="12.7109375" style="118" customWidth="1"/>
    <col min="4358" max="4358" width="17.42578125" style="118" customWidth="1"/>
    <col min="4359" max="4608" width="9.140625" style="118"/>
    <col min="4609" max="4609" width="16.140625" style="118" customWidth="1"/>
    <col min="4610" max="4611" width="18.140625" style="118" customWidth="1"/>
    <col min="4612" max="4612" width="15.7109375" style="118" customWidth="1"/>
    <col min="4613" max="4613" width="12.7109375" style="118" customWidth="1"/>
    <col min="4614" max="4614" width="17.42578125" style="118" customWidth="1"/>
    <col min="4615" max="4864" width="9.140625" style="118"/>
    <col min="4865" max="4865" width="16.140625" style="118" customWidth="1"/>
    <col min="4866" max="4867" width="18.140625" style="118" customWidth="1"/>
    <col min="4868" max="4868" width="15.7109375" style="118" customWidth="1"/>
    <col min="4869" max="4869" width="12.7109375" style="118" customWidth="1"/>
    <col min="4870" max="4870" width="17.42578125" style="118" customWidth="1"/>
    <col min="4871" max="5120" width="9.140625" style="118"/>
    <col min="5121" max="5121" width="16.140625" style="118" customWidth="1"/>
    <col min="5122" max="5123" width="18.140625" style="118" customWidth="1"/>
    <col min="5124" max="5124" width="15.7109375" style="118" customWidth="1"/>
    <col min="5125" max="5125" width="12.7109375" style="118" customWidth="1"/>
    <col min="5126" max="5126" width="17.42578125" style="118" customWidth="1"/>
    <col min="5127" max="5376" width="9.140625" style="118"/>
    <col min="5377" max="5377" width="16.140625" style="118" customWidth="1"/>
    <col min="5378" max="5379" width="18.140625" style="118" customWidth="1"/>
    <col min="5380" max="5380" width="15.7109375" style="118" customWidth="1"/>
    <col min="5381" max="5381" width="12.7109375" style="118" customWidth="1"/>
    <col min="5382" max="5382" width="17.42578125" style="118" customWidth="1"/>
    <col min="5383" max="5632" width="9.140625" style="118"/>
    <col min="5633" max="5633" width="16.140625" style="118" customWidth="1"/>
    <col min="5634" max="5635" width="18.140625" style="118" customWidth="1"/>
    <col min="5636" max="5636" width="15.7109375" style="118" customWidth="1"/>
    <col min="5637" max="5637" width="12.7109375" style="118" customWidth="1"/>
    <col min="5638" max="5638" width="17.42578125" style="118" customWidth="1"/>
    <col min="5639" max="5888" width="9.140625" style="118"/>
    <col min="5889" max="5889" width="16.140625" style="118" customWidth="1"/>
    <col min="5890" max="5891" width="18.140625" style="118" customWidth="1"/>
    <col min="5892" max="5892" width="15.7109375" style="118" customWidth="1"/>
    <col min="5893" max="5893" width="12.7109375" style="118" customWidth="1"/>
    <col min="5894" max="5894" width="17.42578125" style="118" customWidth="1"/>
    <col min="5895" max="6144" width="9.140625" style="118"/>
    <col min="6145" max="6145" width="16.140625" style="118" customWidth="1"/>
    <col min="6146" max="6147" width="18.140625" style="118" customWidth="1"/>
    <col min="6148" max="6148" width="15.7109375" style="118" customWidth="1"/>
    <col min="6149" max="6149" width="12.7109375" style="118" customWidth="1"/>
    <col min="6150" max="6150" width="17.42578125" style="118" customWidth="1"/>
    <col min="6151" max="6400" width="9.140625" style="118"/>
    <col min="6401" max="6401" width="16.140625" style="118" customWidth="1"/>
    <col min="6402" max="6403" width="18.140625" style="118" customWidth="1"/>
    <col min="6404" max="6404" width="15.7109375" style="118" customWidth="1"/>
    <col min="6405" max="6405" width="12.7109375" style="118" customWidth="1"/>
    <col min="6406" max="6406" width="17.42578125" style="118" customWidth="1"/>
    <col min="6407" max="6656" width="9.140625" style="118"/>
    <col min="6657" max="6657" width="16.140625" style="118" customWidth="1"/>
    <col min="6658" max="6659" width="18.140625" style="118" customWidth="1"/>
    <col min="6660" max="6660" width="15.7109375" style="118" customWidth="1"/>
    <col min="6661" max="6661" width="12.7109375" style="118" customWidth="1"/>
    <col min="6662" max="6662" width="17.42578125" style="118" customWidth="1"/>
    <col min="6663" max="6912" width="9.140625" style="118"/>
    <col min="6913" max="6913" width="16.140625" style="118" customWidth="1"/>
    <col min="6914" max="6915" width="18.140625" style="118" customWidth="1"/>
    <col min="6916" max="6916" width="15.7109375" style="118" customWidth="1"/>
    <col min="6917" max="6917" width="12.7109375" style="118" customWidth="1"/>
    <col min="6918" max="6918" width="17.42578125" style="118" customWidth="1"/>
    <col min="6919" max="7168" width="9.140625" style="118"/>
    <col min="7169" max="7169" width="16.140625" style="118" customWidth="1"/>
    <col min="7170" max="7171" width="18.140625" style="118" customWidth="1"/>
    <col min="7172" max="7172" width="15.7109375" style="118" customWidth="1"/>
    <col min="7173" max="7173" width="12.7109375" style="118" customWidth="1"/>
    <col min="7174" max="7174" width="17.42578125" style="118" customWidth="1"/>
    <col min="7175" max="7424" width="9.140625" style="118"/>
    <col min="7425" max="7425" width="16.140625" style="118" customWidth="1"/>
    <col min="7426" max="7427" width="18.140625" style="118" customWidth="1"/>
    <col min="7428" max="7428" width="15.7109375" style="118" customWidth="1"/>
    <col min="7429" max="7429" width="12.7109375" style="118" customWidth="1"/>
    <col min="7430" max="7430" width="17.42578125" style="118" customWidth="1"/>
    <col min="7431" max="7680" width="9.140625" style="118"/>
    <col min="7681" max="7681" width="16.140625" style="118" customWidth="1"/>
    <col min="7682" max="7683" width="18.140625" style="118" customWidth="1"/>
    <col min="7684" max="7684" width="15.7109375" style="118" customWidth="1"/>
    <col min="7685" max="7685" width="12.7109375" style="118" customWidth="1"/>
    <col min="7686" max="7686" width="17.42578125" style="118" customWidth="1"/>
    <col min="7687" max="7936" width="9.140625" style="118"/>
    <col min="7937" max="7937" width="16.140625" style="118" customWidth="1"/>
    <col min="7938" max="7939" width="18.140625" style="118" customWidth="1"/>
    <col min="7940" max="7940" width="15.7109375" style="118" customWidth="1"/>
    <col min="7941" max="7941" width="12.7109375" style="118" customWidth="1"/>
    <col min="7942" max="7942" width="17.42578125" style="118" customWidth="1"/>
    <col min="7943" max="8192" width="9.140625" style="118"/>
    <col min="8193" max="8193" width="16.140625" style="118" customWidth="1"/>
    <col min="8194" max="8195" width="18.140625" style="118" customWidth="1"/>
    <col min="8196" max="8196" width="15.7109375" style="118" customWidth="1"/>
    <col min="8197" max="8197" width="12.7109375" style="118" customWidth="1"/>
    <col min="8198" max="8198" width="17.42578125" style="118" customWidth="1"/>
    <col min="8199" max="8448" width="9.140625" style="118"/>
    <col min="8449" max="8449" width="16.140625" style="118" customWidth="1"/>
    <col min="8450" max="8451" width="18.140625" style="118" customWidth="1"/>
    <col min="8452" max="8452" width="15.7109375" style="118" customWidth="1"/>
    <col min="8453" max="8453" width="12.7109375" style="118" customWidth="1"/>
    <col min="8454" max="8454" width="17.42578125" style="118" customWidth="1"/>
    <col min="8455" max="8704" width="9.140625" style="118"/>
    <col min="8705" max="8705" width="16.140625" style="118" customWidth="1"/>
    <col min="8706" max="8707" width="18.140625" style="118" customWidth="1"/>
    <col min="8708" max="8708" width="15.7109375" style="118" customWidth="1"/>
    <col min="8709" max="8709" width="12.7109375" style="118" customWidth="1"/>
    <col min="8710" max="8710" width="17.42578125" style="118" customWidth="1"/>
    <col min="8711" max="8960" width="9.140625" style="118"/>
    <col min="8961" max="8961" width="16.140625" style="118" customWidth="1"/>
    <col min="8962" max="8963" width="18.140625" style="118" customWidth="1"/>
    <col min="8964" max="8964" width="15.7109375" style="118" customWidth="1"/>
    <col min="8965" max="8965" width="12.7109375" style="118" customWidth="1"/>
    <col min="8966" max="8966" width="17.42578125" style="118" customWidth="1"/>
    <col min="8967" max="9216" width="9.140625" style="118"/>
    <col min="9217" max="9217" width="16.140625" style="118" customWidth="1"/>
    <col min="9218" max="9219" width="18.140625" style="118" customWidth="1"/>
    <col min="9220" max="9220" width="15.7109375" style="118" customWidth="1"/>
    <col min="9221" max="9221" width="12.7109375" style="118" customWidth="1"/>
    <col min="9222" max="9222" width="17.42578125" style="118" customWidth="1"/>
    <col min="9223" max="9472" width="9.140625" style="118"/>
    <col min="9473" max="9473" width="16.140625" style="118" customWidth="1"/>
    <col min="9474" max="9475" width="18.140625" style="118" customWidth="1"/>
    <col min="9476" max="9476" width="15.7109375" style="118" customWidth="1"/>
    <col min="9477" max="9477" width="12.7109375" style="118" customWidth="1"/>
    <col min="9478" max="9478" width="17.42578125" style="118" customWidth="1"/>
    <col min="9479" max="9728" width="9.140625" style="118"/>
    <col min="9729" max="9729" width="16.140625" style="118" customWidth="1"/>
    <col min="9730" max="9731" width="18.140625" style="118" customWidth="1"/>
    <col min="9732" max="9732" width="15.7109375" style="118" customWidth="1"/>
    <col min="9733" max="9733" width="12.7109375" style="118" customWidth="1"/>
    <col min="9734" max="9734" width="17.42578125" style="118" customWidth="1"/>
    <col min="9735" max="9984" width="9.140625" style="118"/>
    <col min="9985" max="9985" width="16.140625" style="118" customWidth="1"/>
    <col min="9986" max="9987" width="18.140625" style="118" customWidth="1"/>
    <col min="9988" max="9988" width="15.7109375" style="118" customWidth="1"/>
    <col min="9989" max="9989" width="12.7109375" style="118" customWidth="1"/>
    <col min="9990" max="9990" width="17.42578125" style="118" customWidth="1"/>
    <col min="9991" max="10240" width="9.140625" style="118"/>
    <col min="10241" max="10241" width="16.140625" style="118" customWidth="1"/>
    <col min="10242" max="10243" width="18.140625" style="118" customWidth="1"/>
    <col min="10244" max="10244" width="15.7109375" style="118" customWidth="1"/>
    <col min="10245" max="10245" width="12.7109375" style="118" customWidth="1"/>
    <col min="10246" max="10246" width="17.42578125" style="118" customWidth="1"/>
    <col min="10247" max="10496" width="9.140625" style="118"/>
    <col min="10497" max="10497" width="16.140625" style="118" customWidth="1"/>
    <col min="10498" max="10499" width="18.140625" style="118" customWidth="1"/>
    <col min="10500" max="10500" width="15.7109375" style="118" customWidth="1"/>
    <col min="10501" max="10501" width="12.7109375" style="118" customWidth="1"/>
    <col min="10502" max="10502" width="17.42578125" style="118" customWidth="1"/>
    <col min="10503" max="10752" width="9.140625" style="118"/>
    <col min="10753" max="10753" width="16.140625" style="118" customWidth="1"/>
    <col min="10754" max="10755" width="18.140625" style="118" customWidth="1"/>
    <col min="10756" max="10756" width="15.7109375" style="118" customWidth="1"/>
    <col min="10757" max="10757" width="12.7109375" style="118" customWidth="1"/>
    <col min="10758" max="10758" width="17.42578125" style="118" customWidth="1"/>
    <col min="10759" max="11008" width="9.140625" style="118"/>
    <col min="11009" max="11009" width="16.140625" style="118" customWidth="1"/>
    <col min="11010" max="11011" width="18.140625" style="118" customWidth="1"/>
    <col min="11012" max="11012" width="15.7109375" style="118" customWidth="1"/>
    <col min="11013" max="11013" width="12.7109375" style="118" customWidth="1"/>
    <col min="11014" max="11014" width="17.42578125" style="118" customWidth="1"/>
    <col min="11015" max="11264" width="9.140625" style="118"/>
    <col min="11265" max="11265" width="16.140625" style="118" customWidth="1"/>
    <col min="11266" max="11267" width="18.140625" style="118" customWidth="1"/>
    <col min="11268" max="11268" width="15.7109375" style="118" customWidth="1"/>
    <col min="11269" max="11269" width="12.7109375" style="118" customWidth="1"/>
    <col min="11270" max="11270" width="17.42578125" style="118" customWidth="1"/>
    <col min="11271" max="11520" width="9.140625" style="118"/>
    <col min="11521" max="11521" width="16.140625" style="118" customWidth="1"/>
    <col min="11522" max="11523" width="18.140625" style="118" customWidth="1"/>
    <col min="11524" max="11524" width="15.7109375" style="118" customWidth="1"/>
    <col min="11525" max="11525" width="12.7109375" style="118" customWidth="1"/>
    <col min="11526" max="11526" width="17.42578125" style="118" customWidth="1"/>
    <col min="11527" max="11776" width="9.140625" style="118"/>
    <col min="11777" max="11777" width="16.140625" style="118" customWidth="1"/>
    <col min="11778" max="11779" width="18.140625" style="118" customWidth="1"/>
    <col min="11780" max="11780" width="15.7109375" style="118" customWidth="1"/>
    <col min="11781" max="11781" width="12.7109375" style="118" customWidth="1"/>
    <col min="11782" max="11782" width="17.42578125" style="118" customWidth="1"/>
    <col min="11783" max="12032" width="9.140625" style="118"/>
    <col min="12033" max="12033" width="16.140625" style="118" customWidth="1"/>
    <col min="12034" max="12035" width="18.140625" style="118" customWidth="1"/>
    <col min="12036" max="12036" width="15.7109375" style="118" customWidth="1"/>
    <col min="12037" max="12037" width="12.7109375" style="118" customWidth="1"/>
    <col min="12038" max="12038" width="17.42578125" style="118" customWidth="1"/>
    <col min="12039" max="12288" width="9.140625" style="118"/>
    <col min="12289" max="12289" width="16.140625" style="118" customWidth="1"/>
    <col min="12290" max="12291" width="18.140625" style="118" customWidth="1"/>
    <col min="12292" max="12292" width="15.7109375" style="118" customWidth="1"/>
    <col min="12293" max="12293" width="12.7109375" style="118" customWidth="1"/>
    <col min="12294" max="12294" width="17.42578125" style="118" customWidth="1"/>
    <col min="12295" max="12544" width="9.140625" style="118"/>
    <col min="12545" max="12545" width="16.140625" style="118" customWidth="1"/>
    <col min="12546" max="12547" width="18.140625" style="118" customWidth="1"/>
    <col min="12548" max="12548" width="15.7109375" style="118" customWidth="1"/>
    <col min="12549" max="12549" width="12.7109375" style="118" customWidth="1"/>
    <col min="12550" max="12550" width="17.42578125" style="118" customWidth="1"/>
    <col min="12551" max="12800" width="9.140625" style="118"/>
    <col min="12801" max="12801" width="16.140625" style="118" customWidth="1"/>
    <col min="12802" max="12803" width="18.140625" style="118" customWidth="1"/>
    <col min="12804" max="12804" width="15.7109375" style="118" customWidth="1"/>
    <col min="12805" max="12805" width="12.7109375" style="118" customWidth="1"/>
    <col min="12806" max="12806" width="17.42578125" style="118" customWidth="1"/>
    <col min="12807" max="13056" width="9.140625" style="118"/>
    <col min="13057" max="13057" width="16.140625" style="118" customWidth="1"/>
    <col min="13058" max="13059" width="18.140625" style="118" customWidth="1"/>
    <col min="13060" max="13060" width="15.7109375" style="118" customWidth="1"/>
    <col min="13061" max="13061" width="12.7109375" style="118" customWidth="1"/>
    <col min="13062" max="13062" width="17.42578125" style="118" customWidth="1"/>
    <col min="13063" max="13312" width="9.140625" style="118"/>
    <col min="13313" max="13313" width="16.140625" style="118" customWidth="1"/>
    <col min="13314" max="13315" width="18.140625" style="118" customWidth="1"/>
    <col min="13316" max="13316" width="15.7109375" style="118" customWidth="1"/>
    <col min="13317" max="13317" width="12.7109375" style="118" customWidth="1"/>
    <col min="13318" max="13318" width="17.42578125" style="118" customWidth="1"/>
    <col min="13319" max="13568" width="9.140625" style="118"/>
    <col min="13569" max="13569" width="16.140625" style="118" customWidth="1"/>
    <col min="13570" max="13571" width="18.140625" style="118" customWidth="1"/>
    <col min="13572" max="13572" width="15.7109375" style="118" customWidth="1"/>
    <col min="13573" max="13573" width="12.7109375" style="118" customWidth="1"/>
    <col min="13574" max="13574" width="17.42578125" style="118" customWidth="1"/>
    <col min="13575" max="13824" width="9.140625" style="118"/>
    <col min="13825" max="13825" width="16.140625" style="118" customWidth="1"/>
    <col min="13826" max="13827" width="18.140625" style="118" customWidth="1"/>
    <col min="13828" max="13828" width="15.7109375" style="118" customWidth="1"/>
    <col min="13829" max="13829" width="12.7109375" style="118" customWidth="1"/>
    <col min="13830" max="13830" width="17.42578125" style="118" customWidth="1"/>
    <col min="13831" max="14080" width="9.140625" style="118"/>
    <col min="14081" max="14081" width="16.140625" style="118" customWidth="1"/>
    <col min="14082" max="14083" width="18.140625" style="118" customWidth="1"/>
    <col min="14084" max="14084" width="15.7109375" style="118" customWidth="1"/>
    <col min="14085" max="14085" width="12.7109375" style="118" customWidth="1"/>
    <col min="14086" max="14086" width="17.42578125" style="118" customWidth="1"/>
    <col min="14087" max="14336" width="9.140625" style="118"/>
    <col min="14337" max="14337" width="16.140625" style="118" customWidth="1"/>
    <col min="14338" max="14339" width="18.140625" style="118" customWidth="1"/>
    <col min="14340" max="14340" width="15.7109375" style="118" customWidth="1"/>
    <col min="14341" max="14341" width="12.7109375" style="118" customWidth="1"/>
    <col min="14342" max="14342" width="17.42578125" style="118" customWidth="1"/>
    <col min="14343" max="14592" width="9.140625" style="118"/>
    <col min="14593" max="14593" width="16.140625" style="118" customWidth="1"/>
    <col min="14594" max="14595" width="18.140625" style="118" customWidth="1"/>
    <col min="14596" max="14596" width="15.7109375" style="118" customWidth="1"/>
    <col min="14597" max="14597" width="12.7109375" style="118" customWidth="1"/>
    <col min="14598" max="14598" width="17.42578125" style="118" customWidth="1"/>
    <col min="14599" max="14848" width="9.140625" style="118"/>
    <col min="14849" max="14849" width="16.140625" style="118" customWidth="1"/>
    <col min="14850" max="14851" width="18.140625" style="118" customWidth="1"/>
    <col min="14852" max="14852" width="15.7109375" style="118" customWidth="1"/>
    <col min="14853" max="14853" width="12.7109375" style="118" customWidth="1"/>
    <col min="14854" max="14854" width="17.42578125" style="118" customWidth="1"/>
    <col min="14855" max="15104" width="9.140625" style="118"/>
    <col min="15105" max="15105" width="16.140625" style="118" customWidth="1"/>
    <col min="15106" max="15107" width="18.140625" style="118" customWidth="1"/>
    <col min="15108" max="15108" width="15.7109375" style="118" customWidth="1"/>
    <col min="15109" max="15109" width="12.7109375" style="118" customWidth="1"/>
    <col min="15110" max="15110" width="17.42578125" style="118" customWidth="1"/>
    <col min="15111" max="15360" width="9.140625" style="118"/>
    <col min="15361" max="15361" width="16.140625" style="118" customWidth="1"/>
    <col min="15362" max="15363" width="18.140625" style="118" customWidth="1"/>
    <col min="15364" max="15364" width="15.7109375" style="118" customWidth="1"/>
    <col min="15365" max="15365" width="12.7109375" style="118" customWidth="1"/>
    <col min="15366" max="15366" width="17.42578125" style="118" customWidth="1"/>
    <col min="15367" max="15616" width="9.140625" style="118"/>
    <col min="15617" max="15617" width="16.140625" style="118" customWidth="1"/>
    <col min="15618" max="15619" width="18.140625" style="118" customWidth="1"/>
    <col min="15620" max="15620" width="15.7109375" style="118" customWidth="1"/>
    <col min="15621" max="15621" width="12.7109375" style="118" customWidth="1"/>
    <col min="15622" max="15622" width="17.42578125" style="118" customWidth="1"/>
    <col min="15623" max="15872" width="9.140625" style="118"/>
    <col min="15873" max="15873" width="16.140625" style="118" customWidth="1"/>
    <col min="15874" max="15875" width="18.140625" style="118" customWidth="1"/>
    <col min="15876" max="15876" width="15.7109375" style="118" customWidth="1"/>
    <col min="15877" max="15877" width="12.7109375" style="118" customWidth="1"/>
    <col min="15878" max="15878" width="17.42578125" style="118" customWidth="1"/>
    <col min="15879" max="16128" width="9.140625" style="118"/>
    <col min="16129" max="16129" width="16.140625" style="118" customWidth="1"/>
    <col min="16130" max="16131" width="18.140625" style="118" customWidth="1"/>
    <col min="16132" max="16132" width="15.7109375" style="118" customWidth="1"/>
    <col min="16133" max="16133" width="12.7109375" style="118" customWidth="1"/>
    <col min="16134" max="16134" width="17.42578125" style="118" customWidth="1"/>
    <col min="16135" max="16384" width="9.140625" style="118"/>
  </cols>
  <sheetData>
    <row r="1" spans="1:11">
      <c r="A1" s="117" t="s">
        <v>110</v>
      </c>
      <c r="B1" s="117"/>
      <c r="C1" s="117"/>
      <c r="D1" s="117"/>
      <c r="E1" s="117"/>
      <c r="F1" s="117"/>
    </row>
    <row r="2" spans="1:11">
      <c r="A2" s="119" t="s">
        <v>111</v>
      </c>
      <c r="B2" s="119"/>
      <c r="C2" s="119"/>
      <c r="D2" s="119"/>
      <c r="E2" s="119"/>
      <c r="F2" s="119"/>
    </row>
    <row r="3" spans="1:11" ht="13.5" customHeight="1">
      <c r="A3" s="119"/>
      <c r="B3" s="119"/>
      <c r="C3" s="119"/>
      <c r="D3" s="119"/>
      <c r="E3" s="119"/>
      <c r="F3" s="119"/>
    </row>
    <row r="4" spans="1:11" ht="13.5" customHeight="1">
      <c r="A4" s="120" t="s">
        <v>112</v>
      </c>
      <c r="B4" s="120" t="s">
        <v>113</v>
      </c>
      <c r="C4" s="120" t="s">
        <v>114</v>
      </c>
      <c r="D4" s="120" t="s">
        <v>115</v>
      </c>
      <c r="E4" s="120" t="s">
        <v>116</v>
      </c>
      <c r="F4" s="120" t="s">
        <v>117</v>
      </c>
    </row>
    <row r="5" spans="1:11" s="122" customFormat="1" ht="44.25" customHeight="1">
      <c r="A5" s="121"/>
      <c r="B5" s="121"/>
      <c r="C5" s="121"/>
      <c r="D5" s="121"/>
      <c r="E5" s="121"/>
      <c r="F5" s="121"/>
    </row>
    <row r="6" spans="1:11" s="124" customFormat="1" ht="2.25" customHeight="1">
      <c r="A6" s="121"/>
      <c r="B6" s="123"/>
      <c r="C6" s="121"/>
      <c r="D6" s="121"/>
      <c r="E6" s="121"/>
      <c r="F6" s="121"/>
    </row>
    <row r="7" spans="1:11" s="124" customFormat="1" ht="13.5" customHeight="1">
      <c r="A7" s="125" t="s">
        <v>51</v>
      </c>
      <c r="B7" s="124">
        <v>1043</v>
      </c>
      <c r="C7" s="126">
        <v>35</v>
      </c>
      <c r="D7" s="126">
        <v>21</v>
      </c>
      <c r="E7" s="126">
        <v>18</v>
      </c>
      <c r="F7" s="127">
        <f>D7/B7*10000</f>
        <v>201.34228187919462</v>
      </c>
      <c r="J7" s="128"/>
      <c r="K7" s="129"/>
    </row>
    <row r="8" spans="1:11" s="124" customFormat="1" ht="13.5" customHeight="1">
      <c r="A8" s="130" t="s">
        <v>52</v>
      </c>
      <c r="B8" s="131">
        <v>1347</v>
      </c>
      <c r="C8" s="132">
        <v>45</v>
      </c>
      <c r="D8" s="132">
        <v>40</v>
      </c>
      <c r="E8" s="132">
        <v>21</v>
      </c>
      <c r="F8" s="133">
        <f>D8/B8*10000</f>
        <v>296.9561989606533</v>
      </c>
      <c r="J8" s="128"/>
      <c r="K8" s="129"/>
    </row>
    <row r="9" spans="1:11" s="124" customFormat="1" ht="13.5" customHeight="1">
      <c r="A9" s="130" t="s">
        <v>53</v>
      </c>
      <c r="B9" s="124">
        <v>1054</v>
      </c>
      <c r="C9" s="132">
        <v>44</v>
      </c>
      <c r="D9" s="132">
        <v>38</v>
      </c>
      <c r="E9" s="132">
        <v>19</v>
      </c>
      <c r="F9" s="133">
        <f t="shared" ref="F9:F22" si="0">D9/B9*10000</f>
        <v>360.53130929791274</v>
      </c>
      <c r="J9" s="128"/>
      <c r="K9" s="129"/>
    </row>
    <row r="10" spans="1:11" s="124" customFormat="1" ht="13.5" customHeight="1">
      <c r="A10" s="130" t="s">
        <v>54</v>
      </c>
      <c r="B10" s="124">
        <v>673</v>
      </c>
      <c r="C10" s="132">
        <v>16</v>
      </c>
      <c r="D10" s="132">
        <v>16</v>
      </c>
      <c r="E10" s="132">
        <v>8</v>
      </c>
      <c r="F10" s="133">
        <f t="shared" si="0"/>
        <v>237.741456166419</v>
      </c>
      <c r="J10" s="128"/>
      <c r="K10" s="129"/>
    </row>
    <row r="11" spans="1:11" s="124" customFormat="1" ht="13.5" customHeight="1">
      <c r="A11" s="130" t="s">
        <v>55</v>
      </c>
      <c r="B11" s="124">
        <v>744</v>
      </c>
      <c r="C11" s="132">
        <v>35</v>
      </c>
      <c r="D11" s="132">
        <v>34</v>
      </c>
      <c r="E11" s="132">
        <v>16</v>
      </c>
      <c r="F11" s="133">
        <f t="shared" si="0"/>
        <v>456.98924731182797</v>
      </c>
      <c r="J11" s="128"/>
      <c r="K11" s="129"/>
    </row>
    <row r="12" spans="1:11" s="124" customFormat="1" ht="13.5" customHeight="1">
      <c r="A12" s="130" t="s">
        <v>56</v>
      </c>
      <c r="B12" s="124">
        <v>963</v>
      </c>
      <c r="C12" s="132">
        <v>40</v>
      </c>
      <c r="D12" s="132">
        <v>35</v>
      </c>
      <c r="E12" s="132">
        <v>20</v>
      </c>
      <c r="F12" s="133">
        <f t="shared" si="0"/>
        <v>363.44755970924194</v>
      </c>
      <c r="J12" s="128"/>
      <c r="K12" s="129"/>
    </row>
    <row r="13" spans="1:11" s="124" customFormat="1" ht="13.5" customHeight="1">
      <c r="A13" s="130" t="s">
        <v>57</v>
      </c>
      <c r="B13" s="124">
        <v>1418</v>
      </c>
      <c r="C13" s="132">
        <v>90</v>
      </c>
      <c r="D13" s="132">
        <v>90</v>
      </c>
      <c r="E13" s="132">
        <v>37</v>
      </c>
      <c r="F13" s="133">
        <f t="shared" si="0"/>
        <v>634.69675599435823</v>
      </c>
      <c r="J13" s="128"/>
      <c r="K13" s="129"/>
    </row>
    <row r="14" spans="1:11" s="124" customFormat="1" ht="13.5" customHeight="1">
      <c r="A14" s="130" t="s">
        <v>58</v>
      </c>
      <c r="B14" s="124">
        <v>1586</v>
      </c>
      <c r="C14" s="132">
        <v>26</v>
      </c>
      <c r="D14" s="132">
        <v>26</v>
      </c>
      <c r="E14" s="132">
        <v>19</v>
      </c>
      <c r="F14" s="133">
        <f t="shared" si="0"/>
        <v>163.9344262295082</v>
      </c>
      <c r="J14" s="128"/>
      <c r="K14" s="129"/>
    </row>
    <row r="15" spans="1:11" s="124" customFormat="1" ht="13.5" customHeight="1">
      <c r="A15" s="130" t="s">
        <v>59</v>
      </c>
      <c r="B15" s="124">
        <v>1553</v>
      </c>
      <c r="C15" s="132">
        <v>20</v>
      </c>
      <c r="D15" s="132">
        <v>20</v>
      </c>
      <c r="E15" s="132">
        <v>16</v>
      </c>
      <c r="F15" s="133">
        <f t="shared" si="0"/>
        <v>128.78300064391499</v>
      </c>
      <c r="J15" s="128"/>
      <c r="K15" s="129"/>
    </row>
    <row r="16" spans="1:11" s="124" customFormat="1" ht="13.5" customHeight="1">
      <c r="A16" s="130" t="s">
        <v>60</v>
      </c>
      <c r="B16" s="124">
        <v>1232</v>
      </c>
      <c r="C16" s="132">
        <v>2</v>
      </c>
      <c r="D16" s="132">
        <v>2</v>
      </c>
      <c r="E16" s="132">
        <v>2</v>
      </c>
      <c r="F16" s="133">
        <f t="shared" si="0"/>
        <v>16.233766233766236</v>
      </c>
      <c r="J16" s="128"/>
      <c r="K16" s="129"/>
    </row>
    <row r="17" spans="1:11" s="124" customFormat="1" ht="13.5" customHeight="1">
      <c r="A17" s="130" t="s">
        <v>61</v>
      </c>
      <c r="B17" s="124">
        <v>1433</v>
      </c>
      <c r="C17" s="132">
        <v>21</v>
      </c>
      <c r="D17" s="132">
        <v>18</v>
      </c>
      <c r="E17" s="132">
        <v>7</v>
      </c>
      <c r="F17" s="133">
        <f t="shared" si="0"/>
        <v>125.61060711793441</v>
      </c>
      <c r="J17" s="128"/>
      <c r="K17" s="129"/>
    </row>
    <row r="18" spans="1:11" s="124" customFormat="1" ht="13.5" customHeight="1">
      <c r="A18" s="130" t="s">
        <v>62</v>
      </c>
      <c r="B18" s="124">
        <v>1474</v>
      </c>
      <c r="C18" s="132">
        <v>31</v>
      </c>
      <c r="D18" s="132">
        <v>31</v>
      </c>
      <c r="E18" s="132">
        <v>15</v>
      </c>
      <c r="F18" s="133">
        <f t="shared" si="0"/>
        <v>210.31207598371779</v>
      </c>
      <c r="J18" s="128"/>
      <c r="K18" s="129"/>
    </row>
    <row r="19" spans="1:11" s="124" customFormat="1" ht="13.5" customHeight="1">
      <c r="A19" s="130" t="s">
        <v>63</v>
      </c>
      <c r="B19" s="124">
        <v>3685</v>
      </c>
      <c r="C19" s="132">
        <v>129</v>
      </c>
      <c r="D19" s="132">
        <v>129</v>
      </c>
      <c r="E19" s="132">
        <v>88</v>
      </c>
      <c r="F19" s="133">
        <f t="shared" si="0"/>
        <v>350.06784260515599</v>
      </c>
      <c r="J19" s="128"/>
      <c r="K19" s="129"/>
    </row>
    <row r="20" spans="1:11" s="124" customFormat="1" ht="13.5" customHeight="1">
      <c r="A20" s="130" t="s">
        <v>64</v>
      </c>
      <c r="B20" s="124">
        <v>9430</v>
      </c>
      <c r="C20" s="132">
        <v>319</v>
      </c>
      <c r="D20" s="132">
        <v>313</v>
      </c>
      <c r="E20" s="132">
        <v>148</v>
      </c>
      <c r="F20" s="133">
        <f t="shared" si="0"/>
        <v>331.91940615058326</v>
      </c>
      <c r="J20" s="128"/>
      <c r="K20" s="129"/>
    </row>
    <row r="21" spans="1:11" s="124" customFormat="1" ht="13.5" customHeight="1">
      <c r="A21" s="130" t="s">
        <v>65</v>
      </c>
      <c r="B21" s="124">
        <v>1886</v>
      </c>
      <c r="C21" s="132">
        <v>70</v>
      </c>
      <c r="D21" s="132">
        <v>70</v>
      </c>
      <c r="E21" s="132">
        <v>46</v>
      </c>
      <c r="F21" s="133">
        <f t="shared" si="0"/>
        <v>371.15588547189822</v>
      </c>
      <c r="J21" s="128"/>
      <c r="K21" s="129"/>
    </row>
    <row r="22" spans="1:11" ht="13.5" customHeight="1">
      <c r="A22" s="134" t="s">
        <v>67</v>
      </c>
      <c r="B22" s="134">
        <f>SUM(B7:B21)</f>
        <v>29521</v>
      </c>
      <c r="C22" s="134">
        <v>923</v>
      </c>
      <c r="D22" s="134">
        <f>SUM(D7:D21)</f>
        <v>883</v>
      </c>
      <c r="E22" s="134">
        <f>SUM(E7:E21)</f>
        <v>480</v>
      </c>
      <c r="F22" s="134">
        <f t="shared" si="0"/>
        <v>299.10910877002812</v>
      </c>
    </row>
    <row r="23" spans="1:11" ht="13.5" customHeight="1"/>
    <row r="32" spans="1:11">
      <c r="B32" s="136"/>
      <c r="C32" s="136"/>
    </row>
    <row r="33" spans="2:3">
      <c r="B33" s="136"/>
      <c r="C33" s="136"/>
    </row>
    <row r="34" spans="2:3">
      <c r="B34" s="136"/>
      <c r="C34" s="136"/>
    </row>
    <row r="35" spans="2:3">
      <c r="B35" s="136"/>
      <c r="C35" s="136"/>
    </row>
    <row r="36" spans="2:3">
      <c r="B36" s="136"/>
      <c r="C36" s="136"/>
    </row>
    <row r="37" spans="2:3">
      <c r="B37" s="136"/>
      <c r="C37" s="136"/>
    </row>
    <row r="38" spans="2:3">
      <c r="B38" s="136"/>
      <c r="C38" s="136"/>
    </row>
    <row r="39" spans="2:3">
      <c r="B39" s="136"/>
      <c r="C39" s="136"/>
    </row>
    <row r="40" spans="2:3">
      <c r="B40" s="136"/>
      <c r="C40" s="136"/>
    </row>
    <row r="41" spans="2:3">
      <c r="B41" s="136"/>
      <c r="C41" s="136"/>
    </row>
    <row r="42" spans="2:3">
      <c r="B42" s="136"/>
      <c r="C42" s="136"/>
    </row>
    <row r="43" spans="2:3">
      <c r="B43" s="136"/>
      <c r="C43" s="136"/>
    </row>
    <row r="44" spans="2:3">
      <c r="B44" s="136"/>
      <c r="C44" s="136"/>
    </row>
    <row r="45" spans="2:3">
      <c r="B45" s="136"/>
      <c r="C45" s="136"/>
    </row>
    <row r="46" spans="2:3">
      <c r="B46" s="136"/>
      <c r="C46" s="136"/>
    </row>
    <row r="47" spans="2:3">
      <c r="B47" s="136"/>
      <c r="C47" s="136"/>
    </row>
    <row r="48" spans="2:3">
      <c r="B48" s="136"/>
      <c r="C48" s="136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S94"/>
  <sheetViews>
    <sheetView workbookViewId="0">
      <selection activeCell="F17" sqref="F17"/>
    </sheetView>
  </sheetViews>
  <sheetFormatPr defaultRowHeight="11.25"/>
  <cols>
    <col min="1" max="9" width="9.140625" style="137"/>
    <col min="10" max="10" width="4.85546875" style="137" customWidth="1"/>
    <col min="11" max="11" width="6.7109375" style="137" customWidth="1"/>
    <col min="12" max="12" width="31.42578125" style="137" customWidth="1"/>
    <col min="13" max="13" width="9" style="137" customWidth="1"/>
    <col min="14" max="14" width="7.7109375" style="137" customWidth="1"/>
    <col min="15" max="265" width="9.140625" style="137"/>
    <col min="266" max="266" width="4.85546875" style="137" customWidth="1"/>
    <col min="267" max="267" width="6.7109375" style="137" customWidth="1"/>
    <col min="268" max="268" width="31.42578125" style="137" customWidth="1"/>
    <col min="269" max="269" width="9" style="137" customWidth="1"/>
    <col min="270" max="270" width="7.7109375" style="137" customWidth="1"/>
    <col min="271" max="521" width="9.140625" style="137"/>
    <col min="522" max="522" width="4.85546875" style="137" customWidth="1"/>
    <col min="523" max="523" width="6.7109375" style="137" customWidth="1"/>
    <col min="524" max="524" width="31.42578125" style="137" customWidth="1"/>
    <col min="525" max="525" width="9" style="137" customWidth="1"/>
    <col min="526" max="526" width="7.7109375" style="137" customWidth="1"/>
    <col min="527" max="777" width="9.140625" style="137"/>
    <col min="778" max="778" width="4.85546875" style="137" customWidth="1"/>
    <col min="779" max="779" width="6.7109375" style="137" customWidth="1"/>
    <col min="780" max="780" width="31.42578125" style="137" customWidth="1"/>
    <col min="781" max="781" width="9" style="137" customWidth="1"/>
    <col min="782" max="782" width="7.7109375" style="137" customWidth="1"/>
    <col min="783" max="1033" width="9.140625" style="137"/>
    <col min="1034" max="1034" width="4.85546875" style="137" customWidth="1"/>
    <col min="1035" max="1035" width="6.7109375" style="137" customWidth="1"/>
    <col min="1036" max="1036" width="31.42578125" style="137" customWidth="1"/>
    <col min="1037" max="1037" width="9" style="137" customWidth="1"/>
    <col min="1038" max="1038" width="7.7109375" style="137" customWidth="1"/>
    <col min="1039" max="1289" width="9.140625" style="137"/>
    <col min="1290" max="1290" width="4.85546875" style="137" customWidth="1"/>
    <col min="1291" max="1291" width="6.7109375" style="137" customWidth="1"/>
    <col min="1292" max="1292" width="31.42578125" style="137" customWidth="1"/>
    <col min="1293" max="1293" width="9" style="137" customWidth="1"/>
    <col min="1294" max="1294" width="7.7109375" style="137" customWidth="1"/>
    <col min="1295" max="1545" width="9.140625" style="137"/>
    <col min="1546" max="1546" width="4.85546875" style="137" customWidth="1"/>
    <col min="1547" max="1547" width="6.7109375" style="137" customWidth="1"/>
    <col min="1548" max="1548" width="31.42578125" style="137" customWidth="1"/>
    <col min="1549" max="1549" width="9" style="137" customWidth="1"/>
    <col min="1550" max="1550" width="7.7109375" style="137" customWidth="1"/>
    <col min="1551" max="1801" width="9.140625" style="137"/>
    <col min="1802" max="1802" width="4.85546875" style="137" customWidth="1"/>
    <col min="1803" max="1803" width="6.7109375" style="137" customWidth="1"/>
    <col min="1804" max="1804" width="31.42578125" style="137" customWidth="1"/>
    <col min="1805" max="1805" width="9" style="137" customWidth="1"/>
    <col min="1806" max="1806" width="7.7109375" style="137" customWidth="1"/>
    <col min="1807" max="2057" width="9.140625" style="137"/>
    <col min="2058" max="2058" width="4.85546875" style="137" customWidth="1"/>
    <col min="2059" max="2059" width="6.7109375" style="137" customWidth="1"/>
    <col min="2060" max="2060" width="31.42578125" style="137" customWidth="1"/>
    <col min="2061" max="2061" width="9" style="137" customWidth="1"/>
    <col min="2062" max="2062" width="7.7109375" style="137" customWidth="1"/>
    <col min="2063" max="2313" width="9.140625" style="137"/>
    <col min="2314" max="2314" width="4.85546875" style="137" customWidth="1"/>
    <col min="2315" max="2315" width="6.7109375" style="137" customWidth="1"/>
    <col min="2316" max="2316" width="31.42578125" style="137" customWidth="1"/>
    <col min="2317" max="2317" width="9" style="137" customWidth="1"/>
    <col min="2318" max="2318" width="7.7109375" style="137" customWidth="1"/>
    <col min="2319" max="2569" width="9.140625" style="137"/>
    <col min="2570" max="2570" width="4.85546875" style="137" customWidth="1"/>
    <col min="2571" max="2571" width="6.7109375" style="137" customWidth="1"/>
    <col min="2572" max="2572" width="31.42578125" style="137" customWidth="1"/>
    <col min="2573" max="2573" width="9" style="137" customWidth="1"/>
    <col min="2574" max="2574" width="7.7109375" style="137" customWidth="1"/>
    <col min="2575" max="2825" width="9.140625" style="137"/>
    <col min="2826" max="2826" width="4.85546875" style="137" customWidth="1"/>
    <col min="2827" max="2827" width="6.7109375" style="137" customWidth="1"/>
    <col min="2828" max="2828" width="31.42578125" style="137" customWidth="1"/>
    <col min="2829" max="2829" width="9" style="137" customWidth="1"/>
    <col min="2830" max="2830" width="7.7109375" style="137" customWidth="1"/>
    <col min="2831" max="3081" width="9.140625" style="137"/>
    <col min="3082" max="3082" width="4.85546875" style="137" customWidth="1"/>
    <col min="3083" max="3083" width="6.7109375" style="137" customWidth="1"/>
    <col min="3084" max="3084" width="31.42578125" style="137" customWidth="1"/>
    <col min="3085" max="3085" width="9" style="137" customWidth="1"/>
    <col min="3086" max="3086" width="7.7109375" style="137" customWidth="1"/>
    <col min="3087" max="3337" width="9.140625" style="137"/>
    <col min="3338" max="3338" width="4.85546875" style="137" customWidth="1"/>
    <col min="3339" max="3339" width="6.7109375" style="137" customWidth="1"/>
    <col min="3340" max="3340" width="31.42578125" style="137" customWidth="1"/>
    <col min="3341" max="3341" width="9" style="137" customWidth="1"/>
    <col min="3342" max="3342" width="7.7109375" style="137" customWidth="1"/>
    <col min="3343" max="3593" width="9.140625" style="137"/>
    <col min="3594" max="3594" width="4.85546875" style="137" customWidth="1"/>
    <col min="3595" max="3595" width="6.7109375" style="137" customWidth="1"/>
    <col min="3596" max="3596" width="31.42578125" style="137" customWidth="1"/>
    <col min="3597" max="3597" width="9" style="137" customWidth="1"/>
    <col min="3598" max="3598" width="7.7109375" style="137" customWidth="1"/>
    <col min="3599" max="3849" width="9.140625" style="137"/>
    <col min="3850" max="3850" width="4.85546875" style="137" customWidth="1"/>
    <col min="3851" max="3851" width="6.7109375" style="137" customWidth="1"/>
    <col min="3852" max="3852" width="31.42578125" style="137" customWidth="1"/>
    <col min="3853" max="3853" width="9" style="137" customWidth="1"/>
    <col min="3854" max="3854" width="7.7109375" style="137" customWidth="1"/>
    <col min="3855" max="4105" width="9.140625" style="137"/>
    <col min="4106" max="4106" width="4.85546875" style="137" customWidth="1"/>
    <col min="4107" max="4107" width="6.7109375" style="137" customWidth="1"/>
    <col min="4108" max="4108" width="31.42578125" style="137" customWidth="1"/>
    <col min="4109" max="4109" width="9" style="137" customWidth="1"/>
    <col min="4110" max="4110" width="7.7109375" style="137" customWidth="1"/>
    <col min="4111" max="4361" width="9.140625" style="137"/>
    <col min="4362" max="4362" width="4.85546875" style="137" customWidth="1"/>
    <col min="4363" max="4363" width="6.7109375" style="137" customWidth="1"/>
    <col min="4364" max="4364" width="31.42578125" style="137" customWidth="1"/>
    <col min="4365" max="4365" width="9" style="137" customWidth="1"/>
    <col min="4366" max="4366" width="7.7109375" style="137" customWidth="1"/>
    <col min="4367" max="4617" width="9.140625" style="137"/>
    <col min="4618" max="4618" width="4.85546875" style="137" customWidth="1"/>
    <col min="4619" max="4619" width="6.7109375" style="137" customWidth="1"/>
    <col min="4620" max="4620" width="31.42578125" style="137" customWidth="1"/>
    <col min="4621" max="4621" width="9" style="137" customWidth="1"/>
    <col min="4622" max="4622" width="7.7109375" style="137" customWidth="1"/>
    <col min="4623" max="4873" width="9.140625" style="137"/>
    <col min="4874" max="4874" width="4.85546875" style="137" customWidth="1"/>
    <col min="4875" max="4875" width="6.7109375" style="137" customWidth="1"/>
    <col min="4876" max="4876" width="31.42578125" style="137" customWidth="1"/>
    <col min="4877" max="4877" width="9" style="137" customWidth="1"/>
    <col min="4878" max="4878" width="7.7109375" style="137" customWidth="1"/>
    <col min="4879" max="5129" width="9.140625" style="137"/>
    <col min="5130" max="5130" width="4.85546875" style="137" customWidth="1"/>
    <col min="5131" max="5131" width="6.7109375" style="137" customWidth="1"/>
    <col min="5132" max="5132" width="31.42578125" style="137" customWidth="1"/>
    <col min="5133" max="5133" width="9" style="137" customWidth="1"/>
    <col min="5134" max="5134" width="7.7109375" style="137" customWidth="1"/>
    <col min="5135" max="5385" width="9.140625" style="137"/>
    <col min="5386" max="5386" width="4.85546875" style="137" customWidth="1"/>
    <col min="5387" max="5387" width="6.7109375" style="137" customWidth="1"/>
    <col min="5388" max="5388" width="31.42578125" style="137" customWidth="1"/>
    <col min="5389" max="5389" width="9" style="137" customWidth="1"/>
    <col min="5390" max="5390" width="7.7109375" style="137" customWidth="1"/>
    <col min="5391" max="5641" width="9.140625" style="137"/>
    <col min="5642" max="5642" width="4.85546875" style="137" customWidth="1"/>
    <col min="5643" max="5643" width="6.7109375" style="137" customWidth="1"/>
    <col min="5644" max="5644" width="31.42578125" style="137" customWidth="1"/>
    <col min="5645" max="5645" width="9" style="137" customWidth="1"/>
    <col min="5646" max="5646" width="7.7109375" style="137" customWidth="1"/>
    <col min="5647" max="5897" width="9.140625" style="137"/>
    <col min="5898" max="5898" width="4.85546875" style="137" customWidth="1"/>
    <col min="5899" max="5899" width="6.7109375" style="137" customWidth="1"/>
    <col min="5900" max="5900" width="31.42578125" style="137" customWidth="1"/>
    <col min="5901" max="5901" width="9" style="137" customWidth="1"/>
    <col min="5902" max="5902" width="7.7109375" style="137" customWidth="1"/>
    <col min="5903" max="6153" width="9.140625" style="137"/>
    <col min="6154" max="6154" width="4.85546875" style="137" customWidth="1"/>
    <col min="6155" max="6155" width="6.7109375" style="137" customWidth="1"/>
    <col min="6156" max="6156" width="31.42578125" style="137" customWidth="1"/>
    <col min="6157" max="6157" width="9" style="137" customWidth="1"/>
    <col min="6158" max="6158" width="7.7109375" style="137" customWidth="1"/>
    <col min="6159" max="6409" width="9.140625" style="137"/>
    <col min="6410" max="6410" width="4.85546875" style="137" customWidth="1"/>
    <col min="6411" max="6411" width="6.7109375" style="137" customWidth="1"/>
    <col min="6412" max="6412" width="31.42578125" style="137" customWidth="1"/>
    <col min="6413" max="6413" width="9" style="137" customWidth="1"/>
    <col min="6414" max="6414" width="7.7109375" style="137" customWidth="1"/>
    <col min="6415" max="6665" width="9.140625" style="137"/>
    <col min="6666" max="6666" width="4.85546875" style="137" customWidth="1"/>
    <col min="6667" max="6667" width="6.7109375" style="137" customWidth="1"/>
    <col min="6668" max="6668" width="31.42578125" style="137" customWidth="1"/>
    <col min="6669" max="6669" width="9" style="137" customWidth="1"/>
    <col min="6670" max="6670" width="7.7109375" style="137" customWidth="1"/>
    <col min="6671" max="6921" width="9.140625" style="137"/>
    <col min="6922" max="6922" width="4.85546875" style="137" customWidth="1"/>
    <col min="6923" max="6923" width="6.7109375" style="137" customWidth="1"/>
    <col min="6924" max="6924" width="31.42578125" style="137" customWidth="1"/>
    <col min="6925" max="6925" width="9" style="137" customWidth="1"/>
    <col min="6926" max="6926" width="7.7109375" style="137" customWidth="1"/>
    <col min="6927" max="7177" width="9.140625" style="137"/>
    <col min="7178" max="7178" width="4.85546875" style="137" customWidth="1"/>
    <col min="7179" max="7179" width="6.7109375" style="137" customWidth="1"/>
    <col min="7180" max="7180" width="31.42578125" style="137" customWidth="1"/>
    <col min="7181" max="7181" width="9" style="137" customWidth="1"/>
    <col min="7182" max="7182" width="7.7109375" style="137" customWidth="1"/>
    <col min="7183" max="7433" width="9.140625" style="137"/>
    <col min="7434" max="7434" width="4.85546875" style="137" customWidth="1"/>
    <col min="7435" max="7435" width="6.7109375" style="137" customWidth="1"/>
    <col min="7436" max="7436" width="31.42578125" style="137" customWidth="1"/>
    <col min="7437" max="7437" width="9" style="137" customWidth="1"/>
    <col min="7438" max="7438" width="7.7109375" style="137" customWidth="1"/>
    <col min="7439" max="7689" width="9.140625" style="137"/>
    <col min="7690" max="7690" width="4.85546875" style="137" customWidth="1"/>
    <col min="7691" max="7691" width="6.7109375" style="137" customWidth="1"/>
    <col min="7692" max="7692" width="31.42578125" style="137" customWidth="1"/>
    <col min="7693" max="7693" width="9" style="137" customWidth="1"/>
    <col min="7694" max="7694" width="7.7109375" style="137" customWidth="1"/>
    <col min="7695" max="7945" width="9.140625" style="137"/>
    <col min="7946" max="7946" width="4.85546875" style="137" customWidth="1"/>
    <col min="7947" max="7947" width="6.7109375" style="137" customWidth="1"/>
    <col min="7948" max="7948" width="31.42578125" style="137" customWidth="1"/>
    <col min="7949" max="7949" width="9" style="137" customWidth="1"/>
    <col min="7950" max="7950" width="7.7109375" style="137" customWidth="1"/>
    <col min="7951" max="8201" width="9.140625" style="137"/>
    <col min="8202" max="8202" width="4.85546875" style="137" customWidth="1"/>
    <col min="8203" max="8203" width="6.7109375" style="137" customWidth="1"/>
    <col min="8204" max="8204" width="31.42578125" style="137" customWidth="1"/>
    <col min="8205" max="8205" width="9" style="137" customWidth="1"/>
    <col min="8206" max="8206" width="7.7109375" style="137" customWidth="1"/>
    <col min="8207" max="8457" width="9.140625" style="137"/>
    <col min="8458" max="8458" width="4.85546875" style="137" customWidth="1"/>
    <col min="8459" max="8459" width="6.7109375" style="137" customWidth="1"/>
    <col min="8460" max="8460" width="31.42578125" style="137" customWidth="1"/>
    <col min="8461" max="8461" width="9" style="137" customWidth="1"/>
    <col min="8462" max="8462" width="7.7109375" style="137" customWidth="1"/>
    <col min="8463" max="8713" width="9.140625" style="137"/>
    <col min="8714" max="8714" width="4.85546875" style="137" customWidth="1"/>
    <col min="8715" max="8715" width="6.7109375" style="137" customWidth="1"/>
    <col min="8716" max="8716" width="31.42578125" style="137" customWidth="1"/>
    <col min="8717" max="8717" width="9" style="137" customWidth="1"/>
    <col min="8718" max="8718" width="7.7109375" style="137" customWidth="1"/>
    <col min="8719" max="8969" width="9.140625" style="137"/>
    <col min="8970" max="8970" width="4.85546875" style="137" customWidth="1"/>
    <col min="8971" max="8971" width="6.7109375" style="137" customWidth="1"/>
    <col min="8972" max="8972" width="31.42578125" style="137" customWidth="1"/>
    <col min="8973" max="8973" width="9" style="137" customWidth="1"/>
    <col min="8974" max="8974" width="7.7109375" style="137" customWidth="1"/>
    <col min="8975" max="9225" width="9.140625" style="137"/>
    <col min="9226" max="9226" width="4.85546875" style="137" customWidth="1"/>
    <col min="9227" max="9227" width="6.7109375" style="137" customWidth="1"/>
    <col min="9228" max="9228" width="31.42578125" style="137" customWidth="1"/>
    <col min="9229" max="9229" width="9" style="137" customWidth="1"/>
    <col min="9230" max="9230" width="7.7109375" style="137" customWidth="1"/>
    <col min="9231" max="9481" width="9.140625" style="137"/>
    <col min="9482" max="9482" width="4.85546875" style="137" customWidth="1"/>
    <col min="9483" max="9483" width="6.7109375" style="137" customWidth="1"/>
    <col min="9484" max="9484" width="31.42578125" style="137" customWidth="1"/>
    <col min="9485" max="9485" width="9" style="137" customWidth="1"/>
    <col min="9486" max="9486" width="7.7109375" style="137" customWidth="1"/>
    <col min="9487" max="9737" width="9.140625" style="137"/>
    <col min="9738" max="9738" width="4.85546875" style="137" customWidth="1"/>
    <col min="9739" max="9739" width="6.7109375" style="137" customWidth="1"/>
    <col min="9740" max="9740" width="31.42578125" style="137" customWidth="1"/>
    <col min="9741" max="9741" width="9" style="137" customWidth="1"/>
    <col min="9742" max="9742" width="7.7109375" style="137" customWidth="1"/>
    <col min="9743" max="9993" width="9.140625" style="137"/>
    <col min="9994" max="9994" width="4.85546875" style="137" customWidth="1"/>
    <col min="9995" max="9995" width="6.7109375" style="137" customWidth="1"/>
    <col min="9996" max="9996" width="31.42578125" style="137" customWidth="1"/>
    <col min="9997" max="9997" width="9" style="137" customWidth="1"/>
    <col min="9998" max="9998" width="7.7109375" style="137" customWidth="1"/>
    <col min="9999" max="10249" width="9.140625" style="137"/>
    <col min="10250" max="10250" width="4.85546875" style="137" customWidth="1"/>
    <col min="10251" max="10251" width="6.7109375" style="137" customWidth="1"/>
    <col min="10252" max="10252" width="31.42578125" style="137" customWidth="1"/>
    <col min="10253" max="10253" width="9" style="137" customWidth="1"/>
    <col min="10254" max="10254" width="7.7109375" style="137" customWidth="1"/>
    <col min="10255" max="10505" width="9.140625" style="137"/>
    <col min="10506" max="10506" width="4.85546875" style="137" customWidth="1"/>
    <col min="10507" max="10507" width="6.7109375" style="137" customWidth="1"/>
    <col min="10508" max="10508" width="31.42578125" style="137" customWidth="1"/>
    <col min="10509" max="10509" width="9" style="137" customWidth="1"/>
    <col min="10510" max="10510" width="7.7109375" style="137" customWidth="1"/>
    <col min="10511" max="10761" width="9.140625" style="137"/>
    <col min="10762" max="10762" width="4.85546875" style="137" customWidth="1"/>
    <col min="10763" max="10763" width="6.7109375" style="137" customWidth="1"/>
    <col min="10764" max="10764" width="31.42578125" style="137" customWidth="1"/>
    <col min="10765" max="10765" width="9" style="137" customWidth="1"/>
    <col min="10766" max="10766" width="7.7109375" style="137" customWidth="1"/>
    <col min="10767" max="11017" width="9.140625" style="137"/>
    <col min="11018" max="11018" width="4.85546875" style="137" customWidth="1"/>
    <col min="11019" max="11019" width="6.7109375" style="137" customWidth="1"/>
    <col min="11020" max="11020" width="31.42578125" style="137" customWidth="1"/>
    <col min="11021" max="11021" width="9" style="137" customWidth="1"/>
    <col min="11022" max="11022" width="7.7109375" style="137" customWidth="1"/>
    <col min="11023" max="11273" width="9.140625" style="137"/>
    <col min="11274" max="11274" width="4.85546875" style="137" customWidth="1"/>
    <col min="11275" max="11275" width="6.7109375" style="137" customWidth="1"/>
    <col min="11276" max="11276" width="31.42578125" style="137" customWidth="1"/>
    <col min="11277" max="11277" width="9" style="137" customWidth="1"/>
    <col min="11278" max="11278" width="7.7109375" style="137" customWidth="1"/>
    <col min="11279" max="11529" width="9.140625" style="137"/>
    <col min="11530" max="11530" width="4.85546875" style="137" customWidth="1"/>
    <col min="11531" max="11531" width="6.7109375" style="137" customWidth="1"/>
    <col min="11532" max="11532" width="31.42578125" style="137" customWidth="1"/>
    <col min="11533" max="11533" width="9" style="137" customWidth="1"/>
    <col min="11534" max="11534" width="7.7109375" style="137" customWidth="1"/>
    <col min="11535" max="11785" width="9.140625" style="137"/>
    <col min="11786" max="11786" width="4.85546875" style="137" customWidth="1"/>
    <col min="11787" max="11787" width="6.7109375" style="137" customWidth="1"/>
    <col min="11788" max="11788" width="31.42578125" style="137" customWidth="1"/>
    <col min="11789" max="11789" width="9" style="137" customWidth="1"/>
    <col min="11790" max="11790" width="7.7109375" style="137" customWidth="1"/>
    <col min="11791" max="12041" width="9.140625" style="137"/>
    <col min="12042" max="12042" width="4.85546875" style="137" customWidth="1"/>
    <col min="12043" max="12043" width="6.7109375" style="137" customWidth="1"/>
    <col min="12044" max="12044" width="31.42578125" style="137" customWidth="1"/>
    <col min="12045" max="12045" width="9" style="137" customWidth="1"/>
    <col min="12046" max="12046" width="7.7109375" style="137" customWidth="1"/>
    <col min="12047" max="12297" width="9.140625" style="137"/>
    <col min="12298" max="12298" width="4.85546875" style="137" customWidth="1"/>
    <col min="12299" max="12299" width="6.7109375" style="137" customWidth="1"/>
    <col min="12300" max="12300" width="31.42578125" style="137" customWidth="1"/>
    <col min="12301" max="12301" width="9" style="137" customWidth="1"/>
    <col min="12302" max="12302" width="7.7109375" style="137" customWidth="1"/>
    <col min="12303" max="12553" width="9.140625" style="137"/>
    <col min="12554" max="12554" width="4.85546875" style="137" customWidth="1"/>
    <col min="12555" max="12555" width="6.7109375" style="137" customWidth="1"/>
    <col min="12556" max="12556" width="31.42578125" style="137" customWidth="1"/>
    <col min="12557" max="12557" width="9" style="137" customWidth="1"/>
    <col min="12558" max="12558" width="7.7109375" style="137" customWidth="1"/>
    <col min="12559" max="12809" width="9.140625" style="137"/>
    <col min="12810" max="12810" width="4.85546875" style="137" customWidth="1"/>
    <col min="12811" max="12811" width="6.7109375" style="137" customWidth="1"/>
    <col min="12812" max="12812" width="31.42578125" style="137" customWidth="1"/>
    <col min="12813" max="12813" width="9" style="137" customWidth="1"/>
    <col min="12814" max="12814" width="7.7109375" style="137" customWidth="1"/>
    <col min="12815" max="13065" width="9.140625" style="137"/>
    <col min="13066" max="13066" width="4.85546875" style="137" customWidth="1"/>
    <col min="13067" max="13067" width="6.7109375" style="137" customWidth="1"/>
    <col min="13068" max="13068" width="31.42578125" style="137" customWidth="1"/>
    <col min="13069" max="13069" width="9" style="137" customWidth="1"/>
    <col min="13070" max="13070" width="7.7109375" style="137" customWidth="1"/>
    <col min="13071" max="13321" width="9.140625" style="137"/>
    <col min="13322" max="13322" width="4.85546875" style="137" customWidth="1"/>
    <col min="13323" max="13323" width="6.7109375" style="137" customWidth="1"/>
    <col min="13324" max="13324" width="31.42578125" style="137" customWidth="1"/>
    <col min="13325" max="13325" width="9" style="137" customWidth="1"/>
    <col min="13326" max="13326" width="7.7109375" style="137" customWidth="1"/>
    <col min="13327" max="13577" width="9.140625" style="137"/>
    <col min="13578" max="13578" width="4.85546875" style="137" customWidth="1"/>
    <col min="13579" max="13579" width="6.7109375" style="137" customWidth="1"/>
    <col min="13580" max="13580" width="31.42578125" style="137" customWidth="1"/>
    <col min="13581" max="13581" width="9" style="137" customWidth="1"/>
    <col min="13582" max="13582" width="7.7109375" style="137" customWidth="1"/>
    <col min="13583" max="13833" width="9.140625" style="137"/>
    <col min="13834" max="13834" width="4.85546875" style="137" customWidth="1"/>
    <col min="13835" max="13835" width="6.7109375" style="137" customWidth="1"/>
    <col min="13836" max="13836" width="31.42578125" style="137" customWidth="1"/>
    <col min="13837" max="13837" width="9" style="137" customWidth="1"/>
    <col min="13838" max="13838" width="7.7109375" style="137" customWidth="1"/>
    <col min="13839" max="14089" width="9.140625" style="137"/>
    <col min="14090" max="14090" width="4.85546875" style="137" customWidth="1"/>
    <col min="14091" max="14091" width="6.7109375" style="137" customWidth="1"/>
    <col min="14092" max="14092" width="31.42578125" style="137" customWidth="1"/>
    <col min="14093" max="14093" width="9" style="137" customWidth="1"/>
    <col min="14094" max="14094" width="7.7109375" style="137" customWidth="1"/>
    <col min="14095" max="14345" width="9.140625" style="137"/>
    <col min="14346" max="14346" width="4.85546875" style="137" customWidth="1"/>
    <col min="14347" max="14347" width="6.7109375" style="137" customWidth="1"/>
    <col min="14348" max="14348" width="31.42578125" style="137" customWidth="1"/>
    <col min="14349" max="14349" width="9" style="137" customWidth="1"/>
    <col min="14350" max="14350" width="7.7109375" style="137" customWidth="1"/>
    <col min="14351" max="14601" width="9.140625" style="137"/>
    <col min="14602" max="14602" width="4.85546875" style="137" customWidth="1"/>
    <col min="14603" max="14603" width="6.7109375" style="137" customWidth="1"/>
    <col min="14604" max="14604" width="31.42578125" style="137" customWidth="1"/>
    <col min="14605" max="14605" width="9" style="137" customWidth="1"/>
    <col min="14606" max="14606" width="7.7109375" style="137" customWidth="1"/>
    <col min="14607" max="14857" width="9.140625" style="137"/>
    <col min="14858" max="14858" width="4.85546875" style="137" customWidth="1"/>
    <col min="14859" max="14859" width="6.7109375" style="137" customWidth="1"/>
    <col min="14860" max="14860" width="31.42578125" style="137" customWidth="1"/>
    <col min="14861" max="14861" width="9" style="137" customWidth="1"/>
    <col min="14862" max="14862" width="7.7109375" style="137" customWidth="1"/>
    <col min="14863" max="15113" width="9.140625" style="137"/>
    <col min="15114" max="15114" width="4.85546875" style="137" customWidth="1"/>
    <col min="15115" max="15115" width="6.7109375" style="137" customWidth="1"/>
    <col min="15116" max="15116" width="31.42578125" style="137" customWidth="1"/>
    <col min="15117" max="15117" width="9" style="137" customWidth="1"/>
    <col min="15118" max="15118" width="7.7109375" style="137" customWidth="1"/>
    <col min="15119" max="15369" width="9.140625" style="137"/>
    <col min="15370" max="15370" width="4.85546875" style="137" customWidth="1"/>
    <col min="15371" max="15371" width="6.7109375" style="137" customWidth="1"/>
    <col min="15372" max="15372" width="31.42578125" style="137" customWidth="1"/>
    <col min="15373" max="15373" width="9" style="137" customWidth="1"/>
    <col min="15374" max="15374" width="7.7109375" style="137" customWidth="1"/>
    <col min="15375" max="15625" width="9.140625" style="137"/>
    <col min="15626" max="15626" width="4.85546875" style="137" customWidth="1"/>
    <col min="15627" max="15627" width="6.7109375" style="137" customWidth="1"/>
    <col min="15628" max="15628" width="31.42578125" style="137" customWidth="1"/>
    <col min="15629" max="15629" width="9" style="137" customWidth="1"/>
    <col min="15630" max="15630" width="7.7109375" style="137" customWidth="1"/>
    <col min="15631" max="15881" width="9.140625" style="137"/>
    <col min="15882" max="15882" width="4.85546875" style="137" customWidth="1"/>
    <col min="15883" max="15883" width="6.7109375" style="137" customWidth="1"/>
    <col min="15884" max="15884" width="31.42578125" style="137" customWidth="1"/>
    <col min="15885" max="15885" width="9" style="137" customWidth="1"/>
    <col min="15886" max="15886" width="7.7109375" style="137" customWidth="1"/>
    <col min="15887" max="16137" width="9.140625" style="137"/>
    <col min="16138" max="16138" width="4.85546875" style="137" customWidth="1"/>
    <col min="16139" max="16139" width="6.7109375" style="137" customWidth="1"/>
    <col min="16140" max="16140" width="31.42578125" style="137" customWidth="1"/>
    <col min="16141" max="16141" width="9" style="137" customWidth="1"/>
    <col min="16142" max="16142" width="7.7109375" style="137" customWidth="1"/>
    <col min="16143" max="16384" width="9.140625" style="137"/>
  </cols>
  <sheetData>
    <row r="1" spans="10:19">
      <c r="J1" s="138" t="s">
        <v>118</v>
      </c>
      <c r="K1" s="138"/>
      <c r="L1" s="138"/>
      <c r="M1" s="138"/>
      <c r="N1" s="138"/>
    </row>
    <row r="2" spans="10:19">
      <c r="M2" s="137" t="s">
        <v>119</v>
      </c>
    </row>
    <row r="3" spans="10:19" ht="15">
      <c r="J3" s="139" t="s">
        <v>120</v>
      </c>
      <c r="K3" s="140"/>
      <c r="L3" s="141"/>
      <c r="M3" s="142" t="s">
        <v>121</v>
      </c>
      <c r="N3" s="143"/>
      <c r="O3" s="144"/>
      <c r="P3" s="144"/>
      <c r="Q3" s="145"/>
      <c r="R3" s="145"/>
      <c r="S3" s="145"/>
    </row>
    <row r="4" spans="10:19" ht="22.5" customHeight="1">
      <c r="J4" s="146"/>
      <c r="K4" s="147"/>
      <c r="L4" s="148"/>
      <c r="M4" s="149" t="s">
        <v>122</v>
      </c>
      <c r="N4" s="149" t="s">
        <v>123</v>
      </c>
      <c r="O4" s="144"/>
      <c r="P4" s="144"/>
      <c r="Q4" s="145"/>
      <c r="R4" s="145"/>
      <c r="S4" s="145"/>
    </row>
    <row r="5" spans="10:19" ht="12">
      <c r="J5" s="142" t="s">
        <v>124</v>
      </c>
      <c r="K5" s="150"/>
      <c r="L5" s="150"/>
      <c r="M5" s="151">
        <f>SUM(M6+M7+M13+M22+M23+M24+M29)</f>
        <v>9249</v>
      </c>
      <c r="N5" s="152">
        <f>SUM(N6+N7+N13+N22+N23+N24+N29)</f>
        <v>3169.4999999999995</v>
      </c>
      <c r="O5" s="153"/>
      <c r="P5" s="153"/>
      <c r="Q5" s="153"/>
      <c r="R5" s="154"/>
      <c r="S5" s="154"/>
    </row>
    <row r="6" spans="10:19" ht="12" customHeight="1">
      <c r="J6" s="155" t="s">
        <v>125</v>
      </c>
      <c r="K6" s="156" t="s">
        <v>126</v>
      </c>
      <c r="L6" s="157"/>
      <c r="M6" s="158">
        <v>939</v>
      </c>
      <c r="N6" s="159">
        <v>1235.8</v>
      </c>
      <c r="O6" s="160"/>
      <c r="P6" s="160"/>
      <c r="Q6" s="160"/>
      <c r="R6" s="154"/>
      <c r="S6" s="154"/>
    </row>
    <row r="7" spans="10:19" ht="15">
      <c r="J7" s="161"/>
      <c r="K7" s="156" t="s">
        <v>127</v>
      </c>
      <c r="L7" s="157"/>
      <c r="M7" s="162">
        <f>SUM(M8:M12)</f>
        <v>517</v>
      </c>
      <c r="N7" s="163">
        <f>SUM(N8:N12)</f>
        <v>107.6</v>
      </c>
      <c r="O7" s="144"/>
      <c r="P7" s="144"/>
      <c r="Q7" s="144"/>
      <c r="R7" s="144"/>
      <c r="S7" s="144"/>
    </row>
    <row r="8" spans="10:19" ht="15">
      <c r="J8" s="161"/>
      <c r="K8" s="164" t="s">
        <v>128</v>
      </c>
      <c r="L8" s="165"/>
      <c r="M8" s="166">
        <v>0</v>
      </c>
      <c r="N8" s="167">
        <v>0</v>
      </c>
      <c r="O8" s="144"/>
      <c r="P8" s="144"/>
      <c r="Q8" s="144"/>
      <c r="R8" s="144"/>
      <c r="S8" s="144"/>
    </row>
    <row r="9" spans="10:19" ht="19.5" customHeight="1">
      <c r="J9" s="161"/>
      <c r="K9" s="168" t="s">
        <v>129</v>
      </c>
      <c r="L9" s="169"/>
      <c r="M9" s="166">
        <v>493</v>
      </c>
      <c r="N9" s="167">
        <v>78.2</v>
      </c>
      <c r="O9" s="170"/>
      <c r="P9" s="170"/>
      <c r="Q9" s="171"/>
      <c r="R9" s="172"/>
      <c r="S9" s="172"/>
    </row>
    <row r="10" spans="10:19" ht="21" customHeight="1">
      <c r="J10" s="161"/>
      <c r="K10" s="168" t="s">
        <v>130</v>
      </c>
      <c r="L10" s="169"/>
      <c r="M10" s="166">
        <v>8</v>
      </c>
      <c r="N10" s="167">
        <v>10.199999999999999</v>
      </c>
      <c r="O10" s="170"/>
      <c r="P10" s="170"/>
      <c r="Q10" s="171"/>
      <c r="R10" s="173"/>
      <c r="S10" s="173"/>
    </row>
    <row r="11" spans="10:19" ht="19.5" customHeight="1">
      <c r="J11" s="161"/>
      <c r="K11" s="168" t="s">
        <v>131</v>
      </c>
      <c r="L11" s="169"/>
      <c r="M11" s="166">
        <v>3</v>
      </c>
      <c r="N11" s="167">
        <v>3.6</v>
      </c>
      <c r="O11" s="174"/>
      <c r="P11" s="174"/>
      <c r="Q11" s="173"/>
      <c r="R11" s="173"/>
      <c r="S11" s="173"/>
    </row>
    <row r="12" spans="10:19" ht="19.5" customHeight="1">
      <c r="J12" s="161"/>
      <c r="K12" s="168" t="s">
        <v>132</v>
      </c>
      <c r="L12" s="169"/>
      <c r="M12" s="166">
        <v>13</v>
      </c>
      <c r="N12" s="167">
        <v>15.6</v>
      </c>
      <c r="O12" s="175"/>
      <c r="P12" s="175"/>
      <c r="Q12" s="176"/>
      <c r="R12" s="177"/>
      <c r="S12" s="177"/>
    </row>
    <row r="13" spans="10:19" ht="20.25" customHeight="1">
      <c r="J13" s="161"/>
      <c r="K13" s="178" t="s">
        <v>133</v>
      </c>
      <c r="L13" s="179"/>
      <c r="M13" s="162">
        <f>SUM(M14:M21)</f>
        <v>924</v>
      </c>
      <c r="N13" s="163">
        <f>SUM(N14:N21)</f>
        <v>538.49999999999989</v>
      </c>
      <c r="O13" s="175"/>
      <c r="P13" s="175"/>
      <c r="Q13" s="176"/>
      <c r="R13" s="176"/>
      <c r="S13" s="176"/>
    </row>
    <row r="14" spans="10:19" ht="20.25" customHeight="1">
      <c r="J14" s="161"/>
      <c r="K14" s="180" t="s">
        <v>134</v>
      </c>
      <c r="L14" s="181" t="s">
        <v>135</v>
      </c>
      <c r="M14" s="166">
        <v>403</v>
      </c>
      <c r="N14" s="167">
        <v>202.3</v>
      </c>
      <c r="O14" s="174"/>
      <c r="P14" s="174"/>
      <c r="Q14" s="176"/>
      <c r="R14" s="182"/>
      <c r="S14" s="182"/>
    </row>
    <row r="15" spans="10:19" ht="21.75" customHeight="1">
      <c r="J15" s="161"/>
      <c r="K15" s="183"/>
      <c r="L15" s="181" t="s">
        <v>136</v>
      </c>
      <c r="M15" s="166">
        <v>0</v>
      </c>
      <c r="N15" s="167">
        <v>0</v>
      </c>
      <c r="O15" s="174"/>
      <c r="P15" s="174"/>
      <c r="Q15" s="176"/>
      <c r="R15" s="177"/>
      <c r="S15" s="177"/>
    </row>
    <row r="16" spans="10:19" ht="21.75" customHeight="1">
      <c r="J16" s="161"/>
      <c r="K16" s="184"/>
      <c r="L16" s="181" t="s">
        <v>137</v>
      </c>
      <c r="M16" s="166">
        <v>140</v>
      </c>
      <c r="N16" s="167">
        <v>69.5</v>
      </c>
      <c r="O16" s="185"/>
      <c r="P16" s="185"/>
      <c r="Q16" s="176"/>
      <c r="R16" s="182"/>
      <c r="S16" s="182"/>
    </row>
    <row r="17" spans="10:19" ht="21" customHeight="1">
      <c r="J17" s="161"/>
      <c r="K17" s="168" t="s">
        <v>138</v>
      </c>
      <c r="L17" s="169"/>
      <c r="M17" s="166">
        <v>206</v>
      </c>
      <c r="N17" s="167">
        <v>105.1</v>
      </c>
      <c r="O17" s="186"/>
      <c r="P17" s="186"/>
      <c r="Q17" s="176"/>
      <c r="R17" s="182"/>
      <c r="S17" s="182"/>
    </row>
    <row r="18" spans="10:19" ht="22.5" customHeight="1">
      <c r="J18" s="161"/>
      <c r="K18" s="168" t="s">
        <v>139</v>
      </c>
      <c r="L18" s="169"/>
      <c r="M18" s="166">
        <v>26</v>
      </c>
      <c r="N18" s="167">
        <v>11.9</v>
      </c>
      <c r="O18" s="185"/>
      <c r="P18" s="185"/>
      <c r="Q18" s="176"/>
      <c r="R18" s="182"/>
      <c r="S18" s="182"/>
    </row>
    <row r="19" spans="10:19" ht="21" customHeight="1">
      <c r="J19" s="161"/>
      <c r="K19" s="168" t="s">
        <v>140</v>
      </c>
      <c r="L19" s="187"/>
      <c r="M19" s="166">
        <v>7</v>
      </c>
      <c r="N19" s="188">
        <v>3.2</v>
      </c>
      <c r="O19" s="185"/>
      <c r="P19" s="185"/>
      <c r="Q19" s="176"/>
      <c r="R19" s="182"/>
      <c r="S19" s="182"/>
    </row>
    <row r="20" spans="10:19" ht="21" customHeight="1">
      <c r="J20" s="161"/>
      <c r="K20" s="168" t="s">
        <v>141</v>
      </c>
      <c r="L20" s="169"/>
      <c r="M20" s="166">
        <v>8</v>
      </c>
      <c r="N20" s="167">
        <v>3.4</v>
      </c>
      <c r="O20" s="185"/>
      <c r="P20" s="185"/>
      <c r="Q20" s="176"/>
      <c r="R20" s="182"/>
      <c r="S20" s="182"/>
    </row>
    <row r="21" spans="10:19" ht="21" customHeight="1">
      <c r="J21" s="161"/>
      <c r="K21" s="168" t="s">
        <v>142</v>
      </c>
      <c r="L21" s="169"/>
      <c r="M21" s="166">
        <v>134</v>
      </c>
      <c r="N21" s="167">
        <v>143.1</v>
      </c>
      <c r="O21" s="182"/>
      <c r="P21" s="182"/>
      <c r="Q21" s="176"/>
      <c r="R21" s="182"/>
      <c r="S21" s="182"/>
    </row>
    <row r="22" spans="10:19" ht="21" customHeight="1">
      <c r="J22" s="161"/>
      <c r="K22" s="178" t="s">
        <v>143</v>
      </c>
      <c r="L22" s="179"/>
      <c r="M22" s="158">
        <v>67</v>
      </c>
      <c r="N22" s="159">
        <v>26.2</v>
      </c>
      <c r="O22" s="185"/>
      <c r="P22" s="185"/>
      <c r="Q22" s="176"/>
      <c r="R22" s="182"/>
      <c r="S22" s="182"/>
    </row>
    <row r="23" spans="10:19" ht="21" customHeight="1">
      <c r="J23" s="161"/>
      <c r="K23" s="178" t="s">
        <v>144</v>
      </c>
      <c r="L23" s="179"/>
      <c r="M23" s="162">
        <v>934</v>
      </c>
      <c r="N23" s="189">
        <v>173.9</v>
      </c>
      <c r="O23" s="190"/>
      <c r="P23" s="186"/>
      <c r="Q23" s="176"/>
      <c r="R23" s="182"/>
      <c r="S23" s="182"/>
    </row>
    <row r="24" spans="10:19" ht="21" customHeight="1">
      <c r="J24" s="191"/>
      <c r="K24" s="178" t="s">
        <v>145</v>
      </c>
      <c r="L24" s="179"/>
      <c r="M24" s="162">
        <v>226</v>
      </c>
      <c r="N24" s="192">
        <v>50.2</v>
      </c>
      <c r="O24" s="193"/>
      <c r="P24" s="193"/>
      <c r="Q24" s="176"/>
      <c r="R24" s="182"/>
      <c r="S24" s="182"/>
    </row>
    <row r="25" spans="10:19" ht="21" customHeight="1">
      <c r="J25" s="155" t="s">
        <v>146</v>
      </c>
      <c r="K25" s="168" t="s">
        <v>147</v>
      </c>
      <c r="L25" s="169"/>
      <c r="M25" s="166">
        <v>1094</v>
      </c>
      <c r="N25" s="167">
        <v>355.6</v>
      </c>
      <c r="O25" s="194"/>
      <c r="P25" s="194"/>
      <c r="Q25" s="176"/>
      <c r="R25" s="182"/>
      <c r="S25" s="177"/>
    </row>
    <row r="26" spans="10:19" ht="21" customHeight="1">
      <c r="J26" s="161"/>
      <c r="K26" s="168" t="s">
        <v>148</v>
      </c>
      <c r="L26" s="169"/>
      <c r="M26" s="166">
        <v>4511</v>
      </c>
      <c r="N26" s="167">
        <v>633.20000000000005</v>
      </c>
      <c r="O26" s="185"/>
      <c r="P26" s="185"/>
      <c r="Q26" s="176"/>
      <c r="R26" s="182"/>
      <c r="S26" s="182"/>
    </row>
    <row r="27" spans="10:19" ht="21" customHeight="1">
      <c r="J27" s="161"/>
      <c r="K27" s="168" t="s">
        <v>149</v>
      </c>
      <c r="L27" s="169"/>
      <c r="M27" s="166">
        <v>37</v>
      </c>
      <c r="N27" s="167">
        <v>48.5</v>
      </c>
      <c r="O27" s="186"/>
      <c r="P27" s="186"/>
      <c r="Q27" s="176"/>
      <c r="R27" s="182"/>
      <c r="S27" s="182"/>
    </row>
    <row r="28" spans="10:19" ht="12">
      <c r="J28" s="161"/>
      <c r="K28" s="164" t="s">
        <v>150</v>
      </c>
      <c r="L28" s="165"/>
      <c r="M28" s="166">
        <v>0</v>
      </c>
      <c r="N28" s="166">
        <v>0</v>
      </c>
      <c r="O28" s="185"/>
      <c r="P28" s="185"/>
      <c r="Q28" s="176"/>
      <c r="R28" s="182"/>
      <c r="S28" s="182"/>
    </row>
    <row r="29" spans="10:19" ht="12">
      <c r="J29" s="191"/>
      <c r="K29" s="156" t="s">
        <v>151</v>
      </c>
      <c r="L29" s="157"/>
      <c r="M29" s="151">
        <f>SUM(M25:M28)</f>
        <v>5642</v>
      </c>
      <c r="N29" s="167">
        <f>SUM(N25:N28)</f>
        <v>1037.3000000000002</v>
      </c>
      <c r="O29" s="185"/>
      <c r="P29" s="185"/>
      <c r="Q29" s="176"/>
      <c r="R29" s="182"/>
      <c r="S29" s="182"/>
    </row>
    <row r="30" spans="10:19" ht="12">
      <c r="O30" s="185"/>
      <c r="P30" s="185"/>
      <c r="Q30" s="176"/>
      <c r="R30" s="182"/>
      <c r="S30" s="182"/>
    </row>
    <row r="31" spans="10:19" ht="12">
      <c r="O31" s="195"/>
      <c r="P31" s="195"/>
      <c r="Q31" s="176"/>
      <c r="R31" s="182"/>
      <c r="S31" s="182"/>
    </row>
    <row r="32" spans="10:19" ht="12">
      <c r="O32" s="185"/>
      <c r="P32" s="185"/>
      <c r="Q32" s="176"/>
      <c r="R32" s="182"/>
      <c r="S32" s="182"/>
    </row>
    <row r="33" spans="15:19" ht="12">
      <c r="O33" s="185"/>
      <c r="P33" s="185"/>
      <c r="Q33" s="176"/>
      <c r="R33" s="182"/>
      <c r="S33" s="182"/>
    </row>
    <row r="34" spans="15:19" ht="12">
      <c r="O34" s="196"/>
      <c r="P34" s="196"/>
      <c r="Q34" s="176"/>
      <c r="R34" s="182"/>
      <c r="S34" s="182"/>
    </row>
    <row r="35" spans="15:19" ht="12">
      <c r="O35" s="197"/>
      <c r="P35" s="197"/>
      <c r="Q35" s="176"/>
      <c r="R35" s="198"/>
      <c r="S35" s="198"/>
    </row>
    <row r="36" spans="15:19" ht="12">
      <c r="O36" s="199"/>
      <c r="P36" s="199"/>
      <c r="Q36" s="176"/>
      <c r="R36" s="198"/>
      <c r="S36" s="198"/>
    </row>
    <row r="37" spans="15:19" ht="12">
      <c r="O37" s="175"/>
      <c r="P37" s="175"/>
      <c r="Q37" s="176"/>
      <c r="R37" s="177"/>
      <c r="S37" s="177"/>
    </row>
    <row r="38" spans="15:19" ht="12">
      <c r="O38" s="186"/>
      <c r="P38" s="186"/>
      <c r="Q38" s="176"/>
      <c r="R38" s="200"/>
      <c r="S38" s="200"/>
    </row>
    <row r="39" spans="15:19" ht="12">
      <c r="O39" s="186"/>
      <c r="P39" s="186"/>
      <c r="Q39" s="176"/>
      <c r="R39" s="200"/>
      <c r="S39" s="200"/>
    </row>
    <row r="40" spans="15:19" ht="12">
      <c r="O40" s="186"/>
      <c r="P40" s="186"/>
      <c r="Q40" s="176"/>
      <c r="R40" s="200"/>
      <c r="S40" s="200"/>
    </row>
    <row r="41" spans="15:19" ht="12">
      <c r="O41" s="186"/>
      <c r="P41" s="186"/>
      <c r="Q41" s="176"/>
      <c r="R41" s="200"/>
      <c r="S41" s="200"/>
    </row>
    <row r="42" spans="15:19" ht="12">
      <c r="O42" s="186"/>
      <c r="P42" s="186"/>
      <c r="Q42" s="176"/>
      <c r="R42" s="200"/>
      <c r="S42" s="200"/>
    </row>
    <row r="43" spans="15:19" ht="12">
      <c r="O43" s="186"/>
      <c r="P43" s="186"/>
      <c r="Q43" s="176"/>
      <c r="R43" s="200"/>
      <c r="S43" s="200"/>
    </row>
    <row r="44" spans="15:19" ht="12">
      <c r="O44" s="186"/>
      <c r="P44" s="186"/>
      <c r="Q44" s="176"/>
      <c r="R44" s="200"/>
      <c r="S44" s="200"/>
    </row>
    <row r="45" spans="15:19" ht="12">
      <c r="O45" s="201"/>
      <c r="P45" s="201"/>
      <c r="Q45" s="176"/>
      <c r="R45" s="182"/>
      <c r="S45" s="182"/>
    </row>
    <row r="46" spans="15:19" ht="12">
      <c r="O46" s="186"/>
      <c r="P46" s="186"/>
      <c r="Q46" s="176"/>
      <c r="R46" s="200"/>
      <c r="S46" s="200"/>
    </row>
    <row r="47" spans="15:19" ht="12">
      <c r="O47" s="175"/>
      <c r="P47" s="175"/>
      <c r="Q47" s="176"/>
      <c r="R47" s="182"/>
      <c r="S47" s="182"/>
    </row>
    <row r="48" spans="15:19" ht="12">
      <c r="O48" s="175"/>
      <c r="P48" s="175"/>
      <c r="Q48" s="176"/>
      <c r="R48" s="200"/>
      <c r="S48" s="200"/>
    </row>
    <row r="49" spans="15:19" ht="12">
      <c r="O49" s="186"/>
      <c r="P49" s="186"/>
      <c r="Q49" s="176"/>
      <c r="R49" s="182"/>
      <c r="S49" s="182"/>
    </row>
    <row r="50" spans="15:19" ht="12">
      <c r="O50" s="186"/>
      <c r="P50" s="186"/>
      <c r="Q50" s="176"/>
      <c r="R50" s="182"/>
      <c r="S50" s="182"/>
    </row>
    <row r="51" spans="15:19" ht="12">
      <c r="O51" s="186"/>
      <c r="P51" s="186"/>
      <c r="Q51" s="176"/>
      <c r="R51" s="182"/>
      <c r="S51" s="182"/>
    </row>
    <row r="52" spans="15:19" ht="12">
      <c r="O52" s="185"/>
      <c r="P52" s="185"/>
      <c r="Q52" s="176"/>
      <c r="R52" s="182"/>
      <c r="S52" s="182"/>
    </row>
    <row r="53" spans="15:19" ht="12">
      <c r="O53" s="185"/>
      <c r="P53" s="185"/>
      <c r="Q53" s="176"/>
      <c r="R53" s="182"/>
      <c r="S53" s="182"/>
    </row>
    <row r="54" spans="15:19" ht="12">
      <c r="O54" s="186"/>
      <c r="P54" s="186"/>
      <c r="Q54" s="176"/>
      <c r="R54" s="182"/>
      <c r="S54" s="182"/>
    </row>
    <row r="55" spans="15:19" ht="12">
      <c r="O55" s="201"/>
      <c r="P55" s="201"/>
      <c r="Q55" s="176"/>
      <c r="R55" s="182"/>
      <c r="S55" s="182"/>
    </row>
    <row r="56" spans="15:19" ht="12">
      <c r="O56" s="175"/>
      <c r="P56" s="175"/>
      <c r="Q56" s="176"/>
      <c r="R56" s="177"/>
      <c r="S56" s="177"/>
    </row>
    <row r="57" spans="15:19" ht="12">
      <c r="O57" s="186"/>
      <c r="P57" s="186"/>
      <c r="Q57" s="176"/>
      <c r="R57" s="182"/>
      <c r="S57" s="182"/>
    </row>
    <row r="58" spans="15:19" ht="12">
      <c r="O58" s="186"/>
      <c r="P58" s="186"/>
      <c r="Q58" s="176"/>
      <c r="R58" s="202"/>
      <c r="S58" s="202"/>
    </row>
    <row r="59" spans="15:19" ht="12">
      <c r="O59" s="186"/>
      <c r="P59" s="186"/>
      <c r="Q59" s="176"/>
      <c r="R59" s="202"/>
      <c r="S59" s="202"/>
    </row>
    <row r="60" spans="15:19" ht="12">
      <c r="O60" s="186"/>
      <c r="P60" s="186"/>
      <c r="Q60" s="176"/>
      <c r="R60" s="202"/>
      <c r="S60" s="202"/>
    </row>
    <row r="61" spans="15:19" ht="12">
      <c r="O61" s="186"/>
      <c r="P61" s="186"/>
      <c r="Q61" s="176"/>
      <c r="R61" s="203"/>
      <c r="S61" s="203"/>
    </row>
    <row r="62" spans="15:19" ht="12">
      <c r="O62" s="186"/>
      <c r="P62" s="186"/>
      <c r="Q62" s="176"/>
      <c r="R62" s="204"/>
      <c r="S62" s="204"/>
    </row>
    <row r="63" spans="15:19" ht="12">
      <c r="O63" s="201"/>
      <c r="P63" s="201"/>
      <c r="Q63" s="176"/>
      <c r="R63" s="200"/>
      <c r="S63" s="200"/>
    </row>
    <row r="64" spans="15:19" ht="12">
      <c r="O64" s="175"/>
      <c r="P64" s="175"/>
      <c r="Q64" s="176"/>
      <c r="R64" s="200"/>
      <c r="S64" s="200"/>
    </row>
    <row r="65" spans="15:19" ht="12">
      <c r="O65" s="175"/>
      <c r="P65" s="175"/>
      <c r="Q65" s="176"/>
      <c r="R65" s="200"/>
      <c r="S65" s="200"/>
    </row>
    <row r="66" spans="15:19" ht="12">
      <c r="O66" s="205"/>
      <c r="P66" s="205"/>
      <c r="Q66" s="176"/>
      <c r="R66" s="200"/>
      <c r="S66" s="200"/>
    </row>
    <row r="67" spans="15:19" ht="12">
      <c r="O67" s="175"/>
      <c r="P67" s="175"/>
      <c r="Q67" s="176"/>
      <c r="R67" s="173"/>
      <c r="S67" s="173"/>
    </row>
    <row r="68" spans="15:19" ht="12">
      <c r="O68" s="206"/>
      <c r="P68" s="206"/>
      <c r="Q68" s="176"/>
      <c r="R68" s="207"/>
      <c r="S68" s="207"/>
    </row>
    <row r="69" spans="15:19" ht="12">
      <c r="O69" s="208"/>
      <c r="P69" s="208"/>
      <c r="Q69" s="176"/>
      <c r="R69" s="207"/>
      <c r="S69" s="207"/>
    </row>
    <row r="70" spans="15:19" ht="12">
      <c r="O70" s="208"/>
      <c r="P70" s="208"/>
      <c r="Q70" s="176"/>
      <c r="R70" s="173"/>
      <c r="S70" s="173"/>
    </row>
    <row r="71" spans="15:19" ht="12">
      <c r="O71" s="175"/>
      <c r="P71" s="175"/>
      <c r="Q71" s="176"/>
      <c r="R71" s="173"/>
      <c r="S71" s="207"/>
    </row>
    <row r="72" spans="15:19" ht="12">
      <c r="O72" s="185"/>
      <c r="P72" s="185"/>
      <c r="Q72" s="176"/>
      <c r="R72" s="173"/>
      <c r="S72" s="209"/>
    </row>
    <row r="73" spans="15:19" ht="12">
      <c r="O73" s="186"/>
      <c r="P73" s="186"/>
      <c r="Q73" s="176"/>
      <c r="R73" s="173"/>
      <c r="S73" s="209"/>
    </row>
    <row r="74" spans="15:19" ht="12">
      <c r="O74" s="185"/>
      <c r="P74" s="185"/>
      <c r="Q74" s="176"/>
      <c r="R74" s="173"/>
      <c r="S74" s="209"/>
    </row>
    <row r="75" spans="15:19" ht="12">
      <c r="O75" s="185"/>
      <c r="P75" s="185"/>
      <c r="Q75" s="176"/>
      <c r="R75" s="173"/>
      <c r="S75" s="209"/>
    </row>
    <row r="76" spans="15:19" ht="12">
      <c r="O76" s="185"/>
      <c r="P76" s="185"/>
      <c r="Q76" s="176"/>
      <c r="R76" s="173"/>
      <c r="S76" s="173"/>
    </row>
    <row r="77" spans="15:19" ht="12">
      <c r="O77" s="210"/>
      <c r="P77" s="177"/>
      <c r="Q77" s="176"/>
      <c r="R77" s="173"/>
      <c r="S77" s="173"/>
    </row>
    <row r="78" spans="15:19" ht="12">
      <c r="O78" s="210"/>
      <c r="P78" s="182"/>
      <c r="Q78" s="176"/>
      <c r="R78" s="173"/>
      <c r="S78" s="173"/>
    </row>
    <row r="79" spans="15:19" ht="12">
      <c r="O79" s="210"/>
      <c r="P79" s="182"/>
      <c r="Q79" s="176"/>
      <c r="R79" s="173"/>
      <c r="S79" s="173"/>
    </row>
    <row r="80" spans="15:19" ht="12">
      <c r="O80" s="210"/>
      <c r="P80" s="182"/>
      <c r="Q80" s="176"/>
      <c r="R80" s="173"/>
      <c r="S80" s="173"/>
    </row>
    <row r="81" spans="15:19" ht="12">
      <c r="O81" s="210"/>
      <c r="P81" s="182"/>
      <c r="Q81" s="176"/>
      <c r="R81" s="173"/>
      <c r="S81" s="173"/>
    </row>
    <row r="82" spans="15:19" ht="12">
      <c r="O82" s="210"/>
      <c r="P82" s="182"/>
      <c r="Q82" s="176"/>
      <c r="R82" s="173"/>
      <c r="S82" s="173"/>
    </row>
    <row r="83" spans="15:19" ht="12">
      <c r="O83" s="210"/>
      <c r="P83" s="182"/>
      <c r="Q83" s="176"/>
      <c r="R83" s="173"/>
      <c r="S83" s="173"/>
    </row>
    <row r="84" spans="15:19" ht="12">
      <c r="O84" s="210"/>
      <c r="P84" s="182"/>
      <c r="Q84" s="176"/>
      <c r="R84" s="173"/>
      <c r="S84" s="173"/>
    </row>
    <row r="85" spans="15:19" ht="12">
      <c r="O85" s="210"/>
      <c r="P85" s="182"/>
      <c r="Q85" s="176"/>
      <c r="R85" s="173"/>
      <c r="S85" s="173"/>
    </row>
    <row r="86" spans="15:19" ht="12">
      <c r="O86" s="210"/>
      <c r="P86" s="182"/>
      <c r="Q86" s="176"/>
      <c r="R86" s="173"/>
      <c r="S86" s="173"/>
    </row>
    <row r="87" spans="15:19" ht="12">
      <c r="O87" s="211"/>
      <c r="P87" s="211"/>
      <c r="Q87" s="176"/>
      <c r="R87" s="176"/>
      <c r="S87" s="176"/>
    </row>
    <row r="88" spans="15:19" ht="12">
      <c r="O88" s="212"/>
      <c r="P88" s="212"/>
      <c r="Q88" s="176"/>
      <c r="R88" s="173"/>
      <c r="S88" s="173"/>
    </row>
    <row r="89" spans="15:19" ht="12">
      <c r="O89" s="185"/>
      <c r="P89" s="185"/>
      <c r="Q89" s="176"/>
      <c r="R89" s="173"/>
      <c r="S89" s="173"/>
    </row>
    <row r="90" spans="15:19" ht="12">
      <c r="O90" s="186"/>
      <c r="P90" s="186"/>
      <c r="Q90" s="176"/>
      <c r="R90" s="173"/>
      <c r="S90" s="173"/>
    </row>
    <row r="91" spans="15:19" ht="12">
      <c r="O91" s="185"/>
      <c r="P91" s="185"/>
      <c r="Q91" s="176"/>
      <c r="R91" s="173"/>
      <c r="S91" s="173"/>
    </row>
    <row r="92" spans="15:19" ht="12">
      <c r="O92" s="185"/>
      <c r="P92" s="185"/>
      <c r="Q92" s="176"/>
      <c r="R92" s="173"/>
      <c r="S92" s="173"/>
    </row>
    <row r="93" spans="15:19" ht="12">
      <c r="O93" s="185"/>
      <c r="P93" s="185"/>
      <c r="Q93" s="176"/>
      <c r="R93" s="173"/>
      <c r="S93" s="173"/>
    </row>
    <row r="94" spans="15:19" ht="12">
      <c r="O94" s="196"/>
      <c r="P94" s="196"/>
      <c r="Q94" s="176"/>
      <c r="R94" s="173"/>
      <c r="S94" s="173"/>
    </row>
  </sheetData>
  <mergeCells count="108">
    <mergeCell ref="O92:P92"/>
    <mergeCell ref="O93:P93"/>
    <mergeCell ref="O94:P94"/>
    <mergeCell ref="O77:O86"/>
    <mergeCell ref="O87:P87"/>
    <mergeCell ref="O88:P88"/>
    <mergeCell ref="O89:P89"/>
    <mergeCell ref="O90:P90"/>
    <mergeCell ref="O91:P91"/>
    <mergeCell ref="O71:P71"/>
    <mergeCell ref="O72:P72"/>
    <mergeCell ref="O73:P73"/>
    <mergeCell ref="O74:P74"/>
    <mergeCell ref="O75:P75"/>
    <mergeCell ref="O76:P76"/>
    <mergeCell ref="O65:P65"/>
    <mergeCell ref="O66:P66"/>
    <mergeCell ref="O67:P67"/>
    <mergeCell ref="O68:P68"/>
    <mergeCell ref="O69:P69"/>
    <mergeCell ref="O70:P70"/>
    <mergeCell ref="O59:P59"/>
    <mergeCell ref="O60:P60"/>
    <mergeCell ref="O61:P61"/>
    <mergeCell ref="O62:P62"/>
    <mergeCell ref="O63:P63"/>
    <mergeCell ref="O64:P64"/>
    <mergeCell ref="O53:P53"/>
    <mergeCell ref="O54:P54"/>
    <mergeCell ref="O55:P55"/>
    <mergeCell ref="O56:P56"/>
    <mergeCell ref="O57:P57"/>
    <mergeCell ref="O58:P58"/>
    <mergeCell ref="O47:P47"/>
    <mergeCell ref="O48:P48"/>
    <mergeCell ref="O49:P49"/>
    <mergeCell ref="O50:P50"/>
    <mergeCell ref="O51:P51"/>
    <mergeCell ref="O52:P52"/>
    <mergeCell ref="O41:P41"/>
    <mergeCell ref="O42:P42"/>
    <mergeCell ref="O43:P43"/>
    <mergeCell ref="O44:P44"/>
    <mergeCell ref="O45:P45"/>
    <mergeCell ref="O46:P46"/>
    <mergeCell ref="O35:P35"/>
    <mergeCell ref="O36:P36"/>
    <mergeCell ref="O37:P37"/>
    <mergeCell ref="O38:P38"/>
    <mergeCell ref="O39:P39"/>
    <mergeCell ref="O40:P40"/>
    <mergeCell ref="O29:P29"/>
    <mergeCell ref="O30:P30"/>
    <mergeCell ref="O31:P31"/>
    <mergeCell ref="O32:P32"/>
    <mergeCell ref="O33:P33"/>
    <mergeCell ref="O34:P34"/>
    <mergeCell ref="J25:J29"/>
    <mergeCell ref="K25:L25"/>
    <mergeCell ref="O25:P25"/>
    <mergeCell ref="K26:L26"/>
    <mergeCell ref="O26:P26"/>
    <mergeCell ref="K27:L27"/>
    <mergeCell ref="O27:P27"/>
    <mergeCell ref="K28:L28"/>
    <mergeCell ref="O28:P28"/>
    <mergeCell ref="K29:L29"/>
    <mergeCell ref="K21:L21"/>
    <mergeCell ref="K22:L22"/>
    <mergeCell ref="O22:P22"/>
    <mergeCell ref="K23:L23"/>
    <mergeCell ref="O23:P23"/>
    <mergeCell ref="K24:L24"/>
    <mergeCell ref="O24:P24"/>
    <mergeCell ref="K18:L18"/>
    <mergeCell ref="O18:P18"/>
    <mergeCell ref="K19:L19"/>
    <mergeCell ref="O19:P19"/>
    <mergeCell ref="K20:L20"/>
    <mergeCell ref="O20:P20"/>
    <mergeCell ref="K14:K16"/>
    <mergeCell ref="O14:P14"/>
    <mergeCell ref="O15:P15"/>
    <mergeCell ref="O16:P16"/>
    <mergeCell ref="K17:L17"/>
    <mergeCell ref="O17:P17"/>
    <mergeCell ref="R9:S9"/>
    <mergeCell ref="K10:L10"/>
    <mergeCell ref="K11:L11"/>
    <mergeCell ref="O11:P11"/>
    <mergeCell ref="K12:L12"/>
    <mergeCell ref="O12:P12"/>
    <mergeCell ref="J6:J24"/>
    <mergeCell ref="K6:L6"/>
    <mergeCell ref="O6:Q6"/>
    <mergeCell ref="K7:L7"/>
    <mergeCell ref="K8:L8"/>
    <mergeCell ref="K9:L9"/>
    <mergeCell ref="O9:P10"/>
    <mergeCell ref="Q9:Q10"/>
    <mergeCell ref="K13:L13"/>
    <mergeCell ref="O13:P13"/>
    <mergeCell ref="J1:N1"/>
    <mergeCell ref="J3:L4"/>
    <mergeCell ref="M3:N3"/>
    <mergeCell ref="Q3:S4"/>
    <mergeCell ref="J5:L5"/>
    <mergeCell ref="O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20" sqref="K20"/>
    </sheetView>
  </sheetViews>
  <sheetFormatPr defaultRowHeight="15"/>
  <cols>
    <col min="1" max="1" width="19.5703125" customWidth="1"/>
    <col min="2" max="7" width="11.85546875" customWidth="1"/>
  </cols>
  <sheetData>
    <row r="1" spans="1:10">
      <c r="A1" s="213" t="s">
        <v>152</v>
      </c>
      <c r="B1" s="213"/>
      <c r="C1" s="213"/>
      <c r="D1" s="213"/>
      <c r="E1" s="213"/>
      <c r="F1" s="213"/>
      <c r="G1" s="213"/>
    </row>
    <row r="2" spans="1:10">
      <c r="A2" s="42"/>
      <c r="B2" s="214"/>
      <c r="C2" s="215"/>
      <c r="D2" s="215"/>
      <c r="E2" s="215"/>
      <c r="F2" s="216"/>
      <c r="G2" s="216"/>
    </row>
    <row r="3" spans="1:10">
      <c r="A3" s="42" t="s">
        <v>153</v>
      </c>
      <c r="B3" s="214"/>
      <c r="C3" s="215"/>
      <c r="D3" s="215"/>
      <c r="E3" s="215"/>
      <c r="F3" s="216"/>
      <c r="G3" s="216" t="s">
        <v>154</v>
      </c>
    </row>
    <row r="4" spans="1:10">
      <c r="A4" s="45" t="s">
        <v>48</v>
      </c>
      <c r="B4" s="217" t="s">
        <v>155</v>
      </c>
      <c r="C4" s="218"/>
      <c r="D4" s="219"/>
      <c r="E4" s="220" t="s">
        <v>156</v>
      </c>
      <c r="F4" s="221"/>
      <c r="G4" s="222"/>
    </row>
    <row r="5" spans="1:10">
      <c r="A5" s="223"/>
      <c r="B5" s="224" t="s">
        <v>9</v>
      </c>
      <c r="C5" s="225" t="s">
        <v>10</v>
      </c>
      <c r="D5" s="226" t="s">
        <v>11</v>
      </c>
      <c r="E5" s="224" t="s">
        <v>157</v>
      </c>
      <c r="F5" s="225" t="s">
        <v>158</v>
      </c>
      <c r="G5" s="225" t="s">
        <v>11</v>
      </c>
    </row>
    <row r="6" spans="1:10">
      <c r="A6" s="227" t="s">
        <v>51</v>
      </c>
      <c r="B6" s="228">
        <v>157288.20000000001</v>
      </c>
      <c r="C6" s="228">
        <v>138446.39999999999</v>
      </c>
      <c r="D6" s="228">
        <f>(C6/B6)*100</f>
        <v>88.020843267327095</v>
      </c>
      <c r="E6" s="228">
        <v>597472.69999999995</v>
      </c>
      <c r="F6" s="228">
        <v>597472.69999999995</v>
      </c>
      <c r="G6" s="228">
        <f>(F6/E6)*100</f>
        <v>100</v>
      </c>
      <c r="I6" s="229"/>
      <c r="J6" s="229"/>
    </row>
    <row r="7" spans="1:10">
      <c r="A7" s="51" t="s">
        <v>159</v>
      </c>
      <c r="B7" s="230">
        <v>163962.70000000001</v>
      </c>
      <c r="C7" s="230">
        <v>142463.70000000001</v>
      </c>
      <c r="D7" s="230">
        <f t="shared" ref="D7:D20" si="0">(C7/B7)*100</f>
        <v>86.887871448811225</v>
      </c>
      <c r="E7" s="230">
        <v>652951.4</v>
      </c>
      <c r="F7" s="230">
        <v>652951.4</v>
      </c>
      <c r="G7" s="230">
        <f>(F7/E7)*100</f>
        <v>100</v>
      </c>
      <c r="I7" s="229"/>
      <c r="J7" s="229"/>
    </row>
    <row r="8" spans="1:10">
      <c r="A8" s="51" t="s">
        <v>53</v>
      </c>
      <c r="B8" s="230">
        <v>229963.8</v>
      </c>
      <c r="C8" s="230">
        <v>175194.1</v>
      </c>
      <c r="D8" s="230">
        <f t="shared" si="0"/>
        <v>76.183338421090625</v>
      </c>
      <c r="E8" s="230">
        <v>515962.6</v>
      </c>
      <c r="F8" s="230">
        <v>515962.6</v>
      </c>
      <c r="G8" s="230">
        <f t="shared" ref="G8:G21" si="1">(F8/E8)*100</f>
        <v>100</v>
      </c>
      <c r="I8" s="229"/>
      <c r="J8" s="229"/>
    </row>
    <row r="9" spans="1:10">
      <c r="A9" s="51" t="s">
        <v>54</v>
      </c>
      <c r="B9" s="230">
        <v>125577.3</v>
      </c>
      <c r="C9" s="230">
        <v>112682.6</v>
      </c>
      <c r="D9" s="230">
        <f>(C9/B9)*100</f>
        <v>89.731663286278646</v>
      </c>
      <c r="E9" s="230">
        <v>304939.59999999998</v>
      </c>
      <c r="F9" s="230">
        <v>304939.59999999998</v>
      </c>
      <c r="G9" s="230">
        <f t="shared" si="1"/>
        <v>100</v>
      </c>
      <c r="I9" s="229"/>
      <c r="J9" s="229"/>
    </row>
    <row r="10" spans="1:10">
      <c r="A10" s="51" t="s">
        <v>55</v>
      </c>
      <c r="B10" s="230">
        <v>170095.2</v>
      </c>
      <c r="C10" s="230">
        <v>136061.1</v>
      </c>
      <c r="D10" s="230">
        <f t="shared" si="0"/>
        <v>79.991146134635187</v>
      </c>
      <c r="E10" s="230">
        <v>330506.7</v>
      </c>
      <c r="F10" s="230">
        <v>330506.7</v>
      </c>
      <c r="G10" s="230">
        <f t="shared" si="1"/>
        <v>100</v>
      </c>
      <c r="I10" s="229"/>
      <c r="J10" s="229"/>
    </row>
    <row r="11" spans="1:10">
      <c r="A11" s="51" t="s">
        <v>56</v>
      </c>
      <c r="B11" s="230">
        <v>179071.2</v>
      </c>
      <c r="C11" s="230">
        <v>152531.1</v>
      </c>
      <c r="D11" s="230">
        <f t="shared" si="0"/>
        <v>85.179023762615088</v>
      </c>
      <c r="E11" s="230">
        <v>396747</v>
      </c>
      <c r="F11" s="230">
        <v>396747</v>
      </c>
      <c r="G11" s="230">
        <f t="shared" si="1"/>
        <v>100</v>
      </c>
      <c r="I11" s="229"/>
      <c r="J11" s="229"/>
    </row>
    <row r="12" spans="1:10">
      <c r="A12" s="51" t="s">
        <v>57</v>
      </c>
      <c r="B12" s="230">
        <v>250562.7</v>
      </c>
      <c r="C12" s="230">
        <v>300966.09999999998</v>
      </c>
      <c r="D12" s="230">
        <f t="shared" si="0"/>
        <v>120.11608272101154</v>
      </c>
      <c r="E12" s="230">
        <v>601511.80000000005</v>
      </c>
      <c r="F12" s="230">
        <v>601511.80000000005</v>
      </c>
      <c r="G12" s="230">
        <f>(F12/E12)*100</f>
        <v>100</v>
      </c>
      <c r="I12" s="229"/>
      <c r="J12" s="229"/>
    </row>
    <row r="13" spans="1:10">
      <c r="A13" s="51" t="s">
        <v>58</v>
      </c>
      <c r="B13" s="230">
        <v>199185.5</v>
      </c>
      <c r="C13" s="230">
        <v>169704.9</v>
      </c>
      <c r="D13" s="230">
        <f t="shared" si="0"/>
        <v>85.199424656915284</v>
      </c>
      <c r="E13" s="230">
        <v>654590.9</v>
      </c>
      <c r="F13" s="230">
        <v>654590.9</v>
      </c>
      <c r="G13" s="230">
        <f t="shared" si="1"/>
        <v>100</v>
      </c>
      <c r="I13" s="229"/>
      <c r="J13" s="229"/>
    </row>
    <row r="14" spans="1:10">
      <c r="A14" s="51" t="s">
        <v>59</v>
      </c>
      <c r="B14" s="230">
        <v>234644.9</v>
      </c>
      <c r="C14" s="230">
        <v>194888.1</v>
      </c>
      <c r="D14" s="230">
        <f t="shared" si="0"/>
        <v>83.056610222510699</v>
      </c>
      <c r="E14" s="230">
        <v>599534</v>
      </c>
      <c r="F14" s="230">
        <v>599534</v>
      </c>
      <c r="G14" s="230">
        <f t="shared" si="1"/>
        <v>100</v>
      </c>
      <c r="I14" s="229"/>
      <c r="J14" s="229"/>
    </row>
    <row r="15" spans="1:10">
      <c r="A15" s="51" t="s">
        <v>60</v>
      </c>
      <c r="B15" s="230">
        <v>175151.5</v>
      </c>
      <c r="C15" s="230">
        <v>160475.5</v>
      </c>
      <c r="D15" s="230">
        <f t="shared" si="0"/>
        <v>91.620968133301744</v>
      </c>
      <c r="E15" s="230">
        <v>537313.9</v>
      </c>
      <c r="F15" s="230">
        <v>537313.9</v>
      </c>
      <c r="G15" s="230">
        <f t="shared" si="1"/>
        <v>100</v>
      </c>
      <c r="I15" s="229"/>
      <c r="J15" s="229"/>
    </row>
    <row r="16" spans="1:10">
      <c r="A16" s="51" t="s">
        <v>61</v>
      </c>
      <c r="B16" s="230">
        <v>223841.3</v>
      </c>
      <c r="C16" s="230">
        <v>191257.8</v>
      </c>
      <c r="D16" s="230">
        <f t="shared" si="0"/>
        <v>85.443481609515317</v>
      </c>
      <c r="E16" s="230">
        <v>732394.9</v>
      </c>
      <c r="F16" s="230">
        <v>732394.9</v>
      </c>
      <c r="G16" s="230">
        <f t="shared" si="1"/>
        <v>100</v>
      </c>
      <c r="I16" s="229"/>
      <c r="J16" s="229"/>
    </row>
    <row r="17" spans="1:10">
      <c r="A17" s="51" t="s">
        <v>62</v>
      </c>
      <c r="B17" s="230">
        <v>172264.2</v>
      </c>
      <c r="C17" s="230">
        <v>149296.70000000001</v>
      </c>
      <c r="D17" s="230">
        <f t="shared" si="0"/>
        <v>86.667282000554962</v>
      </c>
      <c r="E17" s="230">
        <v>547183.4</v>
      </c>
      <c r="F17" s="230">
        <v>547183.4</v>
      </c>
      <c r="G17" s="230">
        <f t="shared" si="1"/>
        <v>100</v>
      </c>
      <c r="I17" s="229"/>
      <c r="J17" s="229"/>
    </row>
    <row r="18" spans="1:10">
      <c r="A18" s="51" t="s">
        <v>63</v>
      </c>
      <c r="B18" s="230">
        <v>459304.1</v>
      </c>
      <c r="C18" s="230">
        <v>412131.1</v>
      </c>
      <c r="D18" s="230">
        <f t="shared" si="0"/>
        <v>89.729462462886787</v>
      </c>
      <c r="E18" s="230">
        <v>1817690.8</v>
      </c>
      <c r="F18" s="230">
        <v>1817690.8</v>
      </c>
      <c r="G18" s="230">
        <f t="shared" si="1"/>
        <v>100</v>
      </c>
      <c r="I18" s="229"/>
      <c r="J18" s="229"/>
    </row>
    <row r="19" spans="1:10">
      <c r="A19" s="51" t="s">
        <v>65</v>
      </c>
      <c r="B19" s="230">
        <v>210001.9</v>
      </c>
      <c r="C19" s="230">
        <v>187484.1</v>
      </c>
      <c r="D19" s="230">
        <f t="shared" si="0"/>
        <v>89.277335109825202</v>
      </c>
      <c r="E19" s="230">
        <v>797328.1</v>
      </c>
      <c r="F19" s="230">
        <v>797328.1</v>
      </c>
      <c r="G19" s="230">
        <f t="shared" si="1"/>
        <v>100</v>
      </c>
      <c r="I19" s="229"/>
      <c r="J19" s="229"/>
    </row>
    <row r="20" spans="1:10">
      <c r="A20" s="51" t="s">
        <v>64</v>
      </c>
      <c r="B20" s="230">
        <v>4260942</v>
      </c>
      <c r="C20" s="230">
        <v>3854805.8</v>
      </c>
      <c r="D20" s="230">
        <f t="shared" si="0"/>
        <v>90.468394078117001</v>
      </c>
      <c r="E20" s="230">
        <v>5519945.2999999998</v>
      </c>
      <c r="F20" s="230">
        <v>5519945.2999999998</v>
      </c>
      <c r="G20" s="230">
        <f t="shared" si="1"/>
        <v>100</v>
      </c>
      <c r="I20" s="229"/>
      <c r="J20" s="229"/>
    </row>
    <row r="21" spans="1:10">
      <c r="A21" s="231" t="s">
        <v>67</v>
      </c>
      <c r="B21" s="232">
        <f>SUM(B6:B20)</f>
        <v>7211856.5</v>
      </c>
      <c r="C21" s="232">
        <f>SUM(C6:C20)</f>
        <v>6478389.0999999996</v>
      </c>
      <c r="D21" s="232">
        <f>(C21/B21)*100</f>
        <v>89.829700577098279</v>
      </c>
      <c r="E21" s="232">
        <f>SUM(E6:E20)</f>
        <v>14606073.100000001</v>
      </c>
      <c r="F21" s="232">
        <f>SUM(F6:F20)</f>
        <v>14606073.100000001</v>
      </c>
      <c r="G21" s="232">
        <f t="shared" si="1"/>
        <v>100</v>
      </c>
      <c r="I21" s="229"/>
      <c r="J21" s="229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L18" sqref="L17:L18"/>
    </sheetView>
  </sheetViews>
  <sheetFormatPr defaultRowHeight="14.25"/>
  <cols>
    <col min="1" max="1" width="3.85546875" style="234" customWidth="1"/>
    <col min="2" max="2" width="32.7109375" style="234" customWidth="1"/>
    <col min="3" max="3" width="9.85546875" style="234" customWidth="1"/>
    <col min="4" max="4" width="11.28515625" style="234" customWidth="1"/>
    <col min="5" max="5" width="11.140625" style="234" customWidth="1"/>
    <col min="6" max="6" width="10.7109375" style="234" customWidth="1"/>
    <col min="7" max="7" width="11.140625" style="234" customWidth="1"/>
    <col min="8" max="16384" width="9.140625" style="234"/>
  </cols>
  <sheetData>
    <row r="2" spans="1:7">
      <c r="A2" s="233" t="s">
        <v>160</v>
      </c>
      <c r="B2" s="233"/>
      <c r="C2" s="233"/>
      <c r="D2" s="233"/>
      <c r="E2" s="233"/>
      <c r="F2" s="233"/>
      <c r="G2" s="233"/>
    </row>
    <row r="3" spans="1:7">
      <c r="A3" s="235"/>
      <c r="B3" s="235"/>
      <c r="C3" s="236"/>
      <c r="D3" s="236"/>
      <c r="E3" s="235"/>
      <c r="F3" s="237" t="s">
        <v>111</v>
      </c>
      <c r="G3" s="237"/>
    </row>
    <row r="4" spans="1:7">
      <c r="A4" s="238"/>
      <c r="B4" s="238"/>
      <c r="C4" s="239" t="s">
        <v>161</v>
      </c>
      <c r="D4" s="240" t="s">
        <v>162</v>
      </c>
      <c r="E4" s="240"/>
      <c r="F4" s="240"/>
      <c r="G4" s="239" t="s">
        <v>163</v>
      </c>
    </row>
    <row r="5" spans="1:7">
      <c r="A5" s="238"/>
      <c r="B5" s="238"/>
      <c r="C5" s="239"/>
      <c r="D5" s="241" t="s">
        <v>164</v>
      </c>
      <c r="E5" s="242" t="s">
        <v>165</v>
      </c>
      <c r="F5" s="241" t="s">
        <v>166</v>
      </c>
      <c r="G5" s="239"/>
    </row>
    <row r="6" spans="1:7">
      <c r="A6" s="243" t="s">
        <v>167</v>
      </c>
      <c r="B6" s="243"/>
      <c r="C6" s="244">
        <f>C8+C9+C10+C11+C12</f>
        <v>15542.200000000003</v>
      </c>
      <c r="D6" s="244">
        <f t="shared" ref="D6" si="0">D8+D9+D10+D11+D12</f>
        <v>7211.7999999999993</v>
      </c>
      <c r="E6" s="244">
        <f>E8+E9+E10+E11+E12</f>
        <v>17766.900000000001</v>
      </c>
      <c r="F6" s="245">
        <f t="shared" ref="F6:F19" si="1">E6/D6*100</f>
        <v>246.3587453895006</v>
      </c>
      <c r="G6" s="245">
        <f t="shared" ref="G6:G19" si="2">E6/C6*100</f>
        <v>114.31393239052386</v>
      </c>
    </row>
    <row r="7" spans="1:7">
      <c r="A7" s="243" t="s">
        <v>168</v>
      </c>
      <c r="B7" s="243"/>
      <c r="C7" s="243"/>
      <c r="D7" s="243"/>
      <c r="E7" s="243"/>
      <c r="F7" s="245"/>
      <c r="G7" s="245"/>
    </row>
    <row r="8" spans="1:7">
      <c r="A8" s="246"/>
      <c r="B8" s="246" t="s">
        <v>169</v>
      </c>
      <c r="C8" s="247">
        <v>12846.7</v>
      </c>
      <c r="D8" s="247">
        <v>4630.8999999999996</v>
      </c>
      <c r="E8" s="247">
        <v>14742.4</v>
      </c>
      <c r="F8" s="245">
        <f>E8/D8*100</f>
        <v>318.3484851756678</v>
      </c>
      <c r="G8" s="245">
        <f>E8/C8*100</f>
        <v>114.75631874333484</v>
      </c>
    </row>
    <row r="9" spans="1:7">
      <c r="A9" s="246"/>
      <c r="B9" s="246" t="s">
        <v>170</v>
      </c>
      <c r="C9" s="247">
        <v>569</v>
      </c>
      <c r="D9" s="247">
        <v>534.4</v>
      </c>
      <c r="E9" s="247">
        <v>659.6</v>
      </c>
      <c r="F9" s="245">
        <f t="shared" si="1"/>
        <v>123.42814371257487</v>
      </c>
      <c r="G9" s="245">
        <f t="shared" si="2"/>
        <v>115.92267135325132</v>
      </c>
    </row>
    <row r="10" spans="1:7">
      <c r="A10" s="246"/>
      <c r="B10" s="246" t="s">
        <v>171</v>
      </c>
      <c r="C10" s="247">
        <v>1554.7</v>
      </c>
      <c r="D10" s="247">
        <v>1523.2</v>
      </c>
      <c r="E10" s="247">
        <v>1688.7</v>
      </c>
      <c r="F10" s="245">
        <f t="shared" si="1"/>
        <v>110.86528361344538</v>
      </c>
      <c r="G10" s="245">
        <f t="shared" si="2"/>
        <v>108.619026178684</v>
      </c>
    </row>
    <row r="11" spans="1:7">
      <c r="A11" s="246"/>
      <c r="B11" s="246" t="s">
        <v>172</v>
      </c>
      <c r="C11" s="247">
        <v>331.2</v>
      </c>
      <c r="D11" s="247">
        <v>406.5</v>
      </c>
      <c r="E11" s="247">
        <v>395.8</v>
      </c>
      <c r="F11" s="245">
        <f t="shared" si="1"/>
        <v>97.367773677736778</v>
      </c>
      <c r="G11" s="245">
        <f t="shared" si="2"/>
        <v>119.5048309178744</v>
      </c>
    </row>
    <row r="12" spans="1:7">
      <c r="A12" s="246"/>
      <c r="B12" s="246" t="s">
        <v>173</v>
      </c>
      <c r="C12" s="247">
        <v>240.6</v>
      </c>
      <c r="D12" s="247">
        <v>116.8</v>
      </c>
      <c r="E12" s="247">
        <v>280.39999999999998</v>
      </c>
      <c r="F12" s="245">
        <f t="shared" si="1"/>
        <v>240.0684931506849</v>
      </c>
      <c r="G12" s="245">
        <f t="shared" si="2"/>
        <v>116.54197838736491</v>
      </c>
    </row>
    <row r="13" spans="1:7">
      <c r="A13" s="246" t="s">
        <v>174</v>
      </c>
      <c r="B13" s="246"/>
      <c r="C13" s="247">
        <f>C15+C16+C17+C18+C19</f>
        <v>15694.5</v>
      </c>
      <c r="D13" s="247">
        <f t="shared" ref="D13" si="3">D15+D16+D17+D18+D19</f>
        <v>16702.300000000003</v>
      </c>
      <c r="E13" s="247">
        <f>E15+E16+E17+E18+E19</f>
        <v>17278.600000000002</v>
      </c>
      <c r="F13" s="245">
        <f t="shared" si="1"/>
        <v>103.45042299563532</v>
      </c>
      <c r="G13" s="245">
        <f t="shared" si="2"/>
        <v>110.09334480231929</v>
      </c>
    </row>
    <row r="14" spans="1:7">
      <c r="A14" s="246" t="s">
        <v>168</v>
      </c>
      <c r="B14" s="246"/>
      <c r="C14" s="246"/>
      <c r="D14" s="246"/>
      <c r="E14" s="246"/>
      <c r="F14" s="245"/>
      <c r="G14" s="245"/>
    </row>
    <row r="15" spans="1:7">
      <c r="A15" s="243"/>
      <c r="B15" s="243" t="s">
        <v>169</v>
      </c>
      <c r="C15" s="247">
        <v>13005.5</v>
      </c>
      <c r="D15" s="247">
        <v>14133.2</v>
      </c>
      <c r="E15" s="247">
        <v>14535.9</v>
      </c>
      <c r="F15" s="245">
        <f t="shared" si="1"/>
        <v>102.84931933320125</v>
      </c>
      <c r="G15" s="245">
        <f t="shared" si="2"/>
        <v>111.76732920687402</v>
      </c>
    </row>
    <row r="16" spans="1:7">
      <c r="A16" s="243"/>
      <c r="B16" s="243" t="s">
        <v>170</v>
      </c>
      <c r="C16" s="247">
        <v>606.20000000000005</v>
      </c>
      <c r="D16" s="247">
        <v>604.5</v>
      </c>
      <c r="E16" s="247">
        <v>683.7</v>
      </c>
      <c r="F16" s="245">
        <f t="shared" si="1"/>
        <v>113.10173697270471</v>
      </c>
      <c r="G16" s="245">
        <f t="shared" si="2"/>
        <v>112.7845595513032</v>
      </c>
    </row>
    <row r="17" spans="1:7">
      <c r="A17" s="243"/>
      <c r="B17" s="243" t="s">
        <v>171</v>
      </c>
      <c r="C17" s="247">
        <v>1484.3</v>
      </c>
      <c r="D17" s="247">
        <v>1755.4</v>
      </c>
      <c r="E17" s="247">
        <v>1550.6</v>
      </c>
      <c r="F17" s="245">
        <f t="shared" si="1"/>
        <v>88.333143443089881</v>
      </c>
      <c r="G17" s="245">
        <f t="shared" si="2"/>
        <v>104.46675200431179</v>
      </c>
    </row>
    <row r="18" spans="1:7">
      <c r="A18" s="243"/>
      <c r="B18" s="243" t="s">
        <v>172</v>
      </c>
      <c r="C18" s="244">
        <v>373.2</v>
      </c>
      <c r="D18" s="247">
        <v>120</v>
      </c>
      <c r="E18" s="247">
        <v>256.39999999999998</v>
      </c>
      <c r="F18" s="245">
        <f t="shared" si="1"/>
        <v>213.66666666666663</v>
      </c>
      <c r="G18" s="245">
        <f t="shared" si="2"/>
        <v>68.703108252947473</v>
      </c>
    </row>
    <row r="19" spans="1:7">
      <c r="A19" s="248"/>
      <c r="B19" s="248" t="s">
        <v>173</v>
      </c>
      <c r="C19" s="249">
        <v>225.3</v>
      </c>
      <c r="D19" s="250">
        <v>89.2</v>
      </c>
      <c r="E19" s="250">
        <v>252</v>
      </c>
      <c r="F19" s="249">
        <f t="shared" si="1"/>
        <v>282.51121076233181</v>
      </c>
      <c r="G19" s="249">
        <f t="shared" si="2"/>
        <v>111.8508655126498</v>
      </c>
    </row>
    <row r="20" spans="1:7">
      <c r="A20" s="251"/>
      <c r="B20" s="251"/>
      <c r="C20" s="251"/>
      <c r="D20" s="251"/>
      <c r="E20" s="251"/>
      <c r="F20" s="251"/>
      <c r="G20" s="251"/>
    </row>
    <row r="21" spans="1:7">
      <c r="A21" s="234" t="s">
        <v>175</v>
      </c>
    </row>
  </sheetData>
  <mergeCells count="7"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F47"/>
  <sheetViews>
    <sheetView topLeftCell="A31" workbookViewId="0">
      <selection activeCell="H49" sqref="H49"/>
    </sheetView>
  </sheetViews>
  <sheetFormatPr defaultRowHeight="12.75"/>
  <cols>
    <col min="1" max="1" width="10.28515625" style="252" customWidth="1"/>
    <col min="2" max="2" width="30.7109375" style="252" customWidth="1"/>
    <col min="3" max="3" width="12" style="252" customWidth="1"/>
    <col min="4" max="5" width="11" style="252" customWidth="1"/>
    <col min="6" max="6" width="9.28515625" style="252" customWidth="1"/>
    <col min="7" max="16384" width="9.140625" style="252"/>
  </cols>
  <sheetData>
    <row r="34" spans="1:6">
      <c r="A34" s="253" t="s">
        <v>176</v>
      </c>
      <c r="B34" s="253"/>
      <c r="C34" s="253"/>
      <c r="D34" s="253"/>
      <c r="E34" s="253"/>
      <c r="F34" s="253"/>
    </row>
    <row r="35" spans="1:6">
      <c r="A35" s="254" t="s">
        <v>111</v>
      </c>
      <c r="B35" s="254"/>
      <c r="C35" s="254"/>
      <c r="D35" s="254"/>
      <c r="E35" s="255"/>
      <c r="F35" s="255"/>
    </row>
    <row r="36" spans="1:6" ht="38.25">
      <c r="A36" s="256" t="s">
        <v>177</v>
      </c>
      <c r="B36" s="257"/>
      <c r="C36" s="258" t="s">
        <v>178</v>
      </c>
      <c r="D36" s="258" t="s">
        <v>179</v>
      </c>
      <c r="E36" s="258" t="s">
        <v>180</v>
      </c>
      <c r="F36" s="258" t="s">
        <v>181</v>
      </c>
    </row>
    <row r="37" spans="1:6">
      <c r="A37" s="259" t="s">
        <v>182</v>
      </c>
      <c r="B37" s="259"/>
      <c r="C37" s="259">
        <f t="shared" ref="C37" si="0">C39+C40+C41</f>
        <v>9781</v>
      </c>
      <c r="D37" s="259">
        <f>D39+D40+D41</f>
        <v>9662</v>
      </c>
      <c r="E37" s="259">
        <f>E39+E40+E41</f>
        <v>9404</v>
      </c>
      <c r="F37" s="260">
        <f>E37/D37*100</f>
        <v>97.329745394328299</v>
      </c>
    </row>
    <row r="38" spans="1:6">
      <c r="A38" s="261" t="s">
        <v>183</v>
      </c>
      <c r="B38" s="261"/>
      <c r="C38" s="261"/>
      <c r="D38" s="261"/>
      <c r="E38" s="261"/>
    </row>
    <row r="39" spans="1:6">
      <c r="A39" s="259"/>
      <c r="B39" s="259" t="s">
        <v>184</v>
      </c>
      <c r="C39" s="259">
        <v>2590</v>
      </c>
      <c r="D39" s="259">
        <v>2174</v>
      </c>
      <c r="E39" s="259">
        <v>2041</v>
      </c>
      <c r="F39" s="260">
        <f t="shared" ref="F39:F42" si="1">E39/D39*100</f>
        <v>93.882244710211594</v>
      </c>
    </row>
    <row r="40" spans="1:6">
      <c r="A40" s="259"/>
      <c r="B40" s="259" t="s">
        <v>185</v>
      </c>
      <c r="C40" s="259">
        <v>3818</v>
      </c>
      <c r="D40" s="259">
        <v>3910</v>
      </c>
      <c r="E40" s="259">
        <v>3859</v>
      </c>
      <c r="F40" s="260">
        <f t="shared" si="1"/>
        <v>98.695652173913047</v>
      </c>
    </row>
    <row r="41" spans="1:6">
      <c r="A41" s="259"/>
      <c r="B41" s="259" t="s">
        <v>186</v>
      </c>
      <c r="C41" s="259">
        <v>3373</v>
      </c>
      <c r="D41" s="259">
        <v>3578</v>
      </c>
      <c r="E41" s="259">
        <v>3504</v>
      </c>
      <c r="F41" s="260">
        <f t="shared" si="1"/>
        <v>97.931805477920634</v>
      </c>
    </row>
    <row r="42" spans="1:6">
      <c r="A42" s="259" t="s">
        <v>187</v>
      </c>
      <c r="B42" s="259"/>
      <c r="C42" s="262">
        <f>SUM(C44:C47)</f>
        <v>10727.7</v>
      </c>
      <c r="D42" s="262">
        <f>SUM(D44:D47)</f>
        <v>12701.199999999999</v>
      </c>
      <c r="E42" s="262">
        <f>SUM(E44:E47)</f>
        <v>14606.1</v>
      </c>
      <c r="F42" s="260">
        <f t="shared" si="1"/>
        <v>114.99779548389131</v>
      </c>
    </row>
    <row r="43" spans="1:6">
      <c r="A43" s="261" t="s">
        <v>183</v>
      </c>
      <c r="B43" s="261"/>
      <c r="C43" s="261"/>
      <c r="D43" s="261"/>
      <c r="E43" s="261"/>
    </row>
    <row r="44" spans="1:6">
      <c r="A44" s="259"/>
      <c r="B44" s="259" t="s">
        <v>188</v>
      </c>
      <c r="C44" s="262">
        <v>8456.2999999999993</v>
      </c>
      <c r="D44" s="262">
        <v>10079.299999999999</v>
      </c>
      <c r="E44" s="262">
        <v>11751.8</v>
      </c>
      <c r="F44" s="260">
        <f t="shared" ref="F44:F47" si="2">E44/D44*100</f>
        <v>116.59341422519421</v>
      </c>
    </row>
    <row r="45" spans="1:6">
      <c r="A45" s="259"/>
      <c r="B45" s="263" t="s">
        <v>189</v>
      </c>
      <c r="C45" s="264">
        <v>1601</v>
      </c>
      <c r="D45" s="264">
        <v>1870.1</v>
      </c>
      <c r="E45" s="264">
        <v>2023.5</v>
      </c>
      <c r="F45" s="260">
        <f t="shared" si="2"/>
        <v>108.20276990535267</v>
      </c>
    </row>
    <row r="46" spans="1:6">
      <c r="A46" s="259"/>
      <c r="B46" s="259" t="s">
        <v>190</v>
      </c>
      <c r="C46" s="262">
        <v>347.2</v>
      </c>
      <c r="D46" s="262">
        <v>389.3</v>
      </c>
      <c r="E46" s="262">
        <v>424.6</v>
      </c>
      <c r="F46" s="260">
        <f t="shared" si="2"/>
        <v>109.06755715386592</v>
      </c>
    </row>
    <row r="47" spans="1:6">
      <c r="A47" s="265"/>
      <c r="B47" s="265" t="s">
        <v>191</v>
      </c>
      <c r="C47" s="266">
        <v>323.2</v>
      </c>
      <c r="D47" s="266">
        <v>362.5</v>
      </c>
      <c r="E47" s="266">
        <v>406.2</v>
      </c>
      <c r="F47" s="267">
        <f t="shared" si="2"/>
        <v>112.0551724137931</v>
      </c>
    </row>
  </sheetData>
  <mergeCells count="3">
    <mergeCell ref="A34:F34"/>
    <mergeCell ref="A35:D35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TO1A-2</vt:lpstr>
      <vt:lpstr>TOSUM1302</vt:lpstr>
      <vt:lpstr>ONT-2012-2</vt:lpstr>
      <vt:lpstr>ZR-1-1</vt:lpstr>
      <vt:lpstr>AX-3CGP-2-ah3</vt:lpstr>
      <vt:lpstr>Niigmiin halamj</vt:lpstr>
      <vt:lpstr>daatgal2015-nd2015</vt:lpstr>
      <vt:lpstr>daatgal2015-nds2015</vt:lpstr>
      <vt:lpstr>daatgal2015-ndt15</vt:lpstr>
      <vt:lpstr>CPI</vt:lpstr>
      <vt:lpstr>Une-_02</vt:lpstr>
      <vt:lpstr>ХАА une-tanil</vt:lpstr>
      <vt:lpstr>HUMAN-hvnam</vt:lpstr>
      <vt:lpstr>HUMAN-emd</vt:lpstr>
      <vt:lpstr>HUMAN-h-ovchin</vt:lpstr>
      <vt:lpstr>AY12015-09-GOLNER</vt:lpstr>
      <vt:lpstr>AY2015-09-NB</vt:lpstr>
      <vt:lpstr>GEMT2015-9-2015sum</vt:lpstr>
      <vt:lpstr>GEMT2015-9-gemt2015</vt:lpstr>
      <vt:lpstr>ХАА-1</vt:lpstr>
      <vt:lpstr>ХАА-2</vt:lpstr>
      <vt:lpstr>teewer-2015-3-teewer</vt:lpstr>
      <vt:lpstr>3-р улиралын танилцуулгад</vt:lpstr>
      <vt:lpstr>9sard huraasan urgats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2021-01-20T03:44:58Z</dcterms:created>
  <dcterms:modified xsi:type="dcterms:W3CDTF">2021-01-20T04:30:06Z</dcterms:modified>
</cp:coreProperties>
</file>