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firstSheet="32" activeTab="37"/>
  </bookViews>
  <sheets>
    <sheet name="TO1A-2" sheetId="6" r:id="rId1"/>
    <sheet name="TOSUM1302" sheetId="25" r:id="rId2"/>
    <sheet name="ONT-2012-2" sheetId="7" r:id="rId3"/>
    <sheet name="ZR-1-1" sheetId="8" r:id="rId4"/>
    <sheet name="AX-3CGP-2-ah3" sheetId="9" r:id="rId5"/>
    <sheet name="AX-3CGP-2-shab" sheetId="10" r:id="rId6"/>
    <sheet name="Niigmiin halamj" sheetId="11" r:id="rId7"/>
    <sheet name="daatgal2015-1" sheetId="42" r:id="rId8"/>
    <sheet name="CPI" sheetId="1" r:id="rId9"/>
    <sheet name="Une_02" sheetId="12" r:id="rId10"/>
    <sheet name="ХАА une" sheetId="34" r:id="rId11"/>
    <sheet name="HUMAN-hvnam" sheetId="16" r:id="rId12"/>
    <sheet name="HUMAN-emd" sheetId="14" r:id="rId13"/>
    <sheet name="HUMAN-h-ovchin" sheetId="15" r:id="rId14"/>
    <sheet name="AY12013-02-GOLNER" sheetId="18" r:id="rId15"/>
    <sheet name="AY12013-02-NB" sheetId="19" r:id="rId16"/>
    <sheet name="GEMT2015-12-2015sum " sheetId="20" r:id="rId17"/>
    <sheet name="GEMT2015-12-gemt2015" sheetId="21" r:id="rId18"/>
    <sheet name="hudulmur_fund-ЖдҮ" sheetId="2" r:id="rId19"/>
    <sheet name="hudulmur_fund-ХЭдСАН" sheetId="3" r:id="rId20"/>
    <sheet name="CXC-1" sheetId="4" r:id="rId21"/>
    <sheet name="СХС-2" sheetId="5" r:id="rId22"/>
    <sheet name="barilga" sheetId="22" r:id="rId23"/>
    <sheet name="urgats" sheetId="23" r:id="rId24"/>
    <sheet name="Gazrin albanaas" sheetId="24" r:id="rId25"/>
    <sheet name="Bolowsrol 2015-bol1" sheetId="26" r:id="rId26"/>
    <sheet name="Bolowsrol 2015-bol2" sheetId="27" r:id="rId27"/>
    <sheet name="HUMAN-emzy" sheetId="17" r:id="rId28"/>
    <sheet name="HUMAN2013-tso" sheetId="29" r:id="rId29"/>
    <sheet name="HUMAN2013-hyn" sheetId="30" r:id="rId30"/>
    <sheet name="teewer" sheetId="31" r:id="rId31"/>
    <sheet name="tsag uur" sheetId="32" r:id="rId32"/>
    <sheet name="Өрх " sheetId="35" r:id="rId33"/>
    <sheet name="too mal-2015" sheetId="33" r:id="rId34"/>
    <sheet name="DELMED-1" sheetId="36" r:id="rId35"/>
    <sheet name="hamgiin" sheetId="39" r:id="rId36"/>
    <sheet name="1000 hvnd noogdoh torolt" sheetId="40" r:id="rId37"/>
    <sheet name="Hvvhdin endegdel" sheetId="41" r:id="rId38"/>
  </sheets>
  <externalReferences>
    <externalReference r:id="rId39"/>
    <externalReference r:id="rId40"/>
    <externalReference r:id="rId41"/>
    <externalReference r:id="rId42"/>
    <externalReference r:id="rId4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2" l="1"/>
  <c r="F19" i="42"/>
  <c r="G18" i="42"/>
  <c r="F18" i="42"/>
  <c r="G17" i="42"/>
  <c r="F17" i="42"/>
  <c r="G16" i="42"/>
  <c r="F16" i="42"/>
  <c r="G15" i="42"/>
  <c r="F15" i="42"/>
  <c r="F13" i="42"/>
  <c r="E13" i="42"/>
  <c r="D13" i="42"/>
  <c r="C13" i="42"/>
  <c r="G13" i="42" s="1"/>
  <c r="G12" i="42"/>
  <c r="F12" i="42"/>
  <c r="G11" i="42"/>
  <c r="F11" i="42"/>
  <c r="G10" i="42"/>
  <c r="F10" i="42"/>
  <c r="G9" i="42"/>
  <c r="F9" i="42"/>
  <c r="G8" i="42"/>
  <c r="F8" i="42"/>
  <c r="E6" i="42"/>
  <c r="G6" i="42" s="1"/>
  <c r="D6" i="42"/>
  <c r="C6" i="42"/>
  <c r="M20" i="41"/>
  <c r="L20" i="41"/>
  <c r="K20" i="41"/>
  <c r="J20" i="41"/>
  <c r="G20" i="41"/>
  <c r="F20" i="41"/>
  <c r="J22" i="40"/>
  <c r="I22" i="40"/>
  <c r="H22" i="40"/>
  <c r="J21" i="40"/>
  <c r="I21" i="40"/>
  <c r="H21" i="40"/>
  <c r="J20" i="40"/>
  <c r="I20" i="40"/>
  <c r="H20" i="40"/>
  <c r="J19" i="40"/>
  <c r="I19" i="40"/>
  <c r="H19" i="40"/>
  <c r="J18" i="40"/>
  <c r="I18" i="40"/>
  <c r="H18" i="40"/>
  <c r="J17" i="40"/>
  <c r="I17" i="40"/>
  <c r="H17" i="40"/>
  <c r="J16" i="40"/>
  <c r="I16" i="40"/>
  <c r="H16" i="40"/>
  <c r="J15" i="40"/>
  <c r="I15" i="40"/>
  <c r="H15" i="40"/>
  <c r="J14" i="40"/>
  <c r="I14" i="40"/>
  <c r="H14" i="40"/>
  <c r="J13" i="40"/>
  <c r="I13" i="40"/>
  <c r="H13" i="40"/>
  <c r="J12" i="40"/>
  <c r="I12" i="40"/>
  <c r="H12" i="40"/>
  <c r="J11" i="40"/>
  <c r="I11" i="40"/>
  <c r="H11" i="40"/>
  <c r="J10" i="40"/>
  <c r="I10" i="40"/>
  <c r="H10" i="40"/>
  <c r="J9" i="40"/>
  <c r="I9" i="40"/>
  <c r="H9" i="40"/>
  <c r="J8" i="40"/>
  <c r="I8" i="40"/>
  <c r="H8" i="40"/>
  <c r="J7" i="40"/>
  <c r="I7" i="40"/>
  <c r="H7" i="40"/>
  <c r="F6" i="42" l="1"/>
  <c r="J22" i="29" l="1"/>
  <c r="I22" i="29"/>
  <c r="H22" i="29"/>
  <c r="J21" i="29"/>
  <c r="I21" i="29"/>
  <c r="H21" i="29"/>
  <c r="J20" i="29"/>
  <c r="I20" i="29"/>
  <c r="H20" i="29"/>
  <c r="J19" i="29"/>
  <c r="I19" i="29"/>
  <c r="H19" i="29"/>
  <c r="J18" i="29"/>
  <c r="I18" i="29"/>
  <c r="H18" i="29"/>
  <c r="J17" i="29"/>
  <c r="I17" i="29"/>
  <c r="H17" i="29"/>
  <c r="J16" i="29"/>
  <c r="I16" i="29"/>
  <c r="H16" i="29"/>
  <c r="J15" i="29"/>
  <c r="I15" i="29"/>
  <c r="H15" i="29"/>
  <c r="J14" i="29"/>
  <c r="I14" i="29"/>
  <c r="H14" i="29"/>
  <c r="J13" i="29"/>
  <c r="I13" i="29"/>
  <c r="H13" i="29"/>
  <c r="J12" i="29"/>
  <c r="I12" i="29"/>
  <c r="H12" i="29"/>
  <c r="J11" i="29"/>
  <c r="I11" i="29"/>
  <c r="H11" i="29"/>
  <c r="J10" i="29"/>
  <c r="I10" i="29"/>
  <c r="H10" i="29"/>
  <c r="J9" i="29"/>
  <c r="I9" i="29"/>
  <c r="H9" i="29"/>
  <c r="J8" i="29"/>
  <c r="I8" i="29"/>
  <c r="H8" i="29"/>
  <c r="J7" i="29"/>
  <c r="I7" i="29"/>
  <c r="H7" i="29"/>
  <c r="K19" i="36" l="1"/>
  <c r="J19" i="36"/>
  <c r="G19" i="36"/>
  <c r="E19" i="36"/>
  <c r="D19" i="36"/>
  <c r="C19" i="36"/>
  <c r="B19" i="36"/>
  <c r="T35" i="35" l="1"/>
  <c r="S35" i="35"/>
  <c r="R35" i="35"/>
  <c r="P35" i="35"/>
  <c r="O35" i="35"/>
  <c r="N35" i="35"/>
  <c r="M35" i="35"/>
  <c r="K35" i="35"/>
  <c r="J35" i="35"/>
  <c r="H35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7" i="35"/>
  <c r="F6" i="35"/>
  <c r="F5" i="35"/>
  <c r="N46" i="33" l="1"/>
  <c r="N45" i="33"/>
  <c r="N44" i="33"/>
  <c r="N43" i="33"/>
  <c r="N42" i="33"/>
  <c r="M38" i="33"/>
  <c r="R21" i="33"/>
  <c r="M21" i="33"/>
  <c r="S21" i="33" s="1"/>
  <c r="L21" i="33"/>
  <c r="K21" i="33"/>
  <c r="Q21" i="33" s="1"/>
  <c r="J21" i="33"/>
  <c r="P21" i="33" s="1"/>
  <c r="I21" i="33"/>
  <c r="O21" i="33" s="1"/>
  <c r="G21" i="33"/>
  <c r="F21" i="33"/>
  <c r="E21" i="33"/>
  <c r="D21" i="33"/>
  <c r="C21" i="33"/>
  <c r="S20" i="33"/>
  <c r="R20" i="33"/>
  <c r="Q20" i="33"/>
  <c r="P20" i="33"/>
  <c r="O20" i="33"/>
  <c r="H20" i="33"/>
  <c r="N20" i="33" s="1"/>
  <c r="B20" i="33"/>
  <c r="S19" i="33"/>
  <c r="R19" i="33"/>
  <c r="Q19" i="33"/>
  <c r="P19" i="33"/>
  <c r="O19" i="33"/>
  <c r="H19" i="33"/>
  <c r="N19" i="33" s="1"/>
  <c r="B19" i="33"/>
  <c r="S18" i="33"/>
  <c r="R18" i="33"/>
  <c r="Q18" i="33"/>
  <c r="P18" i="33"/>
  <c r="O18" i="33"/>
  <c r="H18" i="33"/>
  <c r="N18" i="33" s="1"/>
  <c r="B18" i="33"/>
  <c r="S17" i="33"/>
  <c r="R17" i="33"/>
  <c r="Q17" i="33"/>
  <c r="P17" i="33"/>
  <c r="O17" i="33"/>
  <c r="H17" i="33"/>
  <c r="N17" i="33" s="1"/>
  <c r="B17" i="33"/>
  <c r="S16" i="33"/>
  <c r="R16" i="33"/>
  <c r="Q16" i="33"/>
  <c r="P16" i="33"/>
  <c r="O16" i="33"/>
  <c r="H16" i="33"/>
  <c r="N16" i="33" s="1"/>
  <c r="B16" i="33"/>
  <c r="S15" i="33"/>
  <c r="R15" i="33"/>
  <c r="Q15" i="33"/>
  <c r="P15" i="33"/>
  <c r="O15" i="33"/>
  <c r="H15" i="33"/>
  <c r="N15" i="33" s="1"/>
  <c r="B15" i="33"/>
  <c r="S14" i="33"/>
  <c r="R14" i="33"/>
  <c r="Q14" i="33"/>
  <c r="P14" i="33"/>
  <c r="O14" i="33"/>
  <c r="H14" i="33"/>
  <c r="N14" i="33" s="1"/>
  <c r="B14" i="33"/>
  <c r="S13" i="33"/>
  <c r="R13" i="33"/>
  <c r="Q13" i="33"/>
  <c r="P13" i="33"/>
  <c r="O13" i="33"/>
  <c r="H13" i="33"/>
  <c r="N13" i="33" s="1"/>
  <c r="B13" i="33"/>
  <c r="S12" i="33"/>
  <c r="R12" i="33"/>
  <c r="Q12" i="33"/>
  <c r="P12" i="33"/>
  <c r="O12" i="33"/>
  <c r="H12" i="33"/>
  <c r="N12" i="33" s="1"/>
  <c r="B12" i="33"/>
  <c r="S11" i="33"/>
  <c r="R11" i="33"/>
  <c r="Q11" i="33"/>
  <c r="P11" i="33"/>
  <c r="O11" i="33"/>
  <c r="H11" i="33"/>
  <c r="N11" i="33" s="1"/>
  <c r="B11" i="33"/>
  <c r="S10" i="33"/>
  <c r="R10" i="33"/>
  <c r="Q10" i="33"/>
  <c r="P10" i="33"/>
  <c r="O10" i="33"/>
  <c r="H10" i="33"/>
  <c r="N10" i="33" s="1"/>
  <c r="B10" i="33"/>
  <c r="S9" i="33"/>
  <c r="R9" i="33"/>
  <c r="Q9" i="33"/>
  <c r="P9" i="33"/>
  <c r="O9" i="33"/>
  <c r="H9" i="33"/>
  <c r="N9" i="33" s="1"/>
  <c r="B9" i="33"/>
  <c r="S8" i="33"/>
  <c r="R8" i="33"/>
  <c r="Q8" i="33"/>
  <c r="P8" i="33"/>
  <c r="O8" i="33"/>
  <c r="H8" i="33"/>
  <c r="N8" i="33" s="1"/>
  <c r="B8" i="33"/>
  <c r="S7" i="33"/>
  <c r="R7" i="33"/>
  <c r="Q7" i="33"/>
  <c r="P7" i="33"/>
  <c r="O7" i="33"/>
  <c r="H7" i="33"/>
  <c r="N7" i="33" s="1"/>
  <c r="B7" i="33"/>
  <c r="S6" i="33"/>
  <c r="R6" i="33"/>
  <c r="Q6" i="33"/>
  <c r="P6" i="33"/>
  <c r="O6" i="33"/>
  <c r="H6" i="33"/>
  <c r="H21" i="33" s="1"/>
  <c r="N21" i="33" s="1"/>
  <c r="B6" i="33"/>
  <c r="B21" i="33" s="1"/>
  <c r="E17" i="31"/>
  <c r="E16" i="31"/>
  <c r="E15" i="31"/>
  <c r="E14" i="31"/>
  <c r="E8" i="31"/>
  <c r="E7" i="31"/>
  <c r="E6" i="31"/>
  <c r="L60" i="30"/>
  <c r="J60" i="30"/>
  <c r="F60" i="30"/>
  <c r="E60" i="30"/>
  <c r="F59" i="30"/>
  <c r="E59" i="30"/>
  <c r="F58" i="30"/>
  <c r="E58" i="30"/>
  <c r="F57" i="30"/>
  <c r="E57" i="30"/>
  <c r="F56" i="30"/>
  <c r="E56" i="30"/>
  <c r="F55" i="30"/>
  <c r="E55" i="30"/>
  <c r="F54" i="30"/>
  <c r="E54" i="30"/>
  <c r="F53" i="30"/>
  <c r="E53" i="30"/>
  <c r="F52" i="30"/>
  <c r="E52" i="30"/>
  <c r="F51" i="30"/>
  <c r="E51" i="30"/>
  <c r="F50" i="30"/>
  <c r="E50" i="30"/>
  <c r="F49" i="30"/>
  <c r="E49" i="30"/>
  <c r="F48" i="30"/>
  <c r="E48" i="30"/>
  <c r="F47" i="30"/>
  <c r="E47" i="30"/>
  <c r="F46" i="30"/>
  <c r="E46" i="30"/>
  <c r="F45" i="30"/>
  <c r="E45" i="30"/>
  <c r="J19" i="27"/>
  <c r="J18" i="27"/>
  <c r="J17" i="27"/>
  <c r="J16" i="27"/>
  <c r="J15" i="27"/>
  <c r="J14" i="27"/>
  <c r="J13" i="27"/>
  <c r="J12" i="27"/>
  <c r="J11" i="27"/>
  <c r="J10" i="27"/>
  <c r="J9" i="27"/>
  <c r="J8" i="27"/>
  <c r="J7" i="27"/>
  <c r="J6" i="27"/>
  <c r="J4" i="27"/>
  <c r="N51" i="26"/>
  <c r="M51" i="26"/>
  <c r="L51" i="26"/>
  <c r="K51" i="26"/>
  <c r="I51" i="26"/>
  <c r="G51" i="26"/>
  <c r="F51" i="26"/>
  <c r="E51" i="26"/>
  <c r="C51" i="26"/>
  <c r="B51" i="26"/>
  <c r="H51" i="26" s="1"/>
  <c r="I50" i="26"/>
  <c r="H50" i="26"/>
  <c r="E50" i="26"/>
  <c r="D50" i="26"/>
  <c r="J50" i="26" s="1"/>
  <c r="I49" i="26"/>
  <c r="H49" i="26"/>
  <c r="E49" i="26"/>
  <c r="D49" i="26"/>
  <c r="J49" i="26" s="1"/>
  <c r="I48" i="26"/>
  <c r="H48" i="26"/>
  <c r="E48" i="26"/>
  <c r="D48" i="26"/>
  <c r="J48" i="26" s="1"/>
  <c r="I47" i="26"/>
  <c r="E47" i="26"/>
  <c r="H47" i="26" s="1"/>
  <c r="D47" i="26"/>
  <c r="J47" i="26" s="1"/>
  <c r="I46" i="26"/>
  <c r="H46" i="26"/>
  <c r="E46" i="26"/>
  <c r="D46" i="26"/>
  <c r="J46" i="26" s="1"/>
  <c r="I45" i="26"/>
  <c r="H45" i="26"/>
  <c r="E45" i="26"/>
  <c r="D45" i="26"/>
  <c r="J45" i="26" s="1"/>
  <c r="I44" i="26"/>
  <c r="H44" i="26"/>
  <c r="E44" i="26"/>
  <c r="D44" i="26"/>
  <c r="J44" i="26" s="1"/>
  <c r="I43" i="26"/>
  <c r="H43" i="26"/>
  <c r="E43" i="26"/>
  <c r="D43" i="26"/>
  <c r="J43" i="26" s="1"/>
  <c r="I42" i="26"/>
  <c r="E42" i="26"/>
  <c r="H42" i="26" s="1"/>
  <c r="D42" i="26"/>
  <c r="J42" i="26" s="1"/>
  <c r="I41" i="26"/>
  <c r="H41" i="26"/>
  <c r="E41" i="26"/>
  <c r="D41" i="26"/>
  <c r="J41" i="26" s="1"/>
  <c r="I40" i="26"/>
  <c r="H40" i="26"/>
  <c r="E40" i="26"/>
  <c r="D40" i="26"/>
  <c r="J40" i="26" s="1"/>
  <c r="I39" i="26"/>
  <c r="H39" i="26"/>
  <c r="E39" i="26"/>
  <c r="D39" i="26"/>
  <c r="J39" i="26" s="1"/>
  <c r="I38" i="26"/>
  <c r="H38" i="26"/>
  <c r="E38" i="26"/>
  <c r="D38" i="26"/>
  <c r="J38" i="26" s="1"/>
  <c r="I37" i="26"/>
  <c r="E37" i="26"/>
  <c r="H37" i="26" s="1"/>
  <c r="D37" i="26"/>
  <c r="D51" i="26" s="1"/>
  <c r="J51" i="26" s="1"/>
  <c r="J36" i="26"/>
  <c r="I36" i="26"/>
  <c r="H36" i="26"/>
  <c r="E36" i="26"/>
  <c r="N6" i="33" l="1"/>
  <c r="J37" i="26"/>
  <c r="H21" i="24" l="1"/>
  <c r="G21" i="24"/>
  <c r="F21" i="24"/>
  <c r="E21" i="24"/>
  <c r="D21" i="24"/>
  <c r="C21" i="24"/>
  <c r="M21" i="23" l="1"/>
  <c r="L21" i="23"/>
  <c r="K21" i="23"/>
  <c r="J21" i="23"/>
  <c r="I21" i="23"/>
  <c r="H21" i="23"/>
  <c r="G21" i="23"/>
  <c r="F21" i="23"/>
  <c r="E21" i="23"/>
  <c r="D21" i="23"/>
  <c r="C21" i="23"/>
  <c r="B21" i="23"/>
  <c r="M34" i="21" l="1"/>
  <c r="M33" i="21"/>
  <c r="M32" i="21"/>
  <c r="M31" i="21"/>
  <c r="M30" i="21"/>
  <c r="M29" i="21"/>
  <c r="M28" i="21"/>
  <c r="M27" i="21"/>
  <c r="M25" i="21"/>
  <c r="M24" i="21"/>
  <c r="M23" i="21"/>
  <c r="M22" i="21"/>
  <c r="M21" i="21"/>
  <c r="M18" i="21"/>
  <c r="M16" i="21"/>
  <c r="M15" i="21"/>
  <c r="M14" i="21"/>
  <c r="M13" i="21"/>
  <c r="M9" i="21"/>
  <c r="L6" i="21"/>
  <c r="M6" i="21" s="1"/>
  <c r="K6" i="21"/>
  <c r="K35" i="21" s="1"/>
  <c r="M35" i="21" s="1"/>
  <c r="M5" i="21"/>
  <c r="T21" i="20"/>
  <c r="S21" i="20"/>
  <c r="R21" i="20"/>
  <c r="Q21" i="20"/>
  <c r="P21" i="20"/>
  <c r="N21" i="20"/>
  <c r="M21" i="20"/>
  <c r="L21" i="20"/>
  <c r="K21" i="20"/>
  <c r="J21" i="20"/>
  <c r="I21" i="20"/>
  <c r="H21" i="20"/>
  <c r="F21" i="20"/>
  <c r="E21" i="20"/>
  <c r="B21" i="20"/>
  <c r="D20" i="20"/>
  <c r="O19" i="20"/>
  <c r="O21" i="20" s="1"/>
  <c r="D18" i="20"/>
  <c r="C18" i="20" s="1"/>
  <c r="D17" i="20"/>
  <c r="C17" i="20" s="1"/>
  <c r="D16" i="20"/>
  <c r="C16" i="20" s="1"/>
  <c r="D15" i="20"/>
  <c r="C15" i="20" s="1"/>
  <c r="D14" i="20"/>
  <c r="C14" i="20" s="1"/>
  <c r="D13" i="20"/>
  <c r="C13" i="20" s="1"/>
  <c r="D12" i="20"/>
  <c r="C12" i="20" s="1"/>
  <c r="D11" i="20"/>
  <c r="C11" i="20" s="1"/>
  <c r="D10" i="20"/>
  <c r="C10" i="20" s="1"/>
  <c r="G9" i="20"/>
  <c r="G21" i="20" s="1"/>
  <c r="D8" i="20"/>
  <c r="C8" i="20"/>
  <c r="D7" i="20"/>
  <c r="C7" i="20"/>
  <c r="D6" i="20"/>
  <c r="C6" i="20"/>
  <c r="D5" i="20"/>
  <c r="C5" i="20"/>
  <c r="E16" i="19"/>
  <c r="E15" i="19"/>
  <c r="D14" i="19"/>
  <c r="E14" i="19" s="1"/>
  <c r="C14" i="19"/>
  <c r="E13" i="19"/>
  <c r="E12" i="19"/>
  <c r="E11" i="19"/>
  <c r="D10" i="19"/>
  <c r="E10" i="19" s="1"/>
  <c r="C10" i="19"/>
  <c r="E9" i="19"/>
  <c r="E7" i="19"/>
  <c r="D6" i="19"/>
  <c r="E6" i="19" s="1"/>
  <c r="C6" i="19"/>
  <c r="C5" i="19" s="1"/>
  <c r="M24" i="18"/>
  <c r="M23" i="18"/>
  <c r="M22" i="18"/>
  <c r="M21" i="18"/>
  <c r="M20" i="18"/>
  <c r="M18" i="18"/>
  <c r="M17" i="18"/>
  <c r="M16" i="18"/>
  <c r="M15" i="18"/>
  <c r="M14" i="18"/>
  <c r="M13" i="18"/>
  <c r="M12" i="18"/>
  <c r="M11" i="18"/>
  <c r="M10" i="18"/>
  <c r="M9" i="18"/>
  <c r="M8" i="18"/>
  <c r="M6" i="18"/>
  <c r="M5" i="18"/>
  <c r="O36" i="17"/>
  <c r="N36" i="17"/>
  <c r="M36" i="17"/>
  <c r="L36" i="17"/>
  <c r="O19" i="17"/>
  <c r="N19" i="17"/>
  <c r="M19" i="17"/>
  <c r="L19" i="17"/>
  <c r="O16" i="17"/>
  <c r="L16" i="17"/>
  <c r="O3" i="17"/>
  <c r="N3" i="17"/>
  <c r="M3" i="17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J23" i="15"/>
  <c r="D23" i="15"/>
  <c r="H22" i="15"/>
  <c r="I21" i="15"/>
  <c r="H21" i="15"/>
  <c r="I20" i="15"/>
  <c r="H20" i="15"/>
  <c r="I19" i="15"/>
  <c r="H19" i="15"/>
  <c r="J18" i="15"/>
  <c r="I18" i="15"/>
  <c r="D18" i="15"/>
  <c r="J17" i="15"/>
  <c r="I17" i="15"/>
  <c r="D17" i="15"/>
  <c r="J16" i="15"/>
  <c r="I16" i="15"/>
  <c r="H16" i="15"/>
  <c r="J15" i="15"/>
  <c r="I15" i="15"/>
  <c r="H15" i="15"/>
  <c r="I14" i="15"/>
  <c r="H14" i="15"/>
  <c r="J13" i="15"/>
  <c r="H13" i="15"/>
  <c r="J12" i="15"/>
  <c r="H12" i="15"/>
  <c r="J11" i="15"/>
  <c r="H11" i="15"/>
  <c r="J10" i="15"/>
  <c r="I10" i="15"/>
  <c r="D10" i="15"/>
  <c r="J9" i="15"/>
  <c r="I9" i="15"/>
  <c r="D9" i="15"/>
  <c r="I8" i="15"/>
  <c r="D8" i="15"/>
  <c r="J7" i="15"/>
  <c r="I7" i="15"/>
  <c r="H7" i="15"/>
  <c r="J6" i="15"/>
  <c r="I6" i="15"/>
  <c r="H6" i="15"/>
  <c r="J5" i="15"/>
  <c r="G5" i="15"/>
  <c r="H23" i="15" s="1"/>
  <c r="E5" i="15"/>
  <c r="F22" i="15" s="1"/>
  <c r="C5" i="15"/>
  <c r="D16" i="15" s="1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B59" i="14"/>
  <c r="J29" i="11"/>
  <c r="I29" i="11"/>
  <c r="J13" i="11"/>
  <c r="I13" i="11"/>
  <c r="I5" i="11" s="1"/>
  <c r="J7" i="11"/>
  <c r="J5" i="11" s="1"/>
  <c r="I7" i="11"/>
  <c r="C41" i="10"/>
  <c r="C42" i="10"/>
  <c r="C45" i="10"/>
  <c r="C46" i="10"/>
  <c r="C49" i="10"/>
  <c r="C50" i="10"/>
  <c r="C53" i="10"/>
  <c r="C54" i="10"/>
  <c r="C57" i="10"/>
  <c r="C58" i="10"/>
  <c r="B60" i="10"/>
  <c r="C39" i="10" s="1"/>
  <c r="E22" i="9"/>
  <c r="D22" i="9"/>
  <c r="F22" i="9" s="1"/>
  <c r="B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I24" i="3"/>
  <c r="O48" i="8"/>
  <c r="P48" i="8" s="1"/>
  <c r="N48" i="8"/>
  <c r="P47" i="8"/>
  <c r="O47" i="8"/>
  <c r="N47" i="8"/>
  <c r="O46" i="8"/>
  <c r="P46" i="8" s="1"/>
  <c r="N46" i="8"/>
  <c r="O45" i="8"/>
  <c r="P45" i="8" s="1"/>
  <c r="N45" i="8"/>
  <c r="O44" i="8"/>
  <c r="P44" i="8" s="1"/>
  <c r="N44" i="8"/>
  <c r="P43" i="8"/>
  <c r="O43" i="8"/>
  <c r="N43" i="8"/>
  <c r="O42" i="8"/>
  <c r="P42" i="8" s="1"/>
  <c r="N42" i="8"/>
  <c r="O41" i="8"/>
  <c r="P41" i="8" s="1"/>
  <c r="N41" i="8"/>
  <c r="F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D5" i="7"/>
  <c r="E5" i="7" s="1"/>
  <c r="C5" i="7"/>
  <c r="G35" i="6"/>
  <c r="F35" i="6"/>
  <c r="G32" i="6"/>
  <c r="F32" i="6"/>
  <c r="G31" i="6"/>
  <c r="F31" i="6"/>
  <c r="G30" i="6"/>
  <c r="F30" i="6"/>
  <c r="E29" i="6"/>
  <c r="G29" i="6" s="1"/>
  <c r="D29" i="6"/>
  <c r="G28" i="6"/>
  <c r="G27" i="6"/>
  <c r="F27" i="6"/>
  <c r="G26" i="6"/>
  <c r="E25" i="6"/>
  <c r="G25" i="6" s="1"/>
  <c r="D25" i="6"/>
  <c r="G24" i="6"/>
  <c r="F24" i="6"/>
  <c r="G20" i="6"/>
  <c r="F20" i="6"/>
  <c r="G19" i="6"/>
  <c r="G18" i="6"/>
  <c r="F18" i="6"/>
  <c r="G17" i="6"/>
  <c r="F17" i="6"/>
  <c r="G16" i="6"/>
  <c r="G15" i="6"/>
  <c r="F15" i="6"/>
  <c r="G13" i="6"/>
  <c r="F13" i="6"/>
  <c r="G9" i="6"/>
  <c r="F9" i="6"/>
  <c r="E8" i="6"/>
  <c r="G8" i="6" s="1"/>
  <c r="D8" i="6"/>
  <c r="E7" i="6"/>
  <c r="G7" i="6" s="1"/>
  <c r="D7" i="6"/>
  <c r="D6" i="6" s="1"/>
  <c r="D5" i="6" s="1"/>
  <c r="D34" i="6" s="1"/>
  <c r="D36" i="6" s="1"/>
  <c r="E6" i="6"/>
  <c r="G6" i="6" s="1"/>
  <c r="E5" i="6"/>
  <c r="E34" i="6" s="1"/>
  <c r="I21" i="5"/>
  <c r="H21" i="5"/>
  <c r="G21" i="5"/>
  <c r="F21" i="5"/>
  <c r="E21" i="5"/>
  <c r="C21" i="5"/>
  <c r="B21" i="5"/>
  <c r="D20" i="5"/>
  <c r="J20" i="5" s="1"/>
  <c r="J19" i="5"/>
  <c r="D19" i="5"/>
  <c r="D18" i="5"/>
  <c r="J18" i="5" s="1"/>
  <c r="D17" i="5"/>
  <c r="J17" i="5" s="1"/>
  <c r="D16" i="5"/>
  <c r="J16" i="5" s="1"/>
  <c r="D15" i="5"/>
  <c r="J15" i="5" s="1"/>
  <c r="D14" i="5"/>
  <c r="J14" i="5" s="1"/>
  <c r="D13" i="5"/>
  <c r="J13" i="5" s="1"/>
  <c r="D12" i="5"/>
  <c r="J12" i="5" s="1"/>
  <c r="D11" i="5"/>
  <c r="J11" i="5" s="1"/>
  <c r="D10" i="5"/>
  <c r="J10" i="5" s="1"/>
  <c r="D9" i="5"/>
  <c r="J9" i="5" s="1"/>
  <c r="D8" i="5"/>
  <c r="J8" i="5" s="1"/>
  <c r="D7" i="5"/>
  <c r="J7" i="5" s="1"/>
  <c r="D6" i="5"/>
  <c r="J6" i="5" s="1"/>
  <c r="H20" i="4"/>
  <c r="F20" i="4"/>
  <c r="E20" i="4"/>
  <c r="D20" i="4"/>
  <c r="B20" i="4"/>
  <c r="G19" i="4"/>
  <c r="C19" i="4"/>
  <c r="G18" i="4"/>
  <c r="C18" i="4"/>
  <c r="G17" i="4"/>
  <c r="C17" i="4"/>
  <c r="G16" i="4"/>
  <c r="C16" i="4"/>
  <c r="G15" i="4"/>
  <c r="C15" i="4"/>
  <c r="G14" i="4"/>
  <c r="C14" i="4"/>
  <c r="G13" i="4"/>
  <c r="C13" i="4"/>
  <c r="G12" i="4"/>
  <c r="C12" i="4"/>
  <c r="G11" i="4"/>
  <c r="C11" i="4"/>
  <c r="G10" i="4"/>
  <c r="C10" i="4"/>
  <c r="G9" i="4"/>
  <c r="C9" i="4"/>
  <c r="G8" i="4"/>
  <c r="C8" i="4"/>
  <c r="G7" i="4"/>
  <c r="C7" i="4"/>
  <c r="G6" i="4"/>
  <c r="C6" i="4"/>
  <c r="G5" i="4"/>
  <c r="G20" i="4" s="1"/>
  <c r="C5" i="4"/>
  <c r="C20" i="4" s="1"/>
  <c r="J21" i="3"/>
  <c r="I21" i="3"/>
  <c r="H21" i="3"/>
  <c r="G21" i="3"/>
  <c r="F21" i="3"/>
  <c r="E21" i="3"/>
  <c r="D21" i="3"/>
  <c r="C21" i="3"/>
  <c r="B21" i="3"/>
  <c r="L13" i="2"/>
  <c r="K13" i="2"/>
  <c r="J13" i="2"/>
  <c r="I13" i="2"/>
  <c r="H13" i="2"/>
  <c r="F13" i="2"/>
  <c r="E13" i="2"/>
  <c r="C13" i="2"/>
  <c r="B13" i="2"/>
  <c r="M12" i="2"/>
  <c r="J12" i="2"/>
  <c r="G12" i="2"/>
  <c r="D12" i="2"/>
  <c r="M11" i="2"/>
  <c r="J11" i="2"/>
  <c r="G11" i="2"/>
  <c r="D11" i="2"/>
  <c r="M10" i="2"/>
  <c r="J10" i="2"/>
  <c r="G10" i="2"/>
  <c r="D10" i="2"/>
  <c r="M9" i="2"/>
  <c r="J9" i="2"/>
  <c r="G9" i="2"/>
  <c r="D9" i="2"/>
  <c r="M8" i="2"/>
  <c r="J8" i="2"/>
  <c r="G8" i="2"/>
  <c r="D8" i="2"/>
  <c r="M7" i="2"/>
  <c r="J7" i="2"/>
  <c r="G7" i="2"/>
  <c r="D7" i="2"/>
  <c r="M6" i="2"/>
  <c r="M13" i="2" s="1"/>
  <c r="J6" i="2"/>
  <c r="G6" i="2"/>
  <c r="G13" i="2" s="1"/>
  <c r="D6" i="2"/>
  <c r="D13" i="2" s="1"/>
  <c r="D9" i="20" l="1"/>
  <c r="C9" i="20" s="1"/>
  <c r="D19" i="20"/>
  <c r="C19" i="20" s="1"/>
  <c r="D5" i="19"/>
  <c r="E5" i="19" s="1"/>
  <c r="F7" i="15"/>
  <c r="F16" i="15"/>
  <c r="F8" i="15"/>
  <c r="D6" i="15"/>
  <c r="H8" i="15"/>
  <c r="H5" i="15" s="1"/>
  <c r="H9" i="15"/>
  <c r="F10" i="15"/>
  <c r="D11" i="15"/>
  <c r="D12" i="15"/>
  <c r="D13" i="15"/>
  <c r="D14" i="15"/>
  <c r="D15" i="15"/>
  <c r="H17" i="15"/>
  <c r="F18" i="15"/>
  <c r="D19" i="15"/>
  <c r="D20" i="15"/>
  <c r="D21" i="15"/>
  <c r="D22" i="15"/>
  <c r="F23" i="15"/>
  <c r="I5" i="15"/>
  <c r="F9" i="15"/>
  <c r="F17" i="15"/>
  <c r="F6" i="15"/>
  <c r="F5" i="15" s="1"/>
  <c r="D7" i="15"/>
  <c r="H10" i="15"/>
  <c r="F11" i="15"/>
  <c r="F12" i="15"/>
  <c r="F13" i="15"/>
  <c r="F14" i="15"/>
  <c r="F15" i="15"/>
  <c r="H18" i="15"/>
  <c r="F19" i="15"/>
  <c r="F20" i="15"/>
  <c r="F21" i="15"/>
  <c r="C56" i="10"/>
  <c r="C52" i="10"/>
  <c r="C48" i="10"/>
  <c r="C44" i="10"/>
  <c r="C40" i="10"/>
  <c r="C60" i="10" s="1"/>
  <c r="C59" i="10"/>
  <c r="C55" i="10"/>
  <c r="C51" i="10"/>
  <c r="C47" i="10"/>
  <c r="C43" i="10"/>
  <c r="F34" i="6"/>
  <c r="E36" i="6"/>
  <c r="G34" i="6"/>
  <c r="F5" i="6"/>
  <c r="F6" i="6"/>
  <c r="F7" i="6"/>
  <c r="F8" i="6"/>
  <c r="F25" i="6"/>
  <c r="F29" i="6"/>
  <c r="G5" i="6"/>
  <c r="J21" i="5"/>
  <c r="D21" i="5"/>
  <c r="D21" i="20" l="1"/>
  <c r="C21" i="20" s="1"/>
  <c r="D5" i="15"/>
  <c r="G36" i="6"/>
  <c r="F36" i="6"/>
</calcChain>
</file>

<file path=xl/sharedStrings.xml><?xml version="1.0" encoding="utf-8"?>
<sst xmlns="http://schemas.openxmlformats.org/spreadsheetml/2006/main" count="1547" uniqueCount="874">
  <si>
    <t xml:space="preserve"> ÀÉÌÃÈÉÍ ÕÝÐÝÃËÝÝÍÈÉ ¯ÍÈÉÍ ÈÍÄÅÊÑ</t>
  </si>
  <si>
    <t>Áàðààíû á¿ëãýýð</t>
  </si>
  <si>
    <t>2015-12</t>
  </si>
  <si>
    <t>2014-12</t>
  </si>
  <si>
    <t>2015-11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</si>
  <si>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</si>
  <si>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</si>
  <si>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</si>
  <si>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</si>
  <si>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</si>
  <si>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</si>
  <si>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</si>
  <si>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</si>
  <si>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</si>
  <si>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</si>
  <si>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</si>
  <si>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</si>
  <si>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</si>
  <si>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</si>
  <si>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</si>
  <si>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</si>
  <si>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</si>
  <si>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</si>
  <si>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</si>
  <si>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</si>
  <si>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</si>
  <si>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</si>
  <si>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</si>
  <si>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</si>
  <si>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</si>
  <si>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</si>
  <si>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</si>
  <si>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</si>
  <si>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</si>
  <si>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</si>
  <si>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</si>
  <si>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</si>
  <si>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</si>
  <si>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</si>
  <si>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</si>
  <si>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</si>
  <si>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</si>
  <si>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</si>
  <si>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</si>
  <si>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</si>
  <si>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</si>
  <si>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</si>
  <si>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</si>
  <si>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</si>
  <si>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</si>
  <si>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</si>
  <si>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</si>
  <si>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</si>
  <si>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</si>
  <si>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</si>
  <si>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</si>
  <si>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</si>
  <si>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</si>
  <si>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</si>
  <si>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>Жижиг дунд үйлдвэрлэлийг дэмжих сан /мян.төг/</t>
  </si>
  <si>
    <t>Үйл ажиллагааны чиглэл</t>
  </si>
  <si>
    <t>Олгосон зээл</t>
  </si>
  <si>
    <t>Эргэн төлсөн дүн</t>
  </si>
  <si>
    <t>Зээлийн үйлдэгдэл</t>
  </si>
  <si>
    <t>Хүнсний үйлдвэрлэл</t>
  </si>
  <si>
    <t>Хөнгөн үйлдвэрлэл</t>
  </si>
  <si>
    <t>Газар тариалан</t>
  </si>
  <si>
    <t>Мал аж ахуй</t>
  </si>
  <si>
    <t>Барилга</t>
  </si>
  <si>
    <t>Худалдаа үйлчилгээ</t>
  </si>
  <si>
    <t>Бусад</t>
  </si>
  <si>
    <t>Дүн</t>
  </si>
  <si>
    <t xml:space="preserve">2014 ОНЫ 4-Р УЛИРЛЫН ХӨДӨЛМӨР ЭРХЛЭЛТИЙГ ДЭМЖИХ САНГИЙН ЗЭЭЛ ОЛГОЛТ,сумаар </t>
  </si>
  <si>
    <t>мян.төг</t>
  </si>
  <si>
    <t>Сум</t>
  </si>
  <si>
    <t>Олгосон зээлийн хэмжээ</t>
  </si>
  <si>
    <t>Ажлын байр</t>
  </si>
  <si>
    <t>Хадгалагдсан</t>
  </si>
  <si>
    <t>Шинээр бий болсон</t>
  </si>
  <si>
    <t>Дэлгэрцогт</t>
  </si>
  <si>
    <t xml:space="preserve">Дэрэн 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</si>
  <si>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</si>
  <si>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</si>
  <si>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</si>
  <si>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</si>
  <si>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</si>
  <si>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</si>
  <si>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</si>
  <si>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</si>
  <si>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</si>
  <si>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</si>
  <si>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</si>
  <si>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</si>
  <si>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</si>
  <si>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2015 ОНЫ 4-Р УЛИРЛЫН СУМ ХӨГЖҮҮЛЭХ САНГИЙН                                                  САНХҮҮЖИЛТИЙН МЭДЭЭ,сумаар мян.төг</t>
  </si>
  <si>
    <t>Засгийн газраас олгосон төсөв</t>
  </si>
  <si>
    <t xml:space="preserve"> Иргэдэд олгосон зээл /өссөн дүнгээр/ </t>
  </si>
  <si>
    <t>Зээлийн эргэн төлөлт</t>
  </si>
  <si>
    <t>Зээлийн үлдэгдэл</t>
  </si>
  <si>
    <t>Сум хөгжүүлэх сангийн үлдэгдэл</t>
  </si>
  <si>
    <t>Нийт</t>
  </si>
  <si>
    <t xml:space="preserve">2014 онд </t>
  </si>
  <si>
    <t>2015 онд</t>
  </si>
  <si>
    <t>СУМ ХӨГЖҮҮЛЭХ САНГИЙН ҮЙЛ АЖИЛЛАГААНЫ МЭДЭЭ,сумаар мян.төг</t>
  </si>
  <si>
    <t>сум</t>
  </si>
  <si>
    <t>Олгогдсон зээл</t>
  </si>
  <si>
    <t>хадгалагдсан</t>
  </si>
  <si>
    <t xml:space="preserve">Шинээр бий болсон </t>
  </si>
  <si>
    <t>ÎÐÎÍ ÍÓÒÃÈÉÍ ÒªÑÂÈÉÍ ÎÐËÎÃÛÍ Ã¯ÉÖÝÒÃÝËÈÉÍ ÌÝÄÝÝ</t>
  </si>
  <si>
    <t xml:space="preserve">   2016.04.12</t>
  </si>
  <si>
    <t xml:space="preserve">        /ìÿí.òºã/</t>
  </si>
  <si>
    <t>¯ç¿¿ëýëò</t>
  </si>
  <si>
    <t>ìºð</t>
  </si>
  <si>
    <t>2015 îíû</t>
  </si>
  <si>
    <t>2016 îíû</t>
  </si>
  <si>
    <t xml:space="preserve"> 16/15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</si>
  <si>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</si>
  <si>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</si>
  <si>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</si>
  <si>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</si>
  <si>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</si>
  <si>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</si>
  <si>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</si>
  <si>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</si>
  <si>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</si>
  <si>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</si>
  <si>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</si>
  <si>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</si>
  <si>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</si>
  <si>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</si>
  <si>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2.Хөрөнгийн òàòâàð/ҮХХболон буу/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</si>
  <si>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</si>
  <si>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</si>
  <si>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</si>
  <si>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</si>
  <si>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</si>
  <si>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Хог хаягдалын үйлчилгээний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</si>
  <si>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</si>
  <si>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</si>
  <si>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</si>
  <si>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</si>
  <si>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</si>
  <si>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</si>
  <si>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</si>
  <si>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</si>
  <si>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</si>
  <si>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</si>
  <si>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</si>
  <si>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</si>
  <si>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</si>
  <si>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</si>
  <si>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</si>
  <si>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</si>
  <si>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ÎÐÎÍ ÍÓÒÃÈÉÍ ÒªÑÂÈÉÍ ÇÀÐËÀÃÛÍ Ã¯ÉÖÝÒÃÝË</t>
  </si>
  <si>
    <t>2016.01.12                                                                                        /ìÿí.òºã/</t>
  </si>
  <si>
    <t>2014 îíû ìºí ¿åä</t>
  </si>
  <si>
    <t xml:space="preserve">      2015 îíû </t>
  </si>
  <si>
    <t>15/14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</si>
  <si>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</si>
  <si>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</si>
  <si>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</si>
  <si>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</si>
  <si>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</si>
  <si>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</si>
  <si>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</si>
  <si>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</si>
  <si>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</si>
  <si>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</si>
  <si>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</si>
  <si>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</si>
  <si>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</si>
  <si>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  -Бусад урсгал шилжүүлэг</t>
  </si>
  <si>
    <t>Хөрөнгийн зардал</t>
  </si>
  <si>
    <t xml:space="preserve">          Áàíêíû êàññûí îðëîãî, çàðëàãà, çýýë õàäãàëàìæèéí</t>
  </si>
  <si>
    <t xml:space="preserve">  ìýäýý</t>
  </si>
  <si>
    <t xml:space="preserve"> 2016-01-10                                                                                                                                   </t>
  </si>
  <si>
    <t>сая.төг</t>
  </si>
  <si>
    <t>ä/ä</t>
  </si>
  <si>
    <t>Ìîíãîë áàíê</t>
  </si>
  <si>
    <t xml:space="preserve">ÕÀÀÍ áàíê </t>
  </si>
  <si>
    <t>ÕÀÑ áàíê</t>
  </si>
  <si>
    <t>Төрийн банк</t>
  </si>
  <si>
    <t>Капитал банк</t>
  </si>
  <si>
    <t>Ä¯Í</t>
  </si>
  <si>
    <t xml:space="preserve"> 15/14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</si>
  <si>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</si>
  <si>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</si>
  <si>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</si>
  <si>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</si>
  <si>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</si>
  <si>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</si>
  <si>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</si>
  <si>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</si>
  <si>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</si>
  <si>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</si>
  <si>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>ÀÉÌÃÈÉÍ Á¯ÐÒÃÝËÒÝÉ ÀÆÈËÃ¯É×¯¯ÄÈÉÍ ÌÝÄÝÝ</t>
  </si>
  <si>
    <t>2016.01.06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</si>
  <si>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</si>
  <si>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</si>
  <si>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</si>
  <si>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</si>
  <si>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</si>
  <si>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</si>
  <si>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</si>
  <si>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</si>
  <si>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</si>
  <si>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</si>
  <si>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</si>
  <si>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</si>
  <si>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</si>
  <si>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</si>
  <si>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</si>
  <si>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</si>
  <si>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</si>
  <si>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</si>
  <si>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</si>
  <si>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</si>
  <si>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</si>
  <si>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Ä¿í</t>
  </si>
  <si>
    <t xml:space="preserve"> Аæëûí áàéðíû çóó÷ëàë</t>
  </si>
  <si>
    <t xml:space="preserve"> 2016.01.06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</si>
  <si>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</si>
  <si>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</si>
  <si>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</si>
  <si>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</si>
  <si>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</si>
  <si>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</si>
  <si>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</si>
  <si>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</si>
  <si>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</si>
  <si>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</si>
  <si>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</si>
  <si>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</si>
  <si>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</si>
  <si>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</si>
  <si>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</si>
  <si>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</si>
  <si>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</si>
  <si>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</si>
  <si>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</si>
  <si>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</si>
  <si>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</si>
  <si>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</si>
  <si>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</si>
  <si>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</si>
  <si>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</si>
  <si>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НИЙГМИЙН ХАЛАМЖИЙН САНГИЙН ҮЗҮҮЛЭЛТ               сая.төг</t>
  </si>
  <si>
    <t xml:space="preserve">                                     2016.01.09</t>
  </si>
  <si>
    <t>Үзүүлэлт</t>
  </si>
  <si>
    <t>2015 он I-VIII сар</t>
  </si>
  <si>
    <t>Хүн тоо</t>
  </si>
  <si>
    <t>зарлага сая.  төг</t>
  </si>
  <si>
    <t xml:space="preserve">                                                                                    Санхүүжилт                                               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</si>
  <si>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</si>
  <si>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</si>
  <si>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</si>
  <si>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</si>
  <si>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</si>
  <si>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</si>
  <si>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</si>
  <si>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</si>
  <si>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</si>
  <si>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</si>
  <si>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</si>
  <si>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</si>
  <si>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</si>
  <si>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</si>
  <si>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</si>
  <si>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</si>
  <si>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</si>
  <si>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16 хүртэлх насны байнгын асаргаа шаардлагатай хүүхдэд олгох мөнгөн тэтгэмж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</si>
  <si>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</si>
  <si>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</si>
  <si>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</si>
  <si>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</si>
  <si>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</si>
  <si>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</si>
  <si>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</si>
  <si>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</si>
  <si>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</si>
  <si>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 xml:space="preserve">  ÃÎË ÍÝÐ ÒªÐËÈÉÍ  Á¯ÒÝÝÃÄÝÕ¯¯ÍÈÉ  12-ð ÑÀÐÛÍ ¯ÍÈÉÍ ÌÝÄÝÝ</t>
  </si>
  <si>
    <t>¹</t>
  </si>
  <si>
    <t>ÍÝÐ ÒªÐªË</t>
  </si>
  <si>
    <t xml:space="preserve">Äóíäãîâü </t>
  </si>
  <si>
    <t>Òºâ</t>
  </si>
  <si>
    <t>ªìíºãîâü</t>
  </si>
  <si>
    <t>Äîðíîãîâü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</si>
  <si>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</si>
  <si>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</si>
  <si>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</si>
  <si>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</si>
  <si>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</si>
  <si>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</si>
  <si>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</si>
  <si>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</si>
  <si>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</si>
  <si>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</si>
  <si>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</si>
  <si>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</si>
  <si>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</si>
  <si>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</si>
  <si>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</si>
  <si>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</si>
  <si>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</si>
  <si>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</si>
  <si>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</si>
  <si>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</si>
  <si>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</si>
  <si>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</si>
  <si>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</si>
  <si>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</si>
  <si>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</si>
  <si>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</si>
  <si>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</si>
  <si>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</si>
  <si>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</si>
  <si>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</si>
  <si>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</si>
  <si>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</si>
  <si>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</si>
  <si>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</si>
  <si>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</si>
  <si>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</si>
  <si>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</si>
  <si>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</si>
  <si>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</si>
  <si>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</si>
  <si>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</si>
  <si>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</si>
  <si>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>Õ¯Í ÀÌÛÍ ÅÐÄÈÉÍ ÕªÄªËÃªªÍ, Õ¯¯ÕÄÈÉÍ ÝÍÄÝÃÄÝË</t>
  </si>
  <si>
    <t>ñóìä</t>
  </si>
  <si>
    <r>
      <t xml:space="preserve">òºðñºí </t>
    </r>
    <r>
      <rPr>
        <sz val="10"/>
        <rFont val="Arial"/>
        <family val="2"/>
      </rPr>
      <t xml:space="preserve"> хүүхдийн </t>
    </r>
    <r>
      <rPr>
        <sz val="10"/>
        <rFont val="Arial Mon"/>
        <family val="2"/>
      </rPr>
      <t>тоо</t>
    </r>
  </si>
  <si>
    <t>Á¿õ íàñ   áàðàëò</t>
  </si>
  <si>
    <t>Ãýð á¿ëýý á¿ðòã¿¿ëñýí õ¿íèé òîî</t>
  </si>
  <si>
    <t xml:space="preserve">¿¿íýýñ ýìíýëýãò </t>
  </si>
  <si>
    <t>0-1 íàñíû  õ¿¿õäèéí  ýíäýãäýë</t>
  </si>
  <si>
    <t>1-5 íàñíû  õ¿¿õäèéí  ýíäýãäýë</t>
  </si>
  <si>
    <t>Äýðýí</t>
  </si>
  <si>
    <t>ЭМГ-ын мэдээгээр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</si>
  <si>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</si>
  <si>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</si>
  <si>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</si>
  <si>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</si>
  <si>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>Ñóìä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</si>
  <si>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</si>
  <si>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</si>
  <si>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</si>
  <si>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</si>
  <si>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</si>
  <si>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</si>
  <si>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</si>
  <si>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</si>
  <si>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</si>
  <si>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</si>
  <si>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</si>
  <si>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</si>
  <si>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</si>
  <si>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</si>
  <si>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</si>
  <si>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</si>
  <si>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</si>
  <si>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</si>
  <si>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</si>
  <si>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</si>
  <si>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</si>
  <si>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</si>
  <si>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</si>
  <si>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</si>
  <si>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Сц</t>
  </si>
  <si>
    <t>Мд</t>
  </si>
  <si>
    <t>Эб</t>
  </si>
  <si>
    <t>ÌÓÝ òºâ</t>
  </si>
  <si>
    <t>Халдварт өвчнөөр өвчлөгчдийн тоо, эзлэх хувь онуудаар</t>
  </si>
  <si>
    <t>2016.01.07</t>
  </si>
  <si>
    <t>2013 оны XII сар</t>
  </si>
  <si>
    <t>2014 оны XII сар</t>
  </si>
  <si>
    <t>2015 оны XII сар</t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</si>
  <si>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 2014 он</t>
    </r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</si>
  <si>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2013он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</si>
  <si>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</si>
  <si>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</si>
  <si>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</si>
  <si>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</si>
  <si>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</si>
  <si>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</si>
  <si>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</si>
  <si>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</si>
  <si>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</si>
  <si>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</si>
  <si>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</si>
  <si>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</si>
  <si>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</si>
  <si>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</si>
  <si>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</si>
  <si>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</si>
  <si>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</si>
  <si>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</si>
  <si>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</si>
  <si>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</si>
  <si>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Улаан бурхан</t>
  </si>
  <si>
    <t>Менингококкт халдвар</t>
  </si>
  <si>
    <t>Õ¯Í ÀÌÛÍ ÍÈÉÃÌÈÉÍ ÇÀÐÈÌ ¯Ç¯¯ËÝËÒ¯¯Ä</t>
  </si>
  <si>
    <t>2016.01.09</t>
  </si>
  <si>
    <t>ºí÷èí õ¿¿õä¿¿ä</t>
  </si>
  <si>
    <t>18 õ¿ðòýë íàñíû Õ¿¿õýäòýé ãýð á¿ëã¿é õ¿í /2015/</t>
  </si>
  <si>
    <t>ãýð á¿ëã¿é ºðõ òîëãîéëñîí õ¿í   / 2015 îíîîð /</t>
  </si>
  <si>
    <t>Õºãæëèéí áýðõøýýëòýé õ¿íèé òîî</t>
  </si>
  <si>
    <t>Ãàíö áèå ºíäºð íàñòàí ºðõèéí òîî</t>
  </si>
  <si>
    <t>2013</t>
  </si>
  <si>
    <t>2014</t>
  </si>
  <si>
    <t>2015</t>
  </si>
  <si>
    <t xml:space="preserve">ýöýã </t>
  </si>
  <si>
    <t>ýõ</t>
  </si>
  <si>
    <t>1. ÄÖ</t>
  </si>
  <si>
    <t>2. ÄÍ</t>
  </si>
  <si>
    <t>3. ÃÓ</t>
  </si>
  <si>
    <t>4. ÖÄ</t>
  </si>
  <si>
    <t>5. ÁÆ</t>
  </si>
  <si>
    <t>6. ªØ</t>
  </si>
  <si>
    <t>7. ÃÑ</t>
  </si>
  <si>
    <t>8. ªÒ</t>
  </si>
  <si>
    <t>9. ÕÄ</t>
  </si>
  <si>
    <t>10.ËÑ</t>
  </si>
  <si>
    <t xml:space="preserve">11. ÄÕ </t>
  </si>
  <si>
    <t>12. ÑÎ</t>
  </si>
  <si>
    <t xml:space="preserve">13. ÝÄ </t>
  </si>
  <si>
    <t xml:space="preserve">14. ÑÖ </t>
  </si>
  <si>
    <t xml:space="preserve">15.ÀÄ </t>
  </si>
  <si>
    <t>ÄYÍ</t>
  </si>
  <si>
    <t>1.Ýð¿¿ë ìýíäèéí áàéãóóëëàãà</t>
  </si>
  <si>
    <t>Ýð¿¿ë ìýíäèéí áàéãóóëëàãûí òîî</t>
  </si>
  <si>
    <t>¿¿íýýñ</t>
  </si>
  <si>
    <t>Ýð¿¿ë ìýíäèéí ãàçàð</t>
  </si>
  <si>
    <t>Íýãäñýí ýìíýëýã</t>
  </si>
  <si>
    <t>Ñóìûí ýìíýëýã</t>
  </si>
  <si>
    <t>ªðõèéí ýìíýëýã</t>
  </si>
  <si>
    <t>õóâèéí ýìíýëýã</t>
  </si>
  <si>
    <t>Ýìèéí ñàí /õóâèéí/</t>
  </si>
  <si>
    <t>Áóñàä /ýì ýðãýëòèéí ñàí, ãîö õàëäâàðò/</t>
  </si>
  <si>
    <t>2. ¯éë÷èëãýý áîðëóóëàëòûí îðëîãî</t>
  </si>
  <si>
    <t>Ø¿äíèé ýì÷èëãýý</t>
  </si>
  <si>
    <t>Áóñàä ýì÷èëãýý</t>
  </si>
  <si>
    <t>Ýìèéí ñàí</t>
  </si>
  <si>
    <t>3. Ýìíýëãèéí èõ ýì÷, äóíä ìýðãýæèëòýí</t>
  </si>
  <si>
    <t xml:space="preserve">1
</t>
  </si>
  <si>
    <t>Èõ ýì÷ á¿ãä</t>
  </si>
  <si>
    <t>ýìýãòýé</t>
  </si>
  <si>
    <t>äîòðûí</t>
  </si>
  <si>
    <t>ìýñ çàñëûí</t>
  </si>
  <si>
    <t>õ¿¿õäèéí</t>
  </si>
  <si>
    <t>ýìýãòýé÷¿¿äèéí</t>
  </si>
  <si>
    <t>ø¿äíèé</t>
  </si>
  <si>
    <t>åðºíõèé ýì÷èëãýýíèé</t>
  </si>
  <si>
    <t>ëàáîðòîðèéí</t>
  </si>
  <si>
    <t>ýìãýã àíàòîìèéí</t>
  </si>
  <si>
    <t>õàëäâàðòûí</t>
  </si>
  <si>
    <t>ìýäðýëèéí</t>
  </si>
  <si>
    <t>÷èõ õàìàð õîîëîé</t>
  </si>
  <si>
    <t>í¿äíèé</t>
  </si>
  <si>
    <t>ìýäýýã¿éæ¿¿ëýëòèéí</t>
  </si>
  <si>
    <t>ºðõèéí</t>
  </si>
  <si>
    <t>áóñàä</t>
  </si>
  <si>
    <t xml:space="preserve">2
</t>
  </si>
  <si>
    <t>Äóíä ìýðãýæèëòýí</t>
  </si>
  <si>
    <t>ñóâèëàã÷</t>
  </si>
  <si>
    <t>ýì íàéðóóëàã÷</t>
  </si>
  <si>
    <t>ãýðëèéí òåõíèê÷</t>
  </si>
  <si>
    <t>ëàáîðàíò</t>
  </si>
  <si>
    <t>ø¿äíèé òåõíèê÷</t>
  </si>
  <si>
    <t>áóñàä áàãà ýì÷</t>
  </si>
  <si>
    <t>àðèóòãàã÷</t>
  </si>
  <si>
    <t>Ýìíýëãèéí îð</t>
  </si>
  <si>
    <t>õóâèéí ýìíýëãèéí îð</t>
  </si>
  <si>
    <t>10000 õ¿íä íîãäîõ Èõ ýì÷</t>
  </si>
  <si>
    <t>10000 õ¿íä íîãäîõ äóíä ìýðãýæèëòýí</t>
  </si>
  <si>
    <t>10000 õ¿íä íîãäîõ ýìíýëãèéí îð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</si>
  <si>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</si>
  <si>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</si>
  <si>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</si>
  <si>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2015 îíä </t>
  </si>
  <si>
    <t>2015/2014 õóâü</t>
  </si>
  <si>
    <t xml:space="preserve">Õ¿ðýí í¿¿ðñ                       </t>
  </si>
  <si>
    <t xml:space="preserve">ìÿí,òí </t>
  </si>
  <si>
    <t xml:space="preserve">     Æîíø</t>
  </si>
  <si>
    <t xml:space="preserve">     Гөлтгөнө</t>
  </si>
  <si>
    <t>-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</si>
  <si>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</si>
  <si>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</si>
  <si>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</si>
  <si>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</si>
  <si>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</si>
  <si>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</si>
  <si>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</si>
  <si>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</si>
  <si>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</si>
  <si>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</si>
  <si>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</si>
  <si>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</si>
  <si>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</si>
  <si>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</si>
  <si>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</si>
  <si>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</si>
  <si>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</si>
  <si>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</si>
  <si>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>ìÿí.òºã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</si>
  <si>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</si>
  <si>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</si>
  <si>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</si>
  <si>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</si>
  <si>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</si>
  <si>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</si>
  <si>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</si>
  <si>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</si>
  <si>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</si>
  <si>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</si>
  <si>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</si>
  <si>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</si>
  <si>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 Гөлтгөнө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</si>
  <si>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</si>
  <si>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</si>
  <si>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</si>
  <si>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</si>
  <si>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</si>
  <si>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</si>
  <si>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</si>
  <si>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</si>
  <si>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ÃÝÌÒ ÕÝÐÝÃ ÇªÐ×ËÈÉÍ ÌÝÄÝÝ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</si>
  <si>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</si>
  <si>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</si>
  <si>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</si>
  <si>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</si>
  <si>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</si>
  <si>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</si>
  <si>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</si>
  <si>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</si>
  <si>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</si>
  <si>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</si>
  <si>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</si>
  <si>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</si>
  <si>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</si>
  <si>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</si>
  <si>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</si>
  <si>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</si>
  <si>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</si>
  <si>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ñóì</t>
  </si>
  <si>
    <t>áóëààëò</t>
  </si>
  <si>
    <t>Áóñàä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</si>
  <si>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</si>
  <si>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</si>
  <si>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</si>
  <si>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</si>
  <si>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</si>
  <si>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</si>
  <si>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</si>
  <si>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</si>
  <si>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</si>
  <si>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</si>
  <si>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</si>
  <si>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</si>
  <si>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</si>
  <si>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</si>
  <si>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</si>
  <si>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</si>
  <si>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</si>
  <si>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</si>
  <si>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</si>
  <si>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</si>
  <si>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</si>
  <si>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</si>
  <si>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</si>
  <si>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</si>
  <si>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</si>
  <si>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</si>
  <si>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</si>
  <si>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</si>
  <si>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</si>
  <si>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</si>
  <si>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</si>
  <si>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</si>
  <si>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</si>
  <si>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>Дундговь аймгийн барилга угсралт, их засварын ажлын мэдээ</t>
  </si>
  <si>
    <t>2015.10.07</t>
  </si>
  <si>
    <t>(мян.төг)</t>
  </si>
  <si>
    <t>Код</t>
  </si>
  <si>
    <t>Барилгын төрөл</t>
  </si>
  <si>
    <t>Өмнөх он</t>
  </si>
  <si>
    <t>Тухайн он</t>
  </si>
  <si>
    <t>Хувь</t>
  </si>
  <si>
    <t>Өссөн дүнгээр</t>
  </si>
  <si>
    <t>Улирлын дүн</t>
  </si>
  <si>
    <t>Орон сууцны барилга</t>
  </si>
  <si>
    <t>Орон сууцны барилга, гарааштай</t>
  </si>
  <si>
    <t>Худалдаа, үйлчилгээний</t>
  </si>
  <si>
    <t>Эмнэлэг</t>
  </si>
  <si>
    <t>Цэцэрлэг</t>
  </si>
  <si>
    <t>Сургууль</t>
  </si>
  <si>
    <t>Соёлын</t>
  </si>
  <si>
    <t>Спорт, биеийн тамир</t>
  </si>
  <si>
    <t>Конторын</t>
  </si>
  <si>
    <t>Орон сууцны бус бусад барилга</t>
  </si>
  <si>
    <t>Эрчим хүчний</t>
  </si>
  <si>
    <t>Хатуу хучилттай авто зам</t>
  </si>
  <si>
    <t>Сайжруулсан хөрсөн зам</t>
  </si>
  <si>
    <t>Далан, суваг, шугам</t>
  </si>
  <si>
    <t>Бусад (бусад зам, талбайн ажил)</t>
  </si>
  <si>
    <t>Орон сууцны барилгын их засвар</t>
  </si>
  <si>
    <t>Орон сууцны бус барилгын их засвар</t>
  </si>
  <si>
    <t>Инжежерийн барилга байгууламжийн их засвар</t>
  </si>
  <si>
    <t>Òàðèàëñàí òàëáàé , ургац хураалтын мэдээ</t>
  </si>
  <si>
    <t>2016.01.10</t>
  </si>
  <si>
    <t>Ñóìäûí íýð</t>
  </si>
  <si>
    <t>Тэжээлийн ургамал  (тонн)</t>
  </si>
  <si>
    <t>Өөрийн хүчээр бэлтгэсэн өвс   (тонн)</t>
  </si>
  <si>
    <t>Бэлтгэсэн гар тэжээл (тонн)</t>
  </si>
  <si>
    <t>Төмс</t>
  </si>
  <si>
    <t>Хүнсний ногоо</t>
  </si>
  <si>
    <t xml:space="preserve">нийт тариалсан талбай (га) </t>
  </si>
  <si>
    <t>нийт хураасан ургац (тонн)</t>
  </si>
  <si>
    <t>Адаацаг сум</t>
  </si>
  <si>
    <t>Баянжаргалан сум</t>
  </si>
  <si>
    <t>Говь-Угтаал сум</t>
  </si>
  <si>
    <t>Гурвансайхан сум</t>
  </si>
  <si>
    <t>Дэлгэрхангай сум</t>
  </si>
  <si>
    <t>Дэлгэрцогт сум</t>
  </si>
  <si>
    <t>Дэрэн сум</t>
  </si>
  <si>
    <t>Луус сум</t>
  </si>
  <si>
    <t>Өндөршил сум</t>
  </si>
  <si>
    <t xml:space="preserve">Сайнцагаан сум </t>
  </si>
  <si>
    <t>Сайхан-Овоо сум</t>
  </si>
  <si>
    <t>Хулд сум</t>
  </si>
  <si>
    <t>Цагаандэлгэр сум</t>
  </si>
  <si>
    <t>Эрдэнэдалай сум</t>
  </si>
  <si>
    <t>ÃÝÐ Á¯ËÈÉÍ ÕÝÐÝÃÖÝÝÍÈÉ ÇÎÐÈÓËÀËÒÀÀÐ ÈÐÃÝÄÝÄ ªÌ×Ë¯¯ËÑÝÍ ÃÀÇÀÐ</t>
  </si>
  <si>
    <t xml:space="preserve"> </t>
  </si>
  <si>
    <t xml:space="preserve">ªì÷ëºõ õ¿ñýëò èð¿¿ëñýí ºðõ </t>
  </si>
  <si>
    <t xml:space="preserve">ªì÷ë¿¿ëýõ øèéäâýð ãàðãàñàí ºðõ </t>
  </si>
  <si>
    <t>ªì÷ë¿¿ëñýí ãàçðûí õýìæýý /ãà/</t>
  </si>
  <si>
    <t>Ãîâü-óãòààë</t>
  </si>
  <si>
    <t xml:space="preserve">ªëçèéò </t>
  </si>
  <si>
    <t>Ñàéõàí-îâîî</t>
  </si>
  <si>
    <t>ÒªÑÂÈÉÍ ÎÐËÎÃÛÍ ÒªËªÂËªÃªªÍÈÉ ÁÈÅËÝËÒ</t>
  </si>
  <si>
    <t xml:space="preserve">                                    /ìÿí.òºã/</t>
  </si>
  <si>
    <t xml:space="preserve"> Æèëèéí ýõíýýñ</t>
  </si>
  <si>
    <t>12- ð ñàð</t>
  </si>
  <si>
    <t>Äóíäãîâü</t>
  </si>
  <si>
    <t>Áîëîâñðîëûí áàéãóóëëàãûí çàðèì ¿ç¿¿ëýëò¿¿ä</t>
  </si>
  <si>
    <t>Сóìäûí íýð</t>
  </si>
  <si>
    <t>ÅÁÑ-ä ñóðàëöàãñàä</t>
  </si>
  <si>
    <t>Á¿õ áàãø íàð</t>
  </si>
  <si>
    <t>Íýã áàãøèä íîãäîõ ñóðàëöàãñäûí òîî</t>
  </si>
  <si>
    <t>1-5 àíãèéí íýã áàãøèä íîãäîõ ñóðàëöàãñäûí òîî</t>
  </si>
  <si>
    <t>6-11 ð àíãèéí íýã áàãøèä íîãäîõ ñóðàëöàãñäûí òîî</t>
  </si>
  <si>
    <t>12-ð àíãè òºãñºã÷èä</t>
  </si>
  <si>
    <t>9-ð àíãè òºãñºã÷èä/12/</t>
  </si>
  <si>
    <t>1-ð àíãèä ýëñýã÷èä</t>
  </si>
  <si>
    <t>Äîòóóð áàéðàíä ñóóäàã õ¿¿õäèéí òîî</t>
  </si>
  <si>
    <t>1-5 ð àíãèä</t>
  </si>
  <si>
    <t>6-12 ð àíãèä</t>
  </si>
  <si>
    <t>áàãà àíãèéí áàãø</t>
  </si>
  <si>
    <t>äóíä, ахлах àíãèéí áàãø</t>
  </si>
  <si>
    <t>ÁÎËÎÂÑÐÎËÛÍ ÁÀÉÃÓÓËËÀÃÛÍ ÇÀÐÈÌ ¯Ç¯¯ËÝËÒ¯¯Ä</t>
  </si>
  <si>
    <t>¯Ç¯¯ËÝËÒ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</si>
  <si>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</si>
  <si>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</si>
  <si>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</si>
  <si>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</si>
  <si>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</si>
  <si>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</si>
  <si>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</si>
  <si>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</si>
  <si>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2015/2014%</t>
  </si>
  <si>
    <t>ÅÁ-ûí ñóðãóóëèéí òîî</t>
  </si>
  <si>
    <t xml:space="preserve">  ¿¿íýýñ Áàãà ñóðãóóëü</t>
  </si>
  <si>
    <t>9 æèëèéí ñóðãóóëü</t>
  </si>
  <si>
    <t>11 æèëèéí ñóðãóóëü</t>
  </si>
  <si>
    <t xml:space="preserve">    ¿¿íýýñ ýìýãòýé</t>
  </si>
  <si>
    <t>¯¿íýýñ äýýä áîëîâñðîëòîé</t>
  </si>
  <si>
    <t>Õ¿¿õäèéí öýöýðëýãèéí òîî</t>
  </si>
  <si>
    <t>Öýöýðëýãò õàìðàãäñàí õ¿¿õýä</t>
  </si>
  <si>
    <t>Öýöýðëýãò õàìðàëòûí õóâü</t>
  </si>
  <si>
    <t>Ñóðãóóëü çàâñàðäñàí õ¿¿õäèéí òîî</t>
  </si>
  <si>
    <t>11-ð àíãè òºãñºã÷èä</t>
  </si>
  <si>
    <t>9-ð àíãè òºãñºã÷èä</t>
  </si>
  <si>
    <t>1.1 1000 Õ¯Í ÀÌÄ ÍÎÃÄÎÕ ÒªÐªËÒ, ÍÀÑ ÁÀÐÀËÒ, ÅÐÄÈÉÍ ÖÝÂÝÐ ªÑªËÒ</t>
  </si>
  <si>
    <t>Òºðºëò</t>
  </si>
  <si>
    <t>Íàñ áàðàëò</t>
  </si>
  <si>
    <t>Åðäèéí öýâýð ºñºëò</t>
  </si>
  <si>
    <t>Òàéëáàð: Ñóìäûí á¿ðòãýëèéí àæèëòíû òºðºëò, íàñ áàðàëòûí ìýäýýã ¿íäýñëýí õ¿í àìûí ºñºëòèéí òîîöîîã ãàðãàâ.</t>
  </si>
  <si>
    <t>Ñóóðèí õ¿í àìûí òîî, ºðõèéí òîî, øèëæèëò.   ñóìäààð, îíû ýöýñò</t>
  </si>
  <si>
    <t>2016.01.12</t>
  </si>
  <si>
    <t>Ñóóðèí õ¿í àìûí òîî</t>
  </si>
  <si>
    <t>ºñºëò õóâü</t>
  </si>
  <si>
    <t>Íèéò ºðõèéí òîî</t>
  </si>
  <si>
    <t xml:space="preserve">øèëæèí èðñýí õ¿íèé òîî </t>
  </si>
  <si>
    <t>øèëæèí ÿâñàí õ¿íèé òîî</t>
  </si>
  <si>
    <t>он</t>
  </si>
  <si>
    <t>Òàéëáàð. Øèëæèí èðñýí, øèëæèí ÿâñàí õ¿íèé òîîíä àéìàã äîòîðõ õºäºëãººí îðîîã¿é áîëíî.</t>
  </si>
  <si>
    <t>2014 ÎÍÛ ÀÂÒÎ ÒÝÝÂÐÈÉÍ ÌÝÄÝÝ</t>
  </si>
  <si>
    <t xml:space="preserve">¯ç¿¿ëýëò </t>
  </si>
  <si>
    <t>õýìæèõ íýãæ</t>
  </si>
  <si>
    <t xml:space="preserve">2014 îí   </t>
  </si>
  <si>
    <t xml:space="preserve">2015 îí   </t>
  </si>
  <si>
    <t>Çîð÷èã÷ ýðãýëò</t>
  </si>
  <si>
    <t>ìÿí.õ¿í.êì</t>
  </si>
  <si>
    <t>Çîð÷èã÷èä</t>
  </si>
  <si>
    <t>ìÿí.õ¿í</t>
  </si>
  <si>
    <t>2014 ÎÍÛ ÕÎËÁÎÎ, ¯ÉË×ÈËÃÝÝÍÈÉ ÌÝÄÝÝ</t>
  </si>
  <si>
    <t>Õýìæèõ  íýãæ</t>
  </si>
  <si>
    <t>2014 îí</t>
  </si>
  <si>
    <t>2015 îí</t>
  </si>
  <si>
    <t>Òàðèôûí îðëîãî</t>
  </si>
  <si>
    <t xml:space="preserve">¯¿íýýñ õ¿í àìûí </t>
  </si>
  <si>
    <t>Ñóóðèí òåëåôîí</t>
  </si>
  <si>
    <t>òîî</t>
  </si>
  <si>
    <t>Èíòåðíåò öýãèéí ¿éë÷ë¿¿ëýã÷äèéí òîî</t>
  </si>
  <si>
    <t>2015 оны 7-12 дугаар сарын цаг уурын үндсэн үзүүлэлтүүдийн мэдээ</t>
  </si>
  <si>
    <t>№</t>
  </si>
  <si>
    <t>Агаарын дундаж температур</t>
  </si>
  <si>
    <t>Агаарын үнэмлэхүй их температур</t>
  </si>
  <si>
    <t>Агаарын үнэмлэхүй бага температур</t>
  </si>
  <si>
    <t>Хур тунадасны нийлбэр</t>
  </si>
  <si>
    <t>Салхины их хурд</t>
  </si>
  <si>
    <t>2014 VII-XII</t>
  </si>
  <si>
    <t>2015 VII-XII</t>
  </si>
  <si>
    <t>Мандалговь</t>
  </si>
  <si>
    <t>Дэрэн</t>
  </si>
  <si>
    <t>Мэдээлэлгүй</t>
  </si>
  <si>
    <t>Дундговь аймгийн 2015 оны жилийн эцсийн мал тооллогын урьдчилсан дүн</t>
  </si>
  <si>
    <t xml:space="preserve">      2015.12.25</t>
  </si>
  <si>
    <t>Сумд</t>
  </si>
  <si>
    <t>Оны эхний мал</t>
  </si>
  <si>
    <t>Оны эцсийн мал</t>
  </si>
  <si>
    <t>Малын өсөлт, бууралтын хувь</t>
  </si>
  <si>
    <t>Бүгд</t>
  </si>
  <si>
    <t>үүнээс</t>
  </si>
  <si>
    <t>тэмээ</t>
  </si>
  <si>
    <t>адуу</t>
  </si>
  <si>
    <t>үхэр</t>
  </si>
  <si>
    <t>хонь</t>
  </si>
  <si>
    <t>ямаа</t>
  </si>
  <si>
    <t>СТАТИСТИКИЙН ХЭЛТЭС</t>
  </si>
  <si>
    <t>малын тоо</t>
  </si>
  <si>
    <t>a</t>
  </si>
  <si>
    <t>u</t>
  </si>
  <si>
    <t>t</t>
  </si>
  <si>
    <t>x</t>
  </si>
  <si>
    <t>y</t>
  </si>
  <si>
    <t xml:space="preserve">ÕÀÀ-í  á¿òýýãäýõ¿¿íèé ¿íèéí ìýäýý </t>
  </si>
  <si>
    <t>Õýìæèõ íýãæ</t>
  </si>
  <si>
    <t xml:space="preserve">2014 îíû  XII </t>
  </si>
  <si>
    <t>2015 он</t>
  </si>
  <si>
    <t>I</t>
  </si>
  <si>
    <t>II</t>
  </si>
  <si>
    <t>III</t>
  </si>
  <si>
    <t>IV</t>
  </si>
  <si>
    <t>V</t>
  </si>
  <si>
    <t>1 р сар</t>
  </si>
  <si>
    <t>2 р сар</t>
  </si>
  <si>
    <t>3 р сар</t>
  </si>
  <si>
    <t>4 р сар</t>
  </si>
  <si>
    <t>5 р сар</t>
  </si>
  <si>
    <t>6 р сар</t>
  </si>
  <si>
    <t>7 р сар</t>
  </si>
  <si>
    <t>8 р сар</t>
  </si>
  <si>
    <t>9 р сар</t>
  </si>
  <si>
    <t>10 р сар</t>
  </si>
  <si>
    <t xml:space="preserve">11 р сар </t>
  </si>
  <si>
    <t>12 сар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</si>
  <si>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</si>
  <si>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</si>
  <si>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</si>
  <si>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</si>
  <si>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</si>
  <si>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</si>
  <si>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</si>
  <si>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</si>
  <si>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</si>
  <si>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</si>
  <si>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</si>
  <si>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</si>
  <si>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</si>
  <si>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</si>
  <si>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</si>
  <si>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</si>
  <si>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</si>
  <si>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</si>
  <si>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</si>
  <si>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</si>
  <si>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</si>
  <si>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</si>
  <si>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</si>
  <si>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ӨРХИЙН ТОО, ӨРХИЙН ТЭРГҮҮЛЭГЧИЙН ХҮЙС, АМ БҮЛИЙН ТООГООР</t>
  </si>
  <si>
    <t>Байршил</t>
  </si>
  <si>
    <t>Өрхийн тэргүүлэгчийн хүйс</t>
  </si>
  <si>
    <t>Үүнээс  : ам бүлийн тоогоор</t>
  </si>
  <si>
    <t xml:space="preserve">Адаацаг </t>
  </si>
  <si>
    <t>Эм</t>
  </si>
  <si>
    <t>Эр</t>
  </si>
  <si>
    <t xml:space="preserve">Баянжаргалан </t>
  </si>
  <si>
    <t xml:space="preserve">Гурвансайхан </t>
  </si>
  <si>
    <t xml:space="preserve">Дэлгэрхангай </t>
  </si>
  <si>
    <t xml:space="preserve">Дэлгэрцогт </t>
  </si>
  <si>
    <t xml:space="preserve">Луус </t>
  </si>
  <si>
    <t xml:space="preserve">Өлзийт </t>
  </si>
  <si>
    <t xml:space="preserve">Өндөршил </t>
  </si>
  <si>
    <t xml:space="preserve">Сайнцагаан  </t>
  </si>
  <si>
    <t xml:space="preserve">Сайхан-Овоо </t>
  </si>
  <si>
    <t xml:space="preserve">Цагаандэлгэр </t>
  </si>
  <si>
    <t xml:space="preserve">Эрдэнэдалай </t>
  </si>
  <si>
    <t>ÄÓÍÄÃÎÂÜ ÀÉÌÃÈÉÍ ÑÓÌÄÛÍ ÒÎÂ× ÌÝÄÝÝËÝË</t>
  </si>
  <si>
    <t>íóòàã äýâñãýð      /ìÿí. ãà-ãààð /</t>
  </si>
  <si>
    <t>Áàãèéí òîî</t>
  </si>
  <si>
    <t>ºðõèéí òîî</t>
  </si>
  <si>
    <t>õ¿í àìûí òîî     / ñóóðèí õ¿í àìààð/</t>
  </si>
  <si>
    <t>Øèëýí êàáåëüä õîëáîãäñîí ýñýõ</t>
  </si>
  <si>
    <t>ìàëûí òîî           / ìÿí. òîë /</t>
  </si>
  <si>
    <t>ÓÁ-ààñ ñóì õ¿ðòýëõ çàé êì</t>
  </si>
  <si>
    <t>Àéìãèéí òºâººñ ñóì õ¿ðòýëõ çàé êì</t>
  </si>
  <si>
    <t>Нийт машины тоо</t>
  </si>
  <si>
    <t>мотоциклийн тоо</t>
  </si>
  <si>
    <t>+</t>
  </si>
  <si>
    <t>ÕÀÌÃÈÉÍ ªÍÄªÐ, ÕÀÌÃÈÉÍ ÁÀÃÀ ¯Ç¯¯ËÝËÒÒÝÉ ÑÓÌÄ</t>
  </si>
  <si>
    <t xml:space="preserve">Õýìæèõ íýãæ </t>
  </si>
  <si>
    <t xml:space="preserve">2015 îíû æèëèéí ýöñèéí áàéäëààð </t>
  </si>
  <si>
    <t>Àéìãèéí äóíäàæ</t>
  </si>
  <si>
    <t xml:space="preserve">Õàìãèéí èõ </t>
  </si>
  <si>
    <t>Õàìãèéí áàãà</t>
  </si>
  <si>
    <t>Хүн амын тоо /нэг суманд ногдох/</t>
  </si>
  <si>
    <t>мян.хүн</t>
  </si>
  <si>
    <t>СЦ</t>
  </si>
  <si>
    <t>Цд</t>
  </si>
  <si>
    <t>Эд</t>
  </si>
  <si>
    <t>Бж</t>
  </si>
  <si>
    <t>Ад</t>
  </si>
  <si>
    <t>Өш</t>
  </si>
  <si>
    <t>Ìàëûí òîî / íýã ñóìàíä íîãäîõ/</t>
  </si>
  <si>
    <t>ìÿíãàí òîëãîé</t>
  </si>
  <si>
    <t>Ñö</t>
  </si>
  <si>
    <t>Дх</t>
  </si>
  <si>
    <t xml:space="preserve">1000 õ¿íä íîãäîõ òºðºëò </t>
  </si>
  <si>
    <t>õ¿í</t>
  </si>
  <si>
    <t>Дн</t>
  </si>
  <si>
    <t>Хд</t>
  </si>
  <si>
    <t xml:space="preserve">1000 õ¿íä íîãäîõ íàñ áàðàëò </t>
  </si>
  <si>
    <t xml:space="preserve"> Ад</t>
  </si>
  <si>
    <t>Өл</t>
  </si>
  <si>
    <t>Гу</t>
  </si>
  <si>
    <t>ЛС</t>
  </si>
  <si>
    <t>Õºäºëìºðèéí íàñíû 10 000 õ¿íä íîãäîõ àæèëã¿é÷¿¿äèéí òîî</t>
  </si>
  <si>
    <t>Гс</t>
  </si>
  <si>
    <t>Лс</t>
  </si>
  <si>
    <t>Íÿëõñûí íàñ áàðàëò     ( àìüä òºðñºí 1000 õ¿¿õäýä)</t>
  </si>
  <si>
    <t>áóñàä ñóìäàä íÿëõñûí ýíäýã-äýë ãàðààã¿é</t>
  </si>
  <si>
    <t>Өлзийт мандал ӨЭ</t>
  </si>
  <si>
    <t>нэгдсэн эмнэлэг</t>
  </si>
  <si>
    <t>10 000 õ¿í òóòìààñ õàëäâàðò ºâ÷íººð ºâ÷ëºã÷èä</t>
  </si>
  <si>
    <t>Со</t>
  </si>
  <si>
    <t>18 ààñ äýýø íàñíû 10000 õ¿íä íîãäîõ ãýìò õýðýã</t>
  </si>
  <si>
    <t>Дц</t>
  </si>
  <si>
    <t>Өт</t>
  </si>
  <si>
    <t>ÍÈÉÃÌÈÉÍ ÄÀÀÒÃÀËÛÍ ÑÀÍÃÈÉÍ ÎÐËÎÃÎ, ÇÀÐËÀÃÀ /ñàÿ.òºã/</t>
  </si>
  <si>
    <t>2014 оны                   XII сар</t>
  </si>
  <si>
    <r>
      <rPr>
        <u/>
        <sz val="11"/>
        <color indexed="8"/>
        <rFont val="Arial Mon"/>
        <family val="2"/>
      </rPr>
      <t xml:space="preserve">2015   XII </t>
    </r>
    <r>
      <rPr>
        <sz val="11"/>
        <color indexed="8"/>
        <rFont val="Arial Mon"/>
        <family val="2"/>
      </rPr>
      <t>2014   XII хувь</t>
    </r>
  </si>
  <si>
    <t>Төлөвлөгөө</t>
  </si>
  <si>
    <t>Гүйцэтгэл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</si>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</sst>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(* #,##0.00_);_(* \(#,##0.00\);_(* &quot;-&quot;??_);_(@_)"/>
    <numFmt numFmtId="164" formatCode="0.0000_)"/>
    <numFmt numFmtId="165" formatCode="0.0_)"/>
    <numFmt numFmtId="166" formatCode="0.0000"/>
    <numFmt numFmtId="167" formatCode="#\ ###.0"/>
    <numFmt numFmtId="168" formatCode="0.0"/>
    <numFmt numFmtId="169" formatCode="_(* #,##0_);_(* \(#,##0\);_(* &quot;-&quot;??_);_(@_)"/>
    <numFmt numFmtId="170" formatCode="_-* #,##0_₮_-;\-* #,##0_₮_-;_-* &quot;-&quot;_₮_-;_-@_-"/>
    <numFmt numFmtId="171" formatCode="_-* #,##0.00_₮_-;\-* #,##0.00_₮_-;_-* &quot;-&quot;??_₮_-;_-@_-"/>
    <numFmt numFmtId="172" formatCode="##########0.00"/>
    <numFmt numFmtId="173" formatCode="_(* #,##0.0_);_(* \(#,##0.0\);_(* &quot;-&quot;??_);_(@_)"/>
    <numFmt numFmtId="174" formatCode="#,##0;[Red]\-#,##0"/>
    <numFmt numFmtId="175" formatCode="0;[Red]0"/>
    <numFmt numFmtId="176" formatCode="[$-10409]###\ ###\ ###.00;\(###\ ###\ ###.00\);&quot;-&quot;"/>
    <numFmt numFmtId="177" formatCode="[$-10409]0.00%"/>
    <numFmt numFmtId="178" formatCode="#########.0"/>
    <numFmt numFmtId="179" formatCode="[$-10409]#\ ##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1"/>
      <charset val="204"/>
    </font>
    <font>
      <b/>
      <sz val="8"/>
      <name val="Arial Mon"/>
      <family val="2"/>
    </font>
    <font>
      <sz val="8"/>
      <name val="Arial"/>
      <family val="2"/>
    </font>
    <font>
      <b/>
      <sz val="9"/>
      <name val="Arial Mon"/>
      <family val="2"/>
    </font>
    <font>
      <sz val="10"/>
      <name val="Arial Mon"/>
      <family val="2"/>
    </font>
    <font>
      <sz val="8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sz val="10"/>
      <name val="Arial"/>
      <family val="2"/>
    </font>
    <font>
      <b/>
      <sz val="10"/>
      <name val="Arial Mon"/>
      <family val="2"/>
    </font>
    <font>
      <sz val="10"/>
      <color indexed="17"/>
      <name val="Arial Mon"/>
      <family val="2"/>
    </font>
    <font>
      <i/>
      <sz val="8"/>
      <name val="Arial Mon"/>
      <family val="2"/>
    </font>
    <font>
      <sz val="10"/>
      <color indexed="12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name val="Arial Mon"/>
      <family val="2"/>
    </font>
    <font>
      <sz val="10"/>
      <name val="Arial"/>
    </font>
    <font>
      <sz val="8"/>
      <name val="Dutch Mon"/>
      <charset val="204"/>
    </font>
    <font>
      <i/>
      <sz val="10"/>
      <name val="Arial Mon"/>
      <family val="2"/>
    </font>
    <font>
      <i/>
      <sz val="10"/>
      <name val="Dutch Mon"/>
    </font>
    <font>
      <sz val="12"/>
      <name val="Arial Mon"/>
      <family val="2"/>
    </font>
    <font>
      <sz val="9"/>
      <name val="Arial Mon"/>
      <family val="2"/>
    </font>
    <font>
      <sz val="11"/>
      <name val="Dutch Mon"/>
      <family val="2"/>
    </font>
    <font>
      <sz val="8"/>
      <color theme="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i/>
      <sz val="9"/>
      <name val="Arial"/>
      <family val="2"/>
    </font>
    <font>
      <sz val="16"/>
      <name val="Arial"/>
      <family val="2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sz val="10"/>
      <color indexed="8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b/>
      <sz val="1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i/>
      <sz val="10"/>
      <name val="Arial"/>
      <family val="2"/>
    </font>
    <font>
      <sz val="10"/>
      <name val="Dutch Mon"/>
      <charset val="204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9"/>
      <name val="Arial"/>
      <family val="2"/>
      <charset val="204"/>
    </font>
    <font>
      <b/>
      <sz val="12"/>
      <name val="Arial Mon"/>
      <family val="2"/>
    </font>
    <font>
      <i/>
      <sz val="12"/>
      <name val="Arial Mon"/>
      <family val="2"/>
    </font>
    <font>
      <sz val="12"/>
      <color theme="1"/>
      <name val="Arial Mon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8"/>
      <color theme="1"/>
      <name val="Arial Mon"/>
      <family val="2"/>
    </font>
    <font>
      <sz val="8"/>
      <color rgb="FF000000"/>
      <name val="Arial"/>
      <family val="2"/>
    </font>
    <font>
      <sz val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Arial Mon"/>
      <family val="2"/>
    </font>
    <font>
      <sz val="9"/>
      <name val="Dutch Mon"/>
      <charset val="204"/>
    </font>
    <font>
      <u/>
      <sz val="11"/>
      <color indexed="8"/>
      <name val="Arial Mon"/>
      <family val="2"/>
    </font>
    <font>
      <sz val="11"/>
      <color indexed="8"/>
      <name val="Arial Mon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9A6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2" fillId="0" borderId="0"/>
    <xf numFmtId="164" fontId="2" fillId="0" borderId="0"/>
    <xf numFmtId="0" fontId="10" fillId="0" borderId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0" fontId="10" fillId="0" borderId="0"/>
  </cellStyleXfs>
  <cellXfs count="989">
    <xf numFmtId="0" fontId="0" fillId="0" borderId="0" xfId="0"/>
    <xf numFmtId="164" fontId="3" fillId="0" borderId="0" xfId="3" applyFont="1" applyFill="1" applyBorder="1" applyAlignment="1" applyProtection="1">
      <alignment horizontal="center" vertical="center"/>
      <protection locked="0"/>
    </xf>
    <xf numFmtId="164" fontId="3" fillId="0" borderId="0" xfId="3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49" fontId="6" fillId="3" borderId="0" xfId="0" applyNumberFormat="1" applyFont="1" applyFill="1" applyBorder="1"/>
    <xf numFmtId="49" fontId="6" fillId="3" borderId="3" xfId="0" applyNumberFormat="1" applyFont="1" applyFill="1" applyBorder="1"/>
    <xf numFmtId="0" fontId="7" fillId="0" borderId="0" xfId="0" applyFont="1" applyFill="1" applyBorder="1"/>
    <xf numFmtId="165" fontId="8" fillId="0" borderId="0" xfId="0" applyNumberFormat="1" applyFont="1" applyFill="1" applyBorder="1"/>
    <xf numFmtId="166" fontId="7" fillId="0" borderId="0" xfId="0" applyNumberFormat="1" applyFont="1" applyFill="1" applyBorder="1"/>
    <xf numFmtId="167" fontId="9" fillId="0" borderId="0" xfId="0" applyNumberFormat="1" applyFont="1" applyFill="1" applyBorder="1" applyAlignment="1">
      <alignment horizontal="right"/>
    </xf>
    <xf numFmtId="167" fontId="9" fillId="0" borderId="0" xfId="5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horizontal="right"/>
    </xf>
    <xf numFmtId="167" fontId="11" fillId="0" borderId="0" xfId="5" applyNumberFormat="1" applyFont="1" applyFill="1" applyBorder="1" applyAlignment="1">
      <alignment horizontal="right"/>
    </xf>
    <xf numFmtId="167" fontId="12" fillId="0" borderId="0" xfId="0" applyNumberFormat="1" applyFont="1" applyFill="1" applyBorder="1" applyAlignment="1">
      <alignment horizontal="right"/>
    </xf>
    <xf numFmtId="167" fontId="12" fillId="0" borderId="0" xfId="5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67" fontId="14" fillId="0" borderId="0" xfId="0" applyNumberFormat="1" applyFont="1" applyFill="1" applyBorder="1" applyAlignment="1">
      <alignment horizontal="right"/>
    </xf>
    <xf numFmtId="167" fontId="14" fillId="0" borderId="0" xfId="5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3" fillId="0" borderId="0" xfId="0" applyFont="1" applyFill="1" applyBorder="1"/>
    <xf numFmtId="167" fontId="14" fillId="0" borderId="0" xfId="0" applyNumberFormat="1" applyFont="1" applyFill="1" applyBorder="1" applyAlignment="1">
      <alignment horizontal="right" vertical="top"/>
    </xf>
    <xf numFmtId="167" fontId="14" fillId="0" borderId="0" xfId="5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5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/>
    <xf numFmtId="166" fontId="7" fillId="0" borderId="2" xfId="0" applyNumberFormat="1" applyFont="1" applyFill="1" applyBorder="1"/>
    <xf numFmtId="167" fontId="12" fillId="0" borderId="2" xfId="0" applyNumberFormat="1" applyFont="1" applyFill="1" applyBorder="1" applyAlignment="1">
      <alignment horizontal="right"/>
    </xf>
    <xf numFmtId="16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167" fontId="12" fillId="0" borderId="0" xfId="5" applyNumberFormat="1" applyFont="1" applyFill="1" applyBorder="1" applyAlignment="1">
      <alignment horizontal="right" vertical="top"/>
    </xf>
    <xf numFmtId="0" fontId="16" fillId="0" borderId="0" xfId="1" applyFont="1" applyFill="1" applyBorder="1"/>
    <xf numFmtId="0" fontId="7" fillId="0" borderId="0" xfId="1" applyFont="1" applyFill="1" applyBorder="1" applyAlignment="1"/>
    <xf numFmtId="0" fontId="7" fillId="0" borderId="0" xfId="1" applyFont="1" applyFill="1" applyBorder="1"/>
    <xf numFmtId="0" fontId="7" fillId="0" borderId="0" xfId="1" applyFont="1" applyFill="1" applyBorder="1" applyAlignment="1">
      <alignment vertical="top"/>
    </xf>
    <xf numFmtId="0" fontId="7" fillId="0" borderId="0" xfId="1" applyFont="1" applyFill="1" applyBorder="1" applyAlignment="1">
      <alignment wrapText="1"/>
    </xf>
    <xf numFmtId="167" fontId="12" fillId="0" borderId="0" xfId="1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3" fillId="0" borderId="2" xfId="0" applyFont="1" applyFill="1" applyBorder="1"/>
    <xf numFmtId="0" fontId="7" fillId="0" borderId="2" xfId="0" applyFont="1" applyFill="1" applyBorder="1" applyAlignment="1">
      <alignment vertical="top"/>
    </xf>
    <xf numFmtId="0" fontId="13" fillId="0" borderId="2" xfId="0" applyFont="1" applyFill="1" applyBorder="1" applyAlignment="1">
      <alignment horizontal="left" wrapText="1"/>
    </xf>
    <xf numFmtId="167" fontId="12" fillId="0" borderId="2" xfId="5" applyNumberFormat="1" applyFont="1" applyFill="1" applyBorder="1" applyAlignment="1">
      <alignment horizontal="right"/>
    </xf>
    <xf numFmtId="0" fontId="0" fillId="0" borderId="0" xfId="0" applyFill="1"/>
    <xf numFmtId="0" fontId="18" fillId="0" borderId="0" xfId="0" applyFont="1"/>
    <xf numFmtId="14" fontId="18" fillId="0" borderId="0" xfId="0" applyNumberFormat="1" applyFont="1"/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2" applyNumberFormat="1" applyFont="1" applyFill="1" applyAlignment="1">
      <alignment horizontal="center" vertical="center"/>
    </xf>
    <xf numFmtId="168" fontId="18" fillId="0" borderId="0" xfId="2" applyNumberFormat="1" applyFont="1" applyFill="1" applyAlignment="1">
      <alignment horizontal="center" vertical="center"/>
    </xf>
    <xf numFmtId="168" fontId="18" fillId="0" borderId="6" xfId="2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4" xfId="0" applyNumberFormat="1" applyFont="1" applyBorder="1" applyAlignment="1">
      <alignment horizontal="center"/>
    </xf>
    <xf numFmtId="168" fontId="18" fillId="0" borderId="4" xfId="0" applyNumberFormat="1" applyFont="1" applyBorder="1" applyAlignment="1">
      <alignment horizontal="center"/>
    </xf>
    <xf numFmtId="168" fontId="18" fillId="0" borderId="5" xfId="0" applyNumberFormat="1" applyFont="1" applyBorder="1" applyAlignment="1">
      <alignment horizontal="center"/>
    </xf>
    <xf numFmtId="0" fontId="20" fillId="0" borderId="0" xfId="0" applyFont="1"/>
    <xf numFmtId="0" fontId="20" fillId="0" borderId="0" xfId="0" applyFont="1" applyBorder="1"/>
    <xf numFmtId="1" fontId="10" fillId="4" borderId="7" xfId="0" applyNumberFormat="1" applyFont="1" applyFill="1" applyBorder="1" applyAlignment="1">
      <alignment vertical="center"/>
    </xf>
    <xf numFmtId="169" fontId="20" fillId="0" borderId="7" xfId="2" applyNumberFormat="1" applyFont="1" applyBorder="1" applyAlignment="1">
      <alignment horizontal="center"/>
    </xf>
    <xf numFmtId="170" fontId="20" fillId="0" borderId="7" xfId="2" applyNumberFormat="1" applyFont="1" applyBorder="1" applyAlignment="1">
      <alignment horizontal="center"/>
    </xf>
    <xf numFmtId="170" fontId="20" fillId="0" borderId="0" xfId="2" applyNumberFormat="1" applyFont="1" applyBorder="1" applyAlignment="1">
      <alignment horizontal="center"/>
    </xf>
    <xf numFmtId="170" fontId="20" fillId="0" borderId="0" xfId="0" applyNumberFormat="1" applyFont="1" applyBorder="1"/>
    <xf numFmtId="0" fontId="20" fillId="0" borderId="7" xfId="0" applyFont="1" applyBorder="1" applyAlignment="1">
      <alignment horizontal="center"/>
    </xf>
    <xf numFmtId="169" fontId="21" fillId="0" borderId="7" xfId="2" applyNumberFormat="1" applyFont="1" applyBorder="1" applyAlignment="1">
      <alignment horizontal="center"/>
    </xf>
    <xf numFmtId="170" fontId="21" fillId="0" borderId="7" xfId="2" applyNumberFormat="1" applyFont="1" applyBorder="1" applyAlignment="1">
      <alignment horizontal="center"/>
    </xf>
    <xf numFmtId="170" fontId="20" fillId="0" borderId="0" xfId="0" applyNumberFormat="1" applyFont="1"/>
    <xf numFmtId="169" fontId="20" fillId="0" borderId="0" xfId="0" applyNumberFormat="1" applyFont="1" applyBorder="1"/>
    <xf numFmtId="169" fontId="20" fillId="0" borderId="0" xfId="0" applyNumberFormat="1" applyFont="1"/>
    <xf numFmtId="171" fontId="20" fillId="0" borderId="0" xfId="0" applyNumberFormat="1" applyFont="1"/>
    <xf numFmtId="0" fontId="22" fillId="0" borderId="0" xfId="0" applyFont="1"/>
    <xf numFmtId="0" fontId="22" fillId="0" borderId="0" xfId="0" applyFont="1" applyBorder="1" applyAlignment="1">
      <alignment horizontal="center"/>
    </xf>
    <xf numFmtId="14" fontId="22" fillId="0" borderId="0" xfId="0" applyNumberFormat="1" applyFont="1" applyFill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0" fontId="22" fillId="0" borderId="0" xfId="2" applyNumberFormat="1" applyFont="1" applyFill="1" applyAlignment="1">
      <alignment horizontal="center"/>
    </xf>
    <xf numFmtId="169" fontId="22" fillId="0" borderId="0" xfId="2" applyNumberFormat="1" applyFont="1" applyFill="1" applyAlignment="1">
      <alignment horizontal="center"/>
    </xf>
    <xf numFmtId="168" fontId="22" fillId="0" borderId="0" xfId="0" applyNumberFormat="1" applyFont="1" applyFill="1" applyAlignment="1">
      <alignment horizontal="center"/>
    </xf>
    <xf numFmtId="0" fontId="22" fillId="0" borderId="0" xfId="0" applyNumberFormat="1" applyFont="1" applyFill="1" applyAlignment="1">
      <alignment horizontal="center"/>
    </xf>
    <xf numFmtId="169" fontId="22" fillId="0" borderId="0" xfId="2" applyNumberFormat="1" applyFont="1" applyFill="1"/>
    <xf numFmtId="0" fontId="22" fillId="0" borderId="0" xfId="0" applyFont="1" applyFill="1"/>
    <xf numFmtId="43" fontId="22" fillId="0" borderId="0" xfId="2" applyFont="1" applyFill="1"/>
    <xf numFmtId="1" fontId="23" fillId="0" borderId="4" xfId="0" applyNumberFormat="1" applyFont="1" applyFill="1" applyBorder="1" applyAlignment="1">
      <alignment horizontal="center"/>
    </xf>
    <xf numFmtId="0" fontId="24" fillId="0" borderId="4" xfId="2" applyNumberFormat="1" applyFont="1" applyFill="1" applyBorder="1" applyAlignment="1">
      <alignment horizontal="center"/>
    </xf>
    <xf numFmtId="168" fontId="24" fillId="0" borderId="4" xfId="0" applyNumberFormat="1" applyFont="1" applyFill="1" applyBorder="1" applyAlignment="1">
      <alignment horizont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vertical="center"/>
    </xf>
    <xf numFmtId="0" fontId="20" fillId="0" borderId="1" xfId="2" applyNumberFormat="1" applyFont="1" applyFill="1" applyBorder="1" applyAlignment="1">
      <alignment horizontal="center"/>
    </xf>
    <xf numFmtId="0" fontId="20" fillId="0" borderId="0" xfId="2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vertical="center"/>
    </xf>
    <xf numFmtId="0" fontId="20" fillId="0" borderId="2" xfId="2" applyNumberFormat="1" applyFont="1" applyFill="1" applyBorder="1" applyAlignment="1">
      <alignment horizontal="center"/>
    </xf>
    <xf numFmtId="1" fontId="10" fillId="4" borderId="4" xfId="0" applyNumberFormat="1" applyFont="1" applyFill="1" applyBorder="1" applyAlignment="1">
      <alignment horizontal="center" vertical="center"/>
    </xf>
    <xf numFmtId="0" fontId="20" fillId="0" borderId="4" xfId="2" applyNumberFormat="1" applyFont="1" applyBorder="1" applyAlignment="1">
      <alignment horizontal="center"/>
    </xf>
    <xf numFmtId="0" fontId="20" fillId="0" borderId="4" xfId="2" applyNumberFormat="1" applyFont="1" applyFill="1" applyBorder="1" applyAlignment="1">
      <alignment horizontal="center"/>
    </xf>
    <xf numFmtId="0" fontId="7" fillId="0" borderId="0" xfId="0" applyFont="1"/>
    <xf numFmtId="14" fontId="7" fillId="0" borderId="0" xfId="0" applyNumberFormat="1" applyFont="1" applyAlignment="1">
      <alignment vertical="center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168" fontId="7" fillId="5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/>
    </xf>
    <xf numFmtId="168" fontId="7" fillId="5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168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vertical="center" wrapText="1"/>
    </xf>
    <xf numFmtId="168" fontId="7" fillId="5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168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8" fontId="4" fillId="5" borderId="0" xfId="6" applyNumberFormat="1" applyFont="1" applyFill="1" applyBorder="1" applyAlignment="1" applyProtection="1">
      <alignment horizontal="right" vertical="center"/>
    </xf>
    <xf numFmtId="168" fontId="7" fillId="0" borderId="0" xfId="0" applyNumberFormat="1" applyFont="1"/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168" fontId="7" fillId="5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8" fontId="7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68" fontId="7" fillId="0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168" fontId="7" fillId="6" borderId="0" xfId="0" applyNumberFormat="1" applyFont="1" applyFill="1" applyBorder="1" applyAlignment="1">
      <alignment horizontal="center" vertical="center"/>
    </xf>
    <xf numFmtId="168" fontId="4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168" fontId="27" fillId="0" borderId="0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168" fontId="27" fillId="0" borderId="2" xfId="0" applyNumberFormat="1" applyFont="1" applyBorder="1" applyAlignment="1">
      <alignment horizontal="center" vertical="center"/>
    </xf>
    <xf numFmtId="168" fontId="7" fillId="0" borderId="3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14" fontId="7" fillId="4" borderId="0" xfId="0" applyNumberFormat="1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6" fillId="4" borderId="0" xfId="0" applyFont="1" applyFill="1" applyAlignment="1">
      <alignment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8" fontId="7" fillId="4" borderId="1" xfId="0" applyNumberFormat="1" applyFont="1" applyFill="1" applyBorder="1" applyAlignment="1">
      <alignment horizontal="center" vertical="center" wrapText="1"/>
    </xf>
    <xf numFmtId="168" fontId="7" fillId="4" borderId="1" xfId="0" applyNumberFormat="1" applyFont="1" applyFill="1" applyBorder="1" applyAlignment="1">
      <alignment vertical="center" wrapText="1"/>
    </xf>
    <xf numFmtId="168" fontId="7" fillId="4" borderId="0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168" fontId="7" fillId="4" borderId="0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168" fontId="6" fillId="4" borderId="0" xfId="0" applyNumberFormat="1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168" fontId="7" fillId="4" borderId="2" xfId="0" applyNumberFormat="1" applyFont="1" applyFill="1" applyBorder="1" applyAlignment="1">
      <alignment horizontal="center" vertical="center" wrapText="1"/>
    </xf>
    <xf numFmtId="168" fontId="7" fillId="4" borderId="2" xfId="0" applyNumberFormat="1" applyFont="1" applyFill="1" applyBorder="1" applyAlignment="1">
      <alignment vertical="center" wrapText="1"/>
    </xf>
    <xf numFmtId="168" fontId="7" fillId="4" borderId="3" xfId="0" applyNumberFormat="1" applyFont="1" applyFill="1" applyBorder="1" applyAlignment="1">
      <alignment horizontal="center" vertical="center" wrapText="1"/>
    </xf>
    <xf numFmtId="1" fontId="32" fillId="0" borderId="0" xfId="0" applyNumberFormat="1" applyFont="1"/>
    <xf numFmtId="1" fontId="25" fillId="4" borderId="0" xfId="0" applyNumberFormat="1" applyFont="1" applyFill="1"/>
    <xf numFmtId="1" fontId="32" fillId="0" borderId="0" xfId="0" applyNumberFormat="1" applyFont="1" applyAlignment="1">
      <alignment horizontal="center" vertical="center" textRotation="90" wrapText="1"/>
    </xf>
    <xf numFmtId="1" fontId="32" fillId="0" borderId="0" xfId="0" applyNumberFormat="1" applyFont="1" applyAlignment="1">
      <alignment horizontal="center"/>
    </xf>
    <xf numFmtId="1" fontId="25" fillId="4" borderId="1" xfId="0" applyNumberFormat="1" applyFont="1" applyFill="1" applyBorder="1" applyAlignment="1">
      <alignment vertical="center"/>
    </xf>
    <xf numFmtId="0" fontId="25" fillId="4" borderId="1" xfId="5" applyFont="1" applyFill="1" applyBorder="1" applyAlignment="1">
      <alignment horizontal="center"/>
    </xf>
    <xf numFmtId="1" fontId="25" fillId="4" borderId="1" xfId="0" applyNumberFormat="1" applyFont="1" applyFill="1" applyBorder="1" applyAlignment="1">
      <alignment horizontal="center"/>
    </xf>
    <xf numFmtId="1" fontId="25" fillId="0" borderId="0" xfId="0" applyNumberFormat="1" applyFont="1" applyAlignment="1">
      <alignment horizontal="center"/>
    </xf>
    <xf numFmtId="0" fontId="0" fillId="0" borderId="0" xfId="0" applyNumberFormat="1" applyBorder="1"/>
    <xf numFmtId="1" fontId="25" fillId="4" borderId="0" xfId="0" applyNumberFormat="1" applyFont="1" applyFill="1" applyBorder="1" applyAlignment="1">
      <alignment vertical="center"/>
    </xf>
    <xf numFmtId="0" fontId="22" fillId="0" borderId="0" xfId="0" applyNumberFormat="1" applyFont="1" applyAlignment="1">
      <alignment horizontal="center"/>
    </xf>
    <xf numFmtId="0" fontId="25" fillId="4" borderId="0" xfId="5" applyFont="1" applyFill="1" applyBorder="1" applyAlignment="1">
      <alignment horizontal="center"/>
    </xf>
    <xf numFmtId="1" fontId="25" fillId="4" borderId="0" xfId="0" applyNumberFormat="1" applyFont="1" applyFill="1" applyBorder="1" applyAlignment="1">
      <alignment horizontal="center"/>
    </xf>
    <xf numFmtId="1" fontId="25" fillId="4" borderId="2" xfId="0" applyNumberFormat="1" applyFont="1" applyFill="1" applyBorder="1" applyAlignment="1">
      <alignment horizontal="center"/>
    </xf>
    <xf numFmtId="1" fontId="25" fillId="0" borderId="0" xfId="0" applyNumberFormat="1" applyFont="1"/>
    <xf numFmtId="0" fontId="22" fillId="0" borderId="0" xfId="0" applyNumberFormat="1" applyFont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" fontId="6" fillId="0" borderId="7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3" fillId="0" borderId="0" xfId="0" applyFont="1"/>
    <xf numFmtId="0" fontId="33" fillId="0" borderId="7" xfId="0" applyFont="1" applyBorder="1" applyAlignment="1">
      <alignment horizontal="center" vertical="center" wrapText="1"/>
    </xf>
    <xf numFmtId="1" fontId="33" fillId="0" borderId="7" xfId="0" applyNumberFormat="1" applyFont="1" applyBorder="1" applyAlignment="1">
      <alignment horizontal="center" vertical="center"/>
    </xf>
    <xf numFmtId="168" fontId="33" fillId="0" borderId="7" xfId="0" applyNumberFormat="1" applyFont="1" applyBorder="1" applyAlignment="1">
      <alignment horizontal="center" vertical="center"/>
    </xf>
    <xf numFmtId="0" fontId="36" fillId="0" borderId="0" xfId="0" applyFont="1"/>
    <xf numFmtId="0" fontId="37" fillId="4" borderId="7" xfId="0" applyFont="1" applyFill="1" applyBorder="1" applyAlignment="1">
      <alignment horizontal="center" vertical="center"/>
    </xf>
    <xf numFmtId="168" fontId="37" fillId="4" borderId="7" xfId="0" applyNumberFormat="1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168" fontId="37" fillId="0" borderId="7" xfId="0" applyNumberFormat="1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0" xfId="0" applyFont="1" applyBorder="1"/>
    <xf numFmtId="0" fontId="33" fillId="0" borderId="7" xfId="0" applyFont="1" applyBorder="1" applyAlignment="1">
      <alignment horizontal="left" vertical="center" wrapText="1"/>
    </xf>
    <xf numFmtId="0" fontId="36" fillId="0" borderId="0" xfId="0" applyFont="1" applyBorder="1"/>
    <xf numFmtId="168" fontId="33" fillId="4" borderId="7" xfId="0" applyNumberFormat="1" applyFont="1" applyFill="1" applyBorder="1" applyAlignment="1">
      <alignment horizontal="center" vertical="center"/>
    </xf>
    <xf numFmtId="0" fontId="37" fillId="0" borderId="7" xfId="0" applyNumberFormat="1" applyFont="1" applyBorder="1" applyAlignment="1">
      <alignment horizontal="center" vertical="center"/>
    </xf>
    <xf numFmtId="168" fontId="37" fillId="0" borderId="7" xfId="2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7" borderId="0" xfId="0" applyFont="1" applyFill="1" applyBorder="1"/>
    <xf numFmtId="0" fontId="36" fillId="7" borderId="0" xfId="0" applyFont="1" applyFill="1" applyBorder="1" applyAlignment="1">
      <alignment horizontal="right" wrapText="1"/>
    </xf>
    <xf numFmtId="0" fontId="36" fillId="7" borderId="0" xfId="0" applyFont="1" applyFill="1" applyBorder="1" applyAlignment="1">
      <alignment horizontal="right"/>
    </xf>
    <xf numFmtId="0" fontId="35" fillId="0" borderId="0" xfId="0" applyFont="1" applyBorder="1" applyAlignment="1">
      <alignment horizontal="right"/>
    </xf>
    <xf numFmtId="0" fontId="3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9" fontId="7" fillId="0" borderId="7" xfId="2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0" fillId="0" borderId="7" xfId="0" applyFont="1" applyBorder="1" applyAlignment="1">
      <alignment horizontal="left" vertical="center" wrapText="1"/>
    </xf>
    <xf numFmtId="168" fontId="40" fillId="0" borderId="7" xfId="0" applyNumberFormat="1" applyFont="1" applyFill="1" applyBorder="1" applyAlignment="1">
      <alignment horizontal="center" vertical="center"/>
    </xf>
    <xf numFmtId="172" fontId="7" fillId="0" borderId="7" xfId="0" applyNumberFormat="1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1" fontId="40" fillId="0" borderId="7" xfId="0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left" vertical="center"/>
    </xf>
    <xf numFmtId="168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41" fillId="0" borderId="7" xfId="0" applyFont="1" applyBorder="1" applyAlignment="1">
      <alignment wrapText="1"/>
    </xf>
    <xf numFmtId="173" fontId="7" fillId="0" borderId="7" xfId="7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 vertical="center" textRotation="90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1" fontId="6" fillId="0" borderId="2" xfId="0" applyNumberFormat="1" applyFont="1" applyFill="1" applyBorder="1" applyAlignment="1">
      <alignment vertical="center"/>
    </xf>
    <xf numFmtId="1" fontId="6" fillId="0" borderId="2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11" fillId="0" borderId="0" xfId="0" applyNumberFormat="1" applyFont="1" applyAlignment="1">
      <alignment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6" fillId="0" borderId="13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9" xfId="0" applyNumberFormat="1" applyFont="1" applyBorder="1" applyAlignment="1">
      <alignment vertical="center"/>
    </xf>
    <xf numFmtId="0" fontId="6" fillId="0" borderId="4" xfId="0" applyNumberFormat="1" applyFont="1" applyBorder="1" applyAlignment="1">
      <alignment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6" fillId="0" borderId="6" xfId="0" applyNumberFormat="1" applyFont="1" applyBorder="1" applyAlignment="1">
      <alignment vertical="center"/>
    </xf>
    <xf numFmtId="0" fontId="6" fillId="0" borderId="14" xfId="0" applyNumberFormat="1" applyFont="1" applyBorder="1" applyAlignment="1">
      <alignment vertical="center"/>
    </xf>
    <xf numFmtId="0" fontId="6" fillId="0" borderId="15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right" vertical="center"/>
    </xf>
    <xf numFmtId="0" fontId="42" fillId="0" borderId="0" xfId="0" applyFont="1"/>
    <xf numFmtId="0" fontId="42" fillId="0" borderId="0" xfId="0" applyNumberFormat="1" applyFont="1"/>
    <xf numFmtId="0" fontId="42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 wrapText="1"/>
    </xf>
    <xf numFmtId="174" fontId="43" fillId="0" borderId="1" xfId="0" applyNumberFormat="1" applyFont="1" applyFill="1" applyBorder="1"/>
    <xf numFmtId="168" fontId="43" fillId="0" borderId="1" xfId="0" applyNumberFormat="1" applyFont="1" applyBorder="1"/>
    <xf numFmtId="174" fontId="43" fillId="0" borderId="1" xfId="0" applyNumberFormat="1" applyFont="1" applyBorder="1"/>
    <xf numFmtId="168" fontId="43" fillId="0" borderId="4" xfId="0" applyNumberFormat="1" applyFont="1" applyBorder="1"/>
    <xf numFmtId="168" fontId="43" fillId="0" borderId="5" xfId="0" applyNumberFormat="1" applyFont="1" applyBorder="1"/>
    <xf numFmtId="0" fontId="43" fillId="0" borderId="12" xfId="0" applyFont="1" applyBorder="1" applyAlignment="1">
      <alignment horizontal="left" wrapText="1"/>
    </xf>
    <xf numFmtId="0" fontId="43" fillId="0" borderId="1" xfId="0" applyNumberFormat="1" applyFont="1" applyFill="1" applyBorder="1"/>
    <xf numFmtId="168" fontId="43" fillId="0" borderId="0" xfId="0" applyNumberFormat="1" applyFont="1" applyBorder="1"/>
    <xf numFmtId="0" fontId="43" fillId="0" borderId="16" xfId="0" applyFont="1" applyBorder="1" applyAlignment="1">
      <alignment horizontal="left" wrapText="1"/>
    </xf>
    <xf numFmtId="174" fontId="43" fillId="0" borderId="0" xfId="0" applyNumberFormat="1" applyFont="1" applyBorder="1"/>
    <xf numFmtId="0" fontId="43" fillId="0" borderId="0" xfId="0" applyNumberFormat="1" applyFont="1" applyFill="1" applyBorder="1"/>
    <xf numFmtId="174" fontId="43" fillId="0" borderId="0" xfId="0" applyNumberFormat="1" applyFont="1" applyFill="1" applyBorder="1"/>
    <xf numFmtId="0" fontId="43" fillId="0" borderId="16" xfId="0" applyFont="1" applyBorder="1" applyAlignment="1">
      <alignment horizontal="left"/>
    </xf>
    <xf numFmtId="0" fontId="43" fillId="0" borderId="14" xfId="0" applyFont="1" applyBorder="1" applyAlignment="1">
      <alignment horizontal="left" wrapText="1"/>
    </xf>
    <xf numFmtId="0" fontId="6" fillId="0" borderId="2" xfId="0" applyNumberFormat="1" applyFont="1" applyFill="1" applyBorder="1"/>
    <xf numFmtId="168" fontId="43" fillId="0" borderId="2" xfId="0" applyNumberFormat="1" applyFont="1" applyBorder="1"/>
    <xf numFmtId="0" fontId="43" fillId="0" borderId="2" xfId="0" applyNumberFormat="1" applyFont="1" applyFill="1" applyBorder="1"/>
    <xf numFmtId="174" fontId="43" fillId="0" borderId="2" xfId="0" applyNumberFormat="1" applyFont="1" applyFill="1" applyBorder="1"/>
    <xf numFmtId="0" fontId="25" fillId="0" borderId="0" xfId="0" applyNumberFormat="1" applyFont="1" applyFill="1"/>
    <xf numFmtId="0" fontId="42" fillId="0" borderId="0" xfId="0" applyNumberFormat="1" applyFont="1" applyFill="1"/>
    <xf numFmtId="0" fontId="6" fillId="0" borderId="0" xfId="0" applyFont="1"/>
    <xf numFmtId="49" fontId="7" fillId="0" borderId="8" xfId="0" applyNumberFormat="1" applyFont="1" applyBorder="1" applyAlignment="1">
      <alignment horizontal="center" vertical="center" textRotation="90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74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74" fontId="6" fillId="0" borderId="1" xfId="0" applyNumberFormat="1" applyFont="1" applyBorder="1"/>
    <xf numFmtId="174" fontId="6" fillId="0" borderId="1" xfId="0" applyNumberFormat="1" applyFont="1" applyFill="1" applyBorder="1"/>
    <xf numFmtId="0" fontId="7" fillId="0" borderId="0" xfId="0" applyFont="1" applyBorder="1" applyAlignment="1">
      <alignment horizontal="left" vertical="center"/>
    </xf>
    <xf numFmtId="174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74" fontId="6" fillId="0" borderId="0" xfId="0" applyNumberFormat="1" applyFont="1" applyBorder="1"/>
    <xf numFmtId="174" fontId="6" fillId="0" borderId="0" xfId="0" applyNumberFormat="1" applyFont="1" applyFill="1" applyBorder="1"/>
    <xf numFmtId="0" fontId="7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175" fontId="31" fillId="0" borderId="8" xfId="0" applyNumberFormat="1" applyFont="1" applyBorder="1" applyAlignment="1">
      <alignment horizontal="center" vertical="center"/>
    </xf>
    <xf numFmtId="175" fontId="31" fillId="0" borderId="7" xfId="0" applyNumberFormat="1" applyFont="1" applyBorder="1" applyAlignment="1">
      <alignment vertical="center"/>
    </xf>
    <xf numFmtId="0" fontId="31" fillId="0" borderId="1" xfId="0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31" fillId="0" borderId="2" xfId="0" applyFont="1" applyBorder="1" applyAlignment="1">
      <alignment horizontal="right" vertical="center"/>
    </xf>
    <xf numFmtId="0" fontId="31" fillId="0" borderId="2" xfId="0" applyFont="1" applyBorder="1" applyAlignment="1">
      <alignment vertical="center"/>
    </xf>
    <xf numFmtId="0" fontId="47" fillId="0" borderId="2" xfId="0" applyFont="1" applyBorder="1" applyAlignment="1">
      <alignment vertical="center"/>
    </xf>
    <xf numFmtId="0" fontId="31" fillId="0" borderId="15" xfId="0" applyFont="1" applyBorder="1" applyAlignment="1">
      <alignment horizontal="center" vertical="center"/>
    </xf>
    <xf numFmtId="0" fontId="31" fillId="0" borderId="7" xfId="0" applyFont="1" applyBorder="1" applyAlignment="1">
      <alignment vertical="center"/>
    </xf>
    <xf numFmtId="0" fontId="31" fillId="0" borderId="1" xfId="0" applyFont="1" applyBorder="1" applyAlignment="1">
      <alignment horizontal="left" vertical="center" wrapText="1"/>
    </xf>
    <xf numFmtId="168" fontId="31" fillId="0" borderId="1" xfId="0" applyNumberFormat="1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 wrapText="1"/>
    </xf>
    <xf numFmtId="168" fontId="31" fillId="0" borderId="0" xfId="0" applyNumberFormat="1" applyFont="1" applyBorder="1" applyAlignment="1">
      <alignment horizontal="right" vertical="center"/>
    </xf>
    <xf numFmtId="168" fontId="31" fillId="0" borderId="0" xfId="0" applyNumberFormat="1" applyFont="1" applyAlignment="1">
      <alignment vertical="center"/>
    </xf>
    <xf numFmtId="168" fontId="6" fillId="0" borderId="0" xfId="0" applyNumberFormat="1" applyFont="1" applyFill="1" applyBorder="1" applyAlignment="1">
      <alignment horizontal="right" vertical="center" wrapText="1"/>
    </xf>
    <xf numFmtId="0" fontId="31" fillId="0" borderId="2" xfId="0" applyFont="1" applyBorder="1" applyAlignment="1">
      <alignment horizontal="center" vertical="center" wrapText="1"/>
    </xf>
    <xf numFmtId="168" fontId="31" fillId="0" borderId="2" xfId="0" applyNumberFormat="1" applyFont="1" applyBorder="1" applyAlignment="1">
      <alignment horizontal="right" vertical="center"/>
    </xf>
    <xf numFmtId="0" fontId="31" fillId="0" borderId="4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/>
    <xf numFmtId="0" fontId="28" fillId="0" borderId="1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168" fontId="6" fillId="0" borderId="0" xfId="0" applyNumberFormat="1" applyFont="1" applyFill="1" applyBorder="1" applyAlignment="1">
      <alignment horizontal="center" vertical="center"/>
    </xf>
    <xf numFmtId="168" fontId="6" fillId="0" borderId="0" xfId="0" applyNumberFormat="1" applyFont="1" applyBorder="1" applyAlignment="1">
      <alignment horizontal="center" vertical="center"/>
    </xf>
    <xf numFmtId="168" fontId="6" fillId="6" borderId="0" xfId="0" applyNumberFormat="1" applyFont="1" applyFill="1" applyBorder="1" applyAlignment="1">
      <alignment horizontal="center" vertical="center"/>
    </xf>
    <xf numFmtId="168" fontId="6" fillId="4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/>
    </xf>
    <xf numFmtId="168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8" borderId="0" xfId="0" applyFill="1" applyBorder="1"/>
    <xf numFmtId="14" fontId="31" fillId="0" borderId="0" xfId="0" applyNumberFormat="1" applyFont="1" applyAlignment="1">
      <alignment horizontal="left"/>
    </xf>
    <xf numFmtId="0" fontId="30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168" fontId="31" fillId="0" borderId="0" xfId="0" applyNumberFormat="1" applyFont="1" applyFill="1" applyBorder="1" applyAlignment="1">
      <alignment horizontal="center" vertical="center"/>
    </xf>
    <xf numFmtId="168" fontId="31" fillId="0" borderId="0" xfId="0" applyNumberFormat="1" applyFont="1" applyBorder="1" applyAlignment="1">
      <alignment horizontal="center" vertical="center"/>
    </xf>
    <xf numFmtId="0" fontId="1" fillId="0" borderId="0" xfId="8"/>
    <xf numFmtId="168" fontId="0" fillId="4" borderId="0" xfId="0" applyNumberFormat="1" applyFill="1" applyBorder="1"/>
    <xf numFmtId="0" fontId="0" fillId="4" borderId="0" xfId="0" applyFill="1" applyBorder="1"/>
    <xf numFmtId="0" fontId="50" fillId="0" borderId="0" xfId="0" applyFont="1"/>
    <xf numFmtId="168" fontId="31" fillId="4" borderId="0" xfId="0" applyNumberFormat="1" applyFont="1" applyFill="1" applyBorder="1" applyAlignment="1">
      <alignment horizontal="center" vertical="center"/>
    </xf>
    <xf numFmtId="168" fontId="6" fillId="0" borderId="0" xfId="0" applyNumberFormat="1" applyFont="1"/>
    <xf numFmtId="0" fontId="6" fillId="0" borderId="0" xfId="0" applyFont="1" applyAlignment="1">
      <alignment horizontal="justify"/>
    </xf>
    <xf numFmtId="0" fontId="13" fillId="0" borderId="0" xfId="0" applyFont="1" applyBorder="1" applyAlignment="1">
      <alignment horizontal="left" vertical="center" wrapText="1"/>
    </xf>
    <xf numFmtId="0" fontId="31" fillId="0" borderId="0" xfId="0" applyFont="1" applyBorder="1"/>
    <xf numFmtId="0" fontId="49" fillId="0" borderId="0" xfId="0" applyFont="1" applyBorder="1" applyAlignment="1">
      <alignment vertical="center" wrapText="1"/>
    </xf>
    <xf numFmtId="168" fontId="31" fillId="0" borderId="2" xfId="0" applyNumberFormat="1" applyFont="1" applyFill="1" applyBorder="1" applyAlignment="1">
      <alignment horizontal="center" vertical="center"/>
    </xf>
    <xf numFmtId="168" fontId="31" fillId="0" borderId="2" xfId="0" applyNumberFormat="1" applyFont="1" applyBorder="1" applyAlignment="1">
      <alignment horizontal="center" vertical="center"/>
    </xf>
    <xf numFmtId="0" fontId="6" fillId="0" borderId="0" xfId="0" applyFont="1" applyBorder="1"/>
    <xf numFmtId="0" fontId="52" fillId="6" borderId="0" xfId="0" applyFont="1" applyFill="1"/>
    <xf numFmtId="0" fontId="6" fillId="6" borderId="0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168" fontId="6" fillId="4" borderId="0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left"/>
    </xf>
    <xf numFmtId="0" fontId="6" fillId="6" borderId="8" xfId="0" applyFont="1" applyFill="1" applyBorder="1" applyAlignment="1">
      <alignment horizontal="center" vertical="center" textRotation="90" wrapText="1"/>
    </xf>
    <xf numFmtId="0" fontId="52" fillId="6" borderId="0" xfId="0" applyFont="1" applyFill="1" applyBorder="1"/>
    <xf numFmtId="0" fontId="6" fillId="6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textRotation="90" wrapText="1"/>
    </xf>
    <xf numFmtId="0" fontId="52" fillId="6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/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8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/>
    <xf numFmtId="1" fontId="6" fillId="4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6" borderId="0" xfId="0" applyFont="1" applyFill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68" fontId="6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52" fillId="6" borderId="0" xfId="0" applyFont="1" applyFill="1" applyAlignment="1">
      <alignment horizontal="center"/>
    </xf>
    <xf numFmtId="0" fontId="52" fillId="4" borderId="0" xfId="0" applyFont="1" applyFill="1" applyAlignment="1">
      <alignment horizontal="center"/>
    </xf>
    <xf numFmtId="168" fontId="52" fillId="4" borderId="0" xfId="0" applyNumberFormat="1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6" fillId="4" borderId="0" xfId="0" applyFont="1" applyFill="1" applyAlignment="1">
      <alignment horizontal="left" vertical="center"/>
    </xf>
    <xf numFmtId="16" fontId="6" fillId="4" borderId="8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 wrapText="1"/>
    </xf>
    <xf numFmtId="0" fontId="31" fillId="4" borderId="0" xfId="0" applyFont="1" applyFill="1" applyBorder="1" applyAlignment="1">
      <alignment horizontal="left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55" fillId="0" borderId="0" xfId="0" applyFont="1" applyFill="1" applyBorder="1"/>
    <xf numFmtId="0" fontId="53" fillId="0" borderId="9" xfId="0" applyNumberFormat="1" applyFont="1" applyFill="1" applyBorder="1" applyAlignment="1">
      <alignment horizontal="center" vertical="center" wrapText="1" readingOrder="1"/>
    </xf>
    <xf numFmtId="0" fontId="54" fillId="0" borderId="2" xfId="0" applyFont="1" applyFill="1" applyBorder="1" applyAlignment="1">
      <alignment horizontal="center" vertical="center" wrapText="1" readingOrder="1"/>
    </xf>
    <xf numFmtId="0" fontId="55" fillId="0" borderId="7" xfId="0" applyFont="1" applyFill="1" applyBorder="1"/>
    <xf numFmtId="0" fontId="56" fillId="0" borderId="7" xfId="0" applyNumberFormat="1" applyFont="1" applyFill="1" applyBorder="1" applyAlignment="1">
      <alignment horizontal="center" vertical="center" wrapText="1" readingOrder="1"/>
    </xf>
    <xf numFmtId="0" fontId="57" fillId="0" borderId="7" xfId="0" applyNumberFormat="1" applyFont="1" applyFill="1" applyBorder="1" applyAlignment="1">
      <alignment horizontal="center" vertical="center" wrapText="1" readingOrder="1"/>
    </xf>
    <xf numFmtId="0" fontId="57" fillId="0" borderId="7" xfId="0" applyNumberFormat="1" applyFont="1" applyFill="1" applyBorder="1" applyAlignment="1">
      <alignment vertical="center" wrapText="1" readingOrder="1"/>
    </xf>
    <xf numFmtId="176" fontId="57" fillId="0" borderId="7" xfId="0" applyNumberFormat="1" applyFont="1" applyFill="1" applyBorder="1" applyAlignment="1">
      <alignment horizontal="right" vertical="center" wrapText="1" readingOrder="1"/>
    </xf>
    <xf numFmtId="177" fontId="57" fillId="0" borderId="7" xfId="0" applyNumberFormat="1" applyFont="1" applyFill="1" applyBorder="1" applyAlignment="1">
      <alignment horizontal="right" vertical="center" wrapText="1" readingOrder="1"/>
    </xf>
    <xf numFmtId="0" fontId="57" fillId="0" borderId="7" xfId="0" applyNumberFormat="1" applyFont="1" applyFill="1" applyBorder="1" applyAlignment="1">
      <alignment horizontal="right" vertical="center" wrapText="1" readingOrder="1"/>
    </xf>
    <xf numFmtId="176" fontId="56" fillId="0" borderId="7" xfId="0" applyNumberFormat="1" applyFont="1" applyFill="1" applyBorder="1" applyAlignment="1">
      <alignment horizontal="right" vertical="center" wrapText="1" readingOrder="1"/>
    </xf>
    <xf numFmtId="177" fontId="56" fillId="0" borderId="7" xfId="0" applyNumberFormat="1" applyFont="1" applyFill="1" applyBorder="1" applyAlignment="1">
      <alignment horizontal="right" vertical="center" wrapText="1" readingOrder="1"/>
    </xf>
    <xf numFmtId="0" fontId="0" fillId="0" borderId="0" xfId="0" applyFont="1"/>
    <xf numFmtId="0" fontId="50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textRotation="90" wrapText="1"/>
    </xf>
    <xf numFmtId="49" fontId="42" fillId="0" borderId="7" xfId="0" applyNumberFormat="1" applyFont="1" applyBorder="1"/>
    <xf numFmtId="168" fontId="42" fillId="4" borderId="7" xfId="0" applyNumberFormat="1" applyFont="1" applyFill="1" applyBorder="1" applyAlignment="1">
      <alignment horizontal="center"/>
    </xf>
    <xf numFmtId="168" fontId="42" fillId="0" borderId="7" xfId="0" applyNumberFormat="1" applyFont="1" applyBorder="1" applyAlignment="1">
      <alignment horizontal="center"/>
    </xf>
    <xf numFmtId="168" fontId="22" fillId="0" borderId="7" xfId="0" applyNumberFormat="1" applyFont="1" applyBorder="1" applyAlignment="1">
      <alignment horizontal="center"/>
    </xf>
    <xf numFmtId="2" fontId="0" fillId="0" borderId="0" xfId="0" applyNumberFormat="1" applyFont="1"/>
    <xf numFmtId="168" fontId="22" fillId="4" borderId="7" xfId="0" applyNumberFormat="1" applyFont="1" applyFill="1" applyBorder="1" applyAlignment="1">
      <alignment horizontal="center"/>
    </xf>
    <xf numFmtId="0" fontId="50" fillId="0" borderId="7" xfId="0" applyFont="1" applyBorder="1" applyAlignment="1">
      <alignment vertical="center"/>
    </xf>
    <xf numFmtId="168" fontId="50" fillId="4" borderId="7" xfId="0" applyNumberFormat="1" applyFont="1" applyFill="1" applyBorder="1" applyAlignment="1">
      <alignment horizontal="center"/>
    </xf>
    <xf numFmtId="168" fontId="50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68" fontId="58" fillId="0" borderId="0" xfId="5" applyNumberFormat="1" applyFont="1" applyBorder="1" applyProtection="1">
      <protection locked="0"/>
    </xf>
    <xf numFmtId="168" fontId="31" fillId="0" borderId="0" xfId="9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168" fontId="31" fillId="0" borderId="2" xfId="9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8" fontId="6" fillId="0" borderId="0" xfId="0" applyNumberFormat="1" applyFont="1" applyBorder="1" applyAlignment="1">
      <alignment horizontal="right" vertical="center"/>
    </xf>
    <xf numFmtId="168" fontId="6" fillId="0" borderId="0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/>
    </xf>
    <xf numFmtId="168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168" fontId="7" fillId="0" borderId="7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 wrapText="1"/>
    </xf>
    <xf numFmtId="175" fontId="6" fillId="0" borderId="7" xfId="0" applyNumberFormat="1" applyFont="1" applyBorder="1" applyAlignment="1">
      <alignment horizontal="center" vertical="center"/>
    </xf>
    <xf numFmtId="1" fontId="6" fillId="4" borderId="1" xfId="0" applyNumberFormat="1" applyFont="1" applyFill="1" applyBorder="1" applyAlignment="1">
      <alignment vertical="center"/>
    </xf>
    <xf numFmtId="1" fontId="6" fillId="4" borderId="0" xfId="0" applyNumberFormat="1" applyFont="1" applyFill="1" applyBorder="1" applyAlignment="1">
      <alignment vertical="center"/>
    </xf>
    <xf numFmtId="1" fontId="6" fillId="4" borderId="2" xfId="0" applyNumberFormat="1" applyFont="1" applyFill="1" applyBorder="1" applyAlignment="1">
      <alignment horizontal="center"/>
    </xf>
    <xf numFmtId="1" fontId="7" fillId="0" borderId="14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31" fillId="0" borderId="8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1" fillId="0" borderId="1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31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0" xfId="0" applyFont="1" applyBorder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178" fontId="25" fillId="0" borderId="1" xfId="0" applyNumberFormat="1" applyFont="1" applyBorder="1" applyAlignment="1">
      <alignment horizontal="right" vertical="center"/>
    </xf>
    <xf numFmtId="168" fontId="42" fillId="0" borderId="1" xfId="0" applyNumberFormat="1" applyFont="1" applyBorder="1" applyAlignment="1">
      <alignment horizontal="right" vertical="center" wrapText="1"/>
    </xf>
    <xf numFmtId="0" fontId="42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right" vertical="center" wrapText="1"/>
    </xf>
    <xf numFmtId="168" fontId="42" fillId="0" borderId="0" xfId="0" applyNumberFormat="1" applyFont="1" applyBorder="1" applyAlignment="1">
      <alignment horizontal="righ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right" vertical="center" wrapText="1"/>
    </xf>
    <xf numFmtId="168" fontId="42" fillId="0" borderId="2" xfId="0" applyNumberFormat="1" applyFont="1" applyBorder="1" applyAlignment="1">
      <alignment horizontal="right" vertical="center" wrapText="1"/>
    </xf>
    <xf numFmtId="0" fontId="42" fillId="0" borderId="0" xfId="0" applyFont="1" applyAlignment="1">
      <alignment vertical="center" wrapText="1"/>
    </xf>
    <xf numFmtId="0" fontId="42" fillId="0" borderId="1" xfId="0" applyFont="1" applyBorder="1" applyAlignment="1">
      <alignment horizontal="right" vertical="center" wrapText="1"/>
    </xf>
    <xf numFmtId="0" fontId="43" fillId="0" borderId="0" xfId="0" applyFont="1"/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/>
    <xf numFmtId="0" fontId="43" fillId="0" borderId="1" xfId="0" applyFont="1" applyBorder="1" applyAlignment="1">
      <alignment wrapText="1"/>
    </xf>
    <xf numFmtId="0" fontId="0" fillId="0" borderId="1" xfId="0" applyBorder="1"/>
    <xf numFmtId="0" fontId="43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/>
    <xf numFmtId="0" fontId="43" fillId="0" borderId="0" xfId="0" applyFont="1" applyBorder="1" applyAlignment="1">
      <alignment wrapText="1"/>
    </xf>
    <xf numFmtId="0" fontId="0" fillId="0" borderId="0" xfId="0" applyBorder="1"/>
    <xf numFmtId="0" fontId="43" fillId="0" borderId="0" xfId="0" applyFont="1" applyFill="1" applyBorder="1" applyAlignment="1">
      <alignment wrapText="1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3" fillId="0" borderId="2" xfId="0" applyFont="1" applyBorder="1" applyAlignment="1">
      <alignment horizontal="left" vertical="center"/>
    </xf>
    <xf numFmtId="0" fontId="43" fillId="0" borderId="0" xfId="0" applyFont="1" applyFill="1" applyAlignment="1">
      <alignment wrapText="1"/>
    </xf>
    <xf numFmtId="0" fontId="33" fillId="9" borderId="7" xfId="0" applyFont="1" applyFill="1" applyBorder="1" applyAlignment="1">
      <alignment horizontal="center" vertical="center" textRotation="90" wrapText="1"/>
    </xf>
    <xf numFmtId="0" fontId="20" fillId="0" borderId="7" xfId="0" applyFont="1" applyBorder="1" applyAlignment="1">
      <alignment vertical="center"/>
    </xf>
    <xf numFmtId="0" fontId="20" fillId="10" borderId="7" xfId="0" applyFont="1" applyFill="1" applyBorder="1" applyAlignment="1">
      <alignment horizontal="center" vertical="center"/>
    </xf>
    <xf numFmtId="0" fontId="62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173" fontId="20" fillId="0" borderId="7" xfId="2" applyNumberFormat="1" applyFont="1" applyBorder="1" applyAlignment="1">
      <alignment horizontal="center" vertical="center"/>
    </xf>
    <xf numFmtId="0" fontId="62" fillId="0" borderId="7" xfId="0" applyFont="1" applyBorder="1" applyAlignment="1">
      <alignment vertical="center" wrapText="1"/>
    </xf>
    <xf numFmtId="0" fontId="20" fillId="9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64" fillId="0" borderId="0" xfId="0" applyFont="1" applyBorder="1"/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73" fontId="7" fillId="0" borderId="7" xfId="2" applyNumberFormat="1" applyFont="1" applyFill="1" applyBorder="1" applyAlignment="1">
      <alignment vertical="center"/>
    </xf>
    <xf numFmtId="173" fontId="65" fillId="0" borderId="7" xfId="2" applyNumberFormat="1" applyFont="1" applyFill="1" applyBorder="1" applyAlignment="1">
      <alignment horizontal="right" vertical="center" wrapText="1" readingOrder="1"/>
    </xf>
    <xf numFmtId="173" fontId="65" fillId="0" borderId="9" xfId="2" applyNumberFormat="1" applyFont="1" applyFill="1" applyBorder="1" applyAlignment="1">
      <alignment horizontal="right" vertical="center" wrapText="1" readingOrder="1"/>
    </xf>
    <xf numFmtId="0" fontId="62" fillId="0" borderId="17" xfId="0" applyNumberFormat="1" applyFont="1" applyFill="1" applyBorder="1" applyAlignment="1">
      <alignment horizontal="right" vertical="center" wrapText="1" readingOrder="1"/>
    </xf>
    <xf numFmtId="173" fontId="7" fillId="0" borderId="7" xfId="2" applyNumberFormat="1" applyFont="1" applyBorder="1" applyAlignment="1">
      <alignment vertical="center"/>
    </xf>
    <xf numFmtId="173" fontId="7" fillId="0" borderId="9" xfId="2" applyNumberFormat="1" applyFont="1" applyBorder="1" applyAlignment="1">
      <alignment vertical="center"/>
    </xf>
    <xf numFmtId="173" fontId="64" fillId="0" borderId="7" xfId="2" applyNumberFormat="1" applyFont="1" applyBorder="1" applyAlignment="1">
      <alignment vertical="center"/>
    </xf>
    <xf numFmtId="0" fontId="66" fillId="0" borderId="7" xfId="0" applyFont="1" applyFill="1" applyBorder="1"/>
    <xf numFmtId="173" fontId="64" fillId="0" borderId="9" xfId="2" applyNumberFormat="1" applyFont="1" applyBorder="1" applyAlignment="1">
      <alignment vertical="center"/>
    </xf>
    <xf numFmtId="168" fontId="7" fillId="0" borderId="7" xfId="0" applyNumberFormat="1" applyFont="1" applyBorder="1" applyAlignment="1">
      <alignment vertical="center"/>
    </xf>
    <xf numFmtId="168" fontId="7" fillId="0" borderId="9" xfId="0" applyNumberFormat="1" applyFont="1" applyBorder="1" applyAlignment="1">
      <alignment vertical="center"/>
    </xf>
    <xf numFmtId="168" fontId="7" fillId="0" borderId="7" xfId="0" applyNumberFormat="1" applyFont="1" applyBorder="1" applyAlignment="1">
      <alignment horizontal="center" vertical="center"/>
    </xf>
    <xf numFmtId="168" fontId="7" fillId="0" borderId="9" xfId="0" applyNumberFormat="1" applyFont="1" applyBorder="1" applyAlignment="1">
      <alignment horizontal="center" vertical="center"/>
    </xf>
    <xf numFmtId="173" fontId="7" fillId="0" borderId="7" xfId="2" applyNumberFormat="1" applyFont="1" applyBorder="1" applyAlignment="1">
      <alignment horizontal="center" vertical="center"/>
    </xf>
    <xf numFmtId="173" fontId="7" fillId="0" borderId="9" xfId="2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67" fillId="0" borderId="24" xfId="0" applyFont="1" applyBorder="1" applyAlignment="1" applyProtection="1">
      <alignment horizontal="center" vertical="top" wrapText="1" readingOrder="1"/>
      <protection locked="0"/>
    </xf>
    <xf numFmtId="0" fontId="70" fillId="0" borderId="26" xfId="0" applyFont="1" applyBorder="1" applyAlignment="1" applyProtection="1">
      <alignment horizontal="center" vertical="top" wrapText="1" readingOrder="1"/>
      <protection locked="0"/>
    </xf>
    <xf numFmtId="179" fontId="70" fillId="0" borderId="26" xfId="0" applyNumberFormat="1" applyFont="1" applyBorder="1" applyAlignment="1" applyProtection="1">
      <alignment horizontal="center" vertical="top" wrapText="1" readingOrder="1"/>
      <protection locked="0"/>
    </xf>
    <xf numFmtId="0" fontId="70" fillId="0" borderId="30" xfId="0" applyFont="1" applyBorder="1" applyAlignment="1" applyProtection="1">
      <alignment horizontal="center" vertical="top" wrapText="1" readingOrder="1"/>
      <protection locked="0"/>
    </xf>
    <xf numFmtId="179" fontId="70" fillId="0" borderId="30" xfId="0" applyNumberFormat="1" applyFont="1" applyBorder="1" applyAlignment="1" applyProtection="1">
      <alignment horizontal="center" vertical="top" wrapText="1" readingOrder="1"/>
      <protection locked="0"/>
    </xf>
    <xf numFmtId="0" fontId="70" fillId="0" borderId="34" xfId="0" applyFont="1" applyBorder="1" applyAlignment="1" applyProtection="1">
      <alignment horizontal="center" vertical="top" wrapText="1" readingOrder="1"/>
      <protection locked="0"/>
    </xf>
    <xf numFmtId="179" fontId="70" fillId="0" borderId="34" xfId="0" applyNumberFormat="1" applyFont="1" applyBorder="1" applyAlignment="1" applyProtection="1">
      <alignment horizontal="center" vertical="top" wrapText="1" readingOrder="1"/>
      <protection locked="0"/>
    </xf>
    <xf numFmtId="179" fontId="67" fillId="0" borderId="24" xfId="0" applyNumberFormat="1" applyFont="1" applyBorder="1" applyAlignment="1" applyProtection="1">
      <alignment horizontal="center" vertical="top" wrapText="1" readingOrder="1"/>
      <protection locked="0"/>
    </xf>
    <xf numFmtId="0" fontId="0" fillId="0" borderId="4" xfId="0" applyBorder="1"/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textRotation="90" wrapText="1"/>
    </xf>
    <xf numFmtId="2" fontId="5" fillId="2" borderId="1" xfId="4" applyNumberFormat="1" applyFont="1" applyFill="1" applyBorder="1" applyAlignment="1">
      <alignment horizontal="center" vertical="center"/>
    </xf>
    <xf numFmtId="2" fontId="5" fillId="2" borderId="2" xfId="4" applyNumberFormat="1" applyFont="1" applyFill="1" applyBorder="1" applyAlignment="1">
      <alignment horizontal="center" vertical="center"/>
    </xf>
    <xf numFmtId="2" fontId="5" fillId="2" borderId="3" xfId="4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textRotation="90" wrapText="1"/>
    </xf>
    <xf numFmtId="0" fontId="20" fillId="0" borderId="7" xfId="0" applyFont="1" applyBorder="1" applyAlignment="1">
      <alignment horizontal="center" textRotation="90"/>
    </xf>
    <xf numFmtId="0" fontId="20" fillId="0" borderId="7" xfId="0" applyFont="1" applyFill="1" applyBorder="1" applyAlignment="1">
      <alignment horizontal="center" textRotation="90" wrapText="1"/>
    </xf>
    <xf numFmtId="0" fontId="20" fillId="0" borderId="0" xfId="0" applyFont="1" applyAlignment="1">
      <alignment horizontal="center" wrapText="1"/>
    </xf>
    <xf numFmtId="14" fontId="20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2" fillId="0" borderId="0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textRotation="90" wrapText="1"/>
    </xf>
    <xf numFmtId="0" fontId="20" fillId="0" borderId="2" xfId="0" applyNumberFormat="1" applyFont="1" applyFill="1" applyBorder="1" applyAlignment="1">
      <alignment horizontal="center" vertical="center" textRotation="90" wrapText="1"/>
    </xf>
    <xf numFmtId="0" fontId="20" fillId="0" borderId="1" xfId="0" applyNumberFormat="1" applyFont="1" applyFill="1" applyBorder="1" applyAlignment="1">
      <alignment horizontal="center" vertical="center" textRotation="90"/>
    </xf>
    <xf numFmtId="0" fontId="20" fillId="0" borderId="2" xfId="0" applyNumberFormat="1" applyFont="1" applyFill="1" applyBorder="1" applyAlignment="1">
      <alignment horizontal="center" vertical="center" textRotation="90"/>
    </xf>
    <xf numFmtId="0" fontId="20" fillId="0" borderId="0" xfId="0" applyFont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textRotation="90" wrapText="1"/>
    </xf>
    <xf numFmtId="0" fontId="20" fillId="0" borderId="0" xfId="0" applyFont="1" applyFill="1" applyBorder="1" applyAlignment="1">
      <alignment horizontal="center" vertical="center" textRotation="90" wrapText="1"/>
    </xf>
    <xf numFmtId="0" fontId="20" fillId="0" borderId="2" xfId="0" applyFont="1" applyFill="1" applyBorder="1" applyAlignment="1">
      <alignment horizontal="center" vertical="center" textRotation="90" wrapText="1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textRotation="88" wrapText="1"/>
    </xf>
    <xf numFmtId="0" fontId="20" fillId="0" borderId="2" xfId="0" applyFont="1" applyFill="1" applyBorder="1" applyAlignment="1">
      <alignment horizontal="center" vertical="center" textRotation="88" wrapText="1"/>
    </xf>
    <xf numFmtId="0" fontId="25" fillId="0" borderId="0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" fontId="6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0" fillId="4" borderId="0" xfId="0" applyFont="1" applyFill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0" xfId="0" applyFont="1" applyFill="1" applyBorder="1" applyAlignment="1">
      <alignment horizontal="center" vertical="center" textRotation="90" wrapText="1"/>
    </xf>
    <xf numFmtId="1" fontId="25" fillId="4" borderId="0" xfId="0" applyNumberFormat="1" applyFont="1" applyFill="1" applyAlignment="1">
      <alignment horizontal="center"/>
    </xf>
    <xf numFmtId="1" fontId="25" fillId="4" borderId="8" xfId="0" applyNumberFormat="1" applyFont="1" applyFill="1" applyBorder="1" applyAlignment="1">
      <alignment horizontal="center" vertical="center" wrapText="1"/>
    </xf>
    <xf numFmtId="1" fontId="25" fillId="4" borderId="10" xfId="0" applyNumberFormat="1" applyFont="1" applyFill="1" applyBorder="1" applyAlignment="1">
      <alignment horizontal="center" vertical="center" wrapText="1"/>
    </xf>
    <xf numFmtId="1" fontId="25" fillId="4" borderId="1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top" wrapText="1"/>
    </xf>
    <xf numFmtId="0" fontId="33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33" fillId="0" borderId="8" xfId="0" applyFont="1" applyBorder="1" applyAlignment="1">
      <alignment horizontal="center" vertical="center" textRotation="90"/>
    </xf>
    <xf numFmtId="0" fontId="33" fillId="0" borderId="10" xfId="0" applyFont="1" applyBorder="1" applyAlignment="1">
      <alignment horizontal="center" vertical="center" textRotation="90"/>
    </xf>
    <xf numFmtId="0" fontId="33" fillId="0" borderId="11" xfId="0" applyFont="1" applyBorder="1" applyAlignment="1">
      <alignment horizontal="center" vertical="center" textRotation="90"/>
    </xf>
    <xf numFmtId="0" fontId="37" fillId="0" borderId="9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/>
    </xf>
    <xf numFmtId="0" fontId="33" fillId="0" borderId="9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horizontal="center" textRotation="90" wrapText="1"/>
    </xf>
    <xf numFmtId="0" fontId="37" fillId="0" borderId="9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left" vertical="center" wrapText="1"/>
    </xf>
    <xf numFmtId="0" fontId="35" fillId="0" borderId="0" xfId="0" applyFont="1" applyBorder="1" applyAlignment="1">
      <alignment wrapText="1"/>
    </xf>
    <xf numFmtId="0" fontId="33" fillId="0" borderId="8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textRotation="90" wrapText="1"/>
    </xf>
    <xf numFmtId="0" fontId="33" fillId="0" borderId="11" xfId="0" applyFont="1" applyBorder="1" applyAlignment="1">
      <alignment horizontal="center" vertical="center" textRotation="90" wrapText="1"/>
    </xf>
    <xf numFmtId="0" fontId="35" fillId="0" borderId="0" xfId="0" applyFont="1" applyBorder="1" applyAlignment="1">
      <alignment horizontal="center" wrapText="1"/>
    </xf>
    <xf numFmtId="0" fontId="36" fillId="0" borderId="0" xfId="0" applyFont="1" applyBorder="1"/>
    <xf numFmtId="0" fontId="36" fillId="0" borderId="0" xfId="0" applyFont="1" applyBorder="1" applyAlignment="1">
      <alignment wrapText="1"/>
    </xf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left" wrapText="1"/>
    </xf>
    <xf numFmtId="0" fontId="22" fillId="0" borderId="5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/>
    </xf>
    <xf numFmtId="0" fontId="35" fillId="0" borderId="0" xfId="0" applyFont="1" applyBorder="1"/>
    <xf numFmtId="0" fontId="36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 wrapText="1"/>
    </xf>
    <xf numFmtId="0" fontId="38" fillId="0" borderId="0" xfId="0" applyFont="1" applyBorder="1" applyAlignment="1">
      <alignment wrapText="1"/>
    </xf>
    <xf numFmtId="0" fontId="39" fillId="0" borderId="0" xfId="0" applyFont="1" applyBorder="1" applyAlignment="1">
      <alignment horizontal="center" vertical="center" textRotation="90" wrapText="1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/>
    </xf>
    <xf numFmtId="0" fontId="31" fillId="0" borderId="0" xfId="0" applyFont="1" applyBorder="1" applyAlignment="1">
      <alignment horizontal="center" vertical="center" wrapText="1"/>
    </xf>
    <xf numFmtId="1" fontId="30" fillId="4" borderId="0" xfId="0" applyNumberFormat="1" applyFont="1" applyFill="1" applyAlignment="1">
      <alignment horizontal="center"/>
    </xf>
    <xf numFmtId="1" fontId="6" fillId="4" borderId="7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0" fillId="0" borderId="6" xfId="0" applyNumberFormat="1" applyBorder="1" applyAlignment="1">
      <alignment vertical="center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 vertical="center" textRotation="255" wrapText="1"/>
    </xf>
    <xf numFmtId="0" fontId="43" fillId="0" borderId="0" xfId="0" applyFont="1" applyBorder="1" applyAlignment="1">
      <alignment horizontal="center" vertical="center" textRotation="255" wrapText="1"/>
    </xf>
    <xf numFmtId="0" fontId="43" fillId="0" borderId="2" xfId="0" applyFont="1" applyBorder="1" applyAlignment="1">
      <alignment horizontal="center" vertical="center" textRotation="255" wrapText="1"/>
    </xf>
    <xf numFmtId="0" fontId="42" fillId="0" borderId="0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14" fontId="43" fillId="0" borderId="9" xfId="0" applyNumberFormat="1" applyFont="1" applyBorder="1" applyAlignment="1">
      <alignment horizontal="center"/>
    </xf>
    <xf numFmtId="14" fontId="43" fillId="0" borderId="5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 textRotation="90"/>
    </xf>
    <xf numFmtId="0" fontId="31" fillId="0" borderId="2" xfId="0" applyFont="1" applyBorder="1" applyAlignment="1">
      <alignment horizontal="center" vertical="center" textRotation="90"/>
    </xf>
    <xf numFmtId="0" fontId="31" fillId="0" borderId="0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0" fillId="0" borderId="7" xfId="0" applyFont="1" applyBorder="1" applyAlignment="1"/>
    <xf numFmtId="0" fontId="10" fillId="0" borderId="8" xfId="0" applyFont="1" applyBorder="1" applyAlignment="1"/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49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9" fillId="0" borderId="0" xfId="0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30" fillId="6" borderId="0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textRotation="90" wrapText="1"/>
    </xf>
    <xf numFmtId="0" fontId="6" fillId="4" borderId="10" xfId="0" applyFont="1" applyFill="1" applyBorder="1" applyAlignment="1">
      <alignment horizontal="center" vertical="center" textRotation="90" wrapText="1"/>
    </xf>
    <xf numFmtId="0" fontId="6" fillId="6" borderId="7" xfId="0" applyFont="1" applyFill="1" applyBorder="1" applyAlignment="1">
      <alignment horizontal="center" vertical="center" textRotation="90" wrapText="1"/>
    </xf>
    <xf numFmtId="0" fontId="6" fillId="4" borderId="11" xfId="0" applyFont="1" applyFill="1" applyBorder="1" applyAlignment="1">
      <alignment horizontal="center" vertical="center" textRotation="90" wrapText="1"/>
    </xf>
    <xf numFmtId="168" fontId="6" fillId="4" borderId="8" xfId="0" applyNumberFormat="1" applyFont="1" applyFill="1" applyBorder="1" applyAlignment="1">
      <alignment horizontal="center" vertical="center" textRotation="90" wrapText="1"/>
    </xf>
    <xf numFmtId="168" fontId="6" fillId="4" borderId="10" xfId="0" applyNumberFormat="1" applyFont="1" applyFill="1" applyBorder="1" applyAlignment="1">
      <alignment horizontal="center" vertical="center" textRotation="90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0" fontId="7" fillId="4" borderId="8" xfId="0" applyFont="1" applyFill="1" applyBorder="1" applyAlignment="1">
      <alignment horizontal="center" vertical="center" textRotation="90" wrapText="1"/>
    </xf>
    <xf numFmtId="0" fontId="7" fillId="4" borderId="10" xfId="0" applyFont="1" applyFill="1" applyBorder="1" applyAlignment="1">
      <alignment horizontal="center" vertical="center" textRotation="90" wrapText="1"/>
    </xf>
    <xf numFmtId="0" fontId="6" fillId="4" borderId="12" xfId="0" applyFont="1" applyFill="1" applyBorder="1" applyAlignment="1">
      <alignment horizontal="center" vertical="center" textRotation="90" wrapText="1"/>
    </xf>
    <xf numFmtId="0" fontId="6" fillId="4" borderId="16" xfId="0" applyFont="1" applyFill="1" applyBorder="1" applyAlignment="1">
      <alignment horizontal="center" vertical="center" textRotation="90" wrapText="1"/>
    </xf>
    <xf numFmtId="0" fontId="6" fillId="4" borderId="7" xfId="0" applyFont="1" applyFill="1" applyBorder="1" applyAlignment="1">
      <alignment horizontal="center" textRotation="90"/>
    </xf>
    <xf numFmtId="0" fontId="6" fillId="4" borderId="8" xfId="0" applyFont="1" applyFill="1" applyBorder="1" applyAlignment="1">
      <alignment horizontal="center" textRotation="90"/>
    </xf>
    <xf numFmtId="0" fontId="7" fillId="4" borderId="13" xfId="0" applyFont="1" applyFill="1" applyBorder="1" applyAlignment="1">
      <alignment horizontal="center" vertical="center" textRotation="90" wrapText="1"/>
    </xf>
    <xf numFmtId="0" fontId="7" fillId="4" borderId="6" xfId="0" applyFont="1" applyFill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 textRotation="90"/>
    </xf>
    <xf numFmtId="0" fontId="6" fillId="4" borderId="0" xfId="0" applyFont="1" applyFill="1" applyBorder="1" applyAlignment="1">
      <alignment horizontal="center" textRotation="1"/>
    </xf>
    <xf numFmtId="0" fontId="53" fillId="0" borderId="7" xfId="0" applyNumberFormat="1" applyFont="1" applyFill="1" applyBorder="1" applyAlignment="1">
      <alignment horizontal="center" vertical="center" wrapText="1" readingOrder="1"/>
    </xf>
    <xf numFmtId="0" fontId="54" fillId="0" borderId="8" xfId="0" applyFont="1" applyFill="1" applyBorder="1" applyAlignment="1">
      <alignment horizontal="center" vertical="center" wrapText="1" readingOrder="1"/>
    </xf>
    <xf numFmtId="0" fontId="54" fillId="0" borderId="2" xfId="0" applyFont="1" applyFill="1" applyBorder="1" applyAlignment="1">
      <alignment horizontal="center" vertical="center" wrapText="1" readingOrder="1"/>
    </xf>
    <xf numFmtId="0" fontId="56" fillId="0" borderId="7" xfId="0" applyNumberFormat="1" applyFont="1" applyFill="1" applyBorder="1" applyAlignment="1">
      <alignment horizontal="center" vertical="center" wrapText="1" readingOrder="1"/>
    </xf>
    <xf numFmtId="0" fontId="55" fillId="0" borderId="7" xfId="0" applyNumberFormat="1" applyFont="1" applyFill="1" applyBorder="1" applyAlignment="1">
      <alignment vertical="top" wrapText="1"/>
    </xf>
    <xf numFmtId="176" fontId="57" fillId="0" borderId="7" xfId="0" applyNumberFormat="1" applyFont="1" applyFill="1" applyBorder="1" applyAlignment="1">
      <alignment horizontal="right" vertical="center" wrapText="1" readingOrder="1"/>
    </xf>
    <xf numFmtId="176" fontId="56" fillId="0" borderId="7" xfId="0" applyNumberFormat="1" applyFont="1" applyFill="1" applyBorder="1" applyAlignment="1">
      <alignment horizontal="right" vertical="center" wrapText="1" readingOrder="1"/>
    </xf>
    <xf numFmtId="0" fontId="22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0" fillId="0" borderId="0" xfId="0" applyAlignment="1"/>
    <xf numFmtId="14" fontId="43" fillId="0" borderId="2" xfId="0" applyNumberFormat="1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textRotation="90" wrapText="1"/>
    </xf>
    <xf numFmtId="0" fontId="22" fillId="0" borderId="10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59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2" xfId="0" applyFont="1" applyBorder="1" applyAlignment="1">
      <alignment horizontal="right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 wrapText="1"/>
    </xf>
    <xf numFmtId="0" fontId="33" fillId="9" borderId="7" xfId="0" applyFont="1" applyFill="1" applyBorder="1" applyAlignment="1">
      <alignment horizontal="center" vertical="center" textRotation="90" wrapText="1"/>
    </xf>
    <xf numFmtId="0" fontId="33" fillId="0" borderId="7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33" fillId="0" borderId="7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horizontal="left" vertical="center"/>
    </xf>
    <xf numFmtId="0" fontId="67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67" fillId="0" borderId="18" xfId="0" applyFont="1" applyBorder="1" applyAlignment="1" applyProtection="1">
      <alignment horizontal="left" vertical="center" wrapText="1" readingOrder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68" fillId="0" borderId="18" xfId="0" applyFont="1" applyBorder="1" applyAlignment="1" applyProtection="1">
      <alignment horizontal="center" vertical="center" wrapText="1" readingOrder="1"/>
      <protection locked="0"/>
    </xf>
    <xf numFmtId="0" fontId="36" fillId="0" borderId="23" xfId="0" applyFont="1" applyBorder="1" applyAlignment="1" applyProtection="1">
      <alignment vertical="top" wrapText="1"/>
      <protection locked="0"/>
    </xf>
    <xf numFmtId="0" fontId="67" fillId="0" borderId="18" xfId="0" applyFont="1" applyBorder="1" applyAlignment="1" applyProtection="1">
      <alignment horizontal="center" vertical="center" wrapText="1" readingOrder="1"/>
      <protection locked="0"/>
    </xf>
    <xf numFmtId="0" fontId="67" fillId="0" borderId="20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67" fillId="0" borderId="24" xfId="0" applyFont="1" applyBorder="1" applyAlignment="1" applyProtection="1">
      <alignment horizontal="center" vertical="top" wrapText="1" readingOrder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69" fillId="0" borderId="26" xfId="0" applyFont="1" applyBorder="1" applyAlignment="1" applyProtection="1">
      <alignment horizontal="left" vertical="top" wrapText="1" readingOrder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0" borderId="28" xfId="0" applyBorder="1" applyAlignment="1" applyProtection="1">
      <alignment vertical="top" wrapText="1"/>
      <protection locked="0"/>
    </xf>
    <xf numFmtId="179" fontId="70" fillId="0" borderId="26" xfId="0" applyNumberFormat="1" applyFont="1" applyBorder="1" applyAlignment="1" applyProtection="1">
      <alignment horizontal="center" vertical="top" wrapText="1" readingOrder="1"/>
      <protection locked="0"/>
    </xf>
    <xf numFmtId="0" fontId="4" fillId="0" borderId="28" xfId="0" applyFont="1" applyBorder="1" applyAlignment="1" applyProtection="1">
      <alignment vertical="top" wrapText="1"/>
      <protection locked="0"/>
    </xf>
    <xf numFmtId="179" fontId="70" fillId="0" borderId="30" xfId="0" applyNumberFormat="1" applyFont="1" applyBorder="1" applyAlignment="1" applyProtection="1">
      <alignment horizontal="center" vertical="top" wrapText="1" readingOrder="1"/>
      <protection locked="0"/>
    </xf>
    <xf numFmtId="0" fontId="4" fillId="0" borderId="31" xfId="0" applyFont="1" applyBorder="1" applyAlignment="1" applyProtection="1">
      <alignment vertical="top" wrapText="1"/>
      <protection locked="0"/>
    </xf>
    <xf numFmtId="0" fontId="69" fillId="0" borderId="30" xfId="0" applyFont="1" applyBorder="1" applyAlignment="1" applyProtection="1">
      <alignment horizontal="left" vertical="top" wrapText="1" readingOrder="1"/>
      <protection locked="0"/>
    </xf>
    <xf numFmtId="0" fontId="0" fillId="0" borderId="32" xfId="0" applyBorder="1" applyAlignment="1" applyProtection="1">
      <alignment vertical="top" wrapText="1"/>
      <protection locked="0"/>
    </xf>
    <xf numFmtId="0" fontId="70" fillId="0" borderId="30" xfId="0" applyFont="1" applyBorder="1" applyAlignment="1" applyProtection="1">
      <alignment horizontal="center" vertical="top" wrapText="1" readingOrder="1"/>
      <protection locked="0"/>
    </xf>
    <xf numFmtId="179" fontId="67" fillId="0" borderId="24" xfId="0" applyNumberFormat="1" applyFont="1" applyBorder="1" applyAlignment="1" applyProtection="1">
      <alignment horizontal="center" vertical="top" wrapText="1" readingOrder="1"/>
      <protection locked="0"/>
    </xf>
    <xf numFmtId="0" fontId="0" fillId="0" borderId="33" xfId="0" applyBorder="1" applyAlignment="1" applyProtection="1">
      <alignment vertical="top" wrapText="1"/>
      <protection locked="0"/>
    </xf>
    <xf numFmtId="179" fontId="70" fillId="0" borderId="34" xfId="0" applyNumberFormat="1" applyFont="1" applyBorder="1" applyAlignment="1" applyProtection="1">
      <alignment horizontal="center" vertical="top" wrapText="1" readingOrder="1"/>
      <protection locked="0"/>
    </xf>
    <xf numFmtId="0" fontId="4" fillId="0" borderId="32" xfId="0" applyFont="1" applyBorder="1" applyAlignment="1" applyProtection="1">
      <alignment vertical="top" wrapText="1"/>
      <protection locked="0"/>
    </xf>
    <xf numFmtId="0" fontId="25" fillId="0" borderId="0" xfId="0" applyFont="1" applyAlignment="1">
      <alignment horizontal="center" vertical="center"/>
    </xf>
    <xf numFmtId="0" fontId="7" fillId="0" borderId="0" xfId="0" applyFont="1" applyBorder="1"/>
    <xf numFmtId="0" fontId="6" fillId="0" borderId="8" xfId="0" applyFont="1" applyBorder="1" applyAlignment="1">
      <alignment horizontal="center" vertical="center" textRotation="90" wrapText="1"/>
    </xf>
    <xf numFmtId="168" fontId="6" fillId="0" borderId="8" xfId="0" applyNumberFormat="1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textRotation="9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Border="1"/>
    <xf numFmtId="0" fontId="3" fillId="0" borderId="0" xfId="0" applyFont="1"/>
    <xf numFmtId="168" fontId="6" fillId="0" borderId="0" xfId="0" applyNumberFormat="1" applyFont="1" applyBorder="1" applyAlignment="1">
      <alignment vertical="center"/>
    </xf>
    <xf numFmtId="168" fontId="6" fillId="0" borderId="2" xfId="0" applyNumberFormat="1" applyFont="1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Border="1"/>
    <xf numFmtId="0" fontId="71" fillId="0" borderId="7" xfId="0" applyFont="1" applyBorder="1" applyAlignment="1">
      <alignment horizontal="center" vertical="center" wrapText="1"/>
    </xf>
    <xf numFmtId="0" fontId="71" fillId="0" borderId="8" xfId="0" applyFont="1" applyBorder="1" applyAlignment="1">
      <alignment horizontal="center" vertical="center" wrapText="1"/>
    </xf>
    <xf numFmtId="0" fontId="71" fillId="0" borderId="8" xfId="0" applyFont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2" fillId="0" borderId="2" xfId="0" applyFont="1" applyFill="1" applyBorder="1" applyAlignment="1">
      <alignment horizontal="center" vertical="center" wrapText="1"/>
    </xf>
    <xf numFmtId="0" fontId="71" fillId="0" borderId="2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71" fillId="0" borderId="0" xfId="0" applyFont="1" applyFill="1" applyBorder="1" applyAlignment="1">
      <alignment horizontal="center" vertical="center" wrapText="1"/>
    </xf>
    <xf numFmtId="168" fontId="71" fillId="0" borderId="0" xfId="0" applyNumberFormat="1" applyFont="1" applyFill="1" applyBorder="1" applyAlignment="1">
      <alignment horizontal="center" vertical="center"/>
    </xf>
    <xf numFmtId="1" fontId="42" fillId="0" borderId="0" xfId="0" applyNumberFormat="1" applyFont="1" applyAlignment="1">
      <alignment vertical="center"/>
    </xf>
    <xf numFmtId="168" fontId="42" fillId="0" borderId="0" xfId="0" applyNumberFormat="1" applyFont="1" applyAlignment="1">
      <alignment vertical="center"/>
    </xf>
    <xf numFmtId="0" fontId="71" fillId="0" borderId="2" xfId="0" applyFont="1" applyFill="1" applyBorder="1" applyAlignment="1">
      <alignment horizontal="center" vertical="center" wrapText="1"/>
    </xf>
    <xf numFmtId="0" fontId="71" fillId="0" borderId="2" xfId="0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horizontal="center" vertical="center"/>
    </xf>
    <xf numFmtId="174" fontId="71" fillId="0" borderId="2" xfId="0" applyNumberFormat="1" applyFont="1" applyFill="1" applyBorder="1" applyAlignment="1">
      <alignment horizontal="center" vertical="center"/>
    </xf>
    <xf numFmtId="1" fontId="42" fillId="0" borderId="0" xfId="0" applyNumberFormat="1" applyFont="1" applyBorder="1" applyAlignment="1">
      <alignment vertical="center"/>
    </xf>
    <xf numFmtId="0" fontId="71" fillId="0" borderId="1" xfId="0" applyFont="1" applyFill="1" applyBorder="1" applyAlignment="1">
      <alignment horizontal="center" vertical="center"/>
    </xf>
    <xf numFmtId="1" fontId="71" fillId="0" borderId="1" xfId="0" applyNumberFormat="1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center" vertical="center"/>
    </xf>
    <xf numFmtId="174" fontId="71" fillId="0" borderId="1" xfId="0" applyNumberFormat="1" applyFont="1" applyFill="1" applyBorder="1" applyAlignment="1">
      <alignment horizontal="center" vertical="center"/>
    </xf>
    <xf numFmtId="1" fontId="71" fillId="0" borderId="0" xfId="0" applyNumberFormat="1" applyFont="1" applyFill="1" applyBorder="1" applyAlignment="1">
      <alignment horizontal="center" vertical="center"/>
    </xf>
    <xf numFmtId="174" fontId="71" fillId="0" borderId="0" xfId="0" applyNumberFormat="1" applyFont="1" applyFill="1" applyBorder="1" applyAlignment="1">
      <alignment horizontal="center" vertical="center"/>
    </xf>
    <xf numFmtId="1" fontId="71" fillId="0" borderId="2" xfId="0" applyNumberFormat="1" applyFont="1" applyFill="1" applyBorder="1" applyAlignment="1">
      <alignment horizontal="center" vertical="center"/>
    </xf>
    <xf numFmtId="1" fontId="71" fillId="0" borderId="1" xfId="0" applyNumberFormat="1" applyFont="1" applyFill="1" applyBorder="1" applyAlignment="1">
      <alignment horizontal="center" vertical="center"/>
    </xf>
    <xf numFmtId="1" fontId="71" fillId="0" borderId="0" xfId="0" applyNumberFormat="1" applyFont="1" applyFill="1" applyBorder="1" applyAlignment="1">
      <alignment horizontal="center" vertical="center"/>
    </xf>
    <xf numFmtId="1" fontId="71" fillId="0" borderId="2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168" fontId="42" fillId="0" borderId="0" xfId="0" applyNumberFormat="1" applyFont="1" applyBorder="1" applyAlignment="1">
      <alignment vertical="center"/>
    </xf>
    <xf numFmtId="0" fontId="42" fillId="0" borderId="0" xfId="0" applyFont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168" fontId="43" fillId="0" borderId="0" xfId="0" applyNumberFormat="1" applyFont="1" applyBorder="1" applyAlignment="1">
      <alignment vertical="center"/>
    </xf>
    <xf numFmtId="168" fontId="43" fillId="0" borderId="0" xfId="0" applyNumberFormat="1" applyFont="1" applyAlignment="1">
      <alignment vertical="center"/>
    </xf>
    <xf numFmtId="0" fontId="43" fillId="0" borderId="0" xfId="0" applyFont="1" applyFill="1" applyBorder="1" applyAlignment="1">
      <alignment vertical="center"/>
    </xf>
    <xf numFmtId="168" fontId="43" fillId="0" borderId="0" xfId="0" applyNumberFormat="1" applyFont="1" applyFill="1" applyBorder="1" applyAlignment="1">
      <alignment vertical="center"/>
    </xf>
    <xf numFmtId="0" fontId="43" fillId="0" borderId="2" xfId="0" applyFont="1" applyBorder="1" applyAlignment="1">
      <alignment vertical="center"/>
    </xf>
    <xf numFmtId="168" fontId="43" fillId="0" borderId="2" xfId="0" applyNumberFormat="1" applyFont="1" applyBorder="1" applyAlignment="1">
      <alignment vertical="center"/>
    </xf>
    <xf numFmtId="168" fontId="43" fillId="0" borderId="2" xfId="0" applyNumberFormat="1" applyFont="1" applyFill="1" applyBorder="1" applyAlignment="1">
      <alignment vertical="center"/>
    </xf>
    <xf numFmtId="0" fontId="43" fillId="0" borderId="0" xfId="0" applyFont="1" applyAlignment="1">
      <alignment vertical="center"/>
    </xf>
  </cellXfs>
  <cellStyles count="10">
    <cellStyle name="Comma" xfId="2" builtinId="3"/>
    <cellStyle name="Comma 3" xfId="7"/>
    <cellStyle name="Normal" xfId="0" builtinId="0"/>
    <cellStyle name="Normal 2" xfId="6"/>
    <cellStyle name="Normal 2 2" xfId="5"/>
    <cellStyle name="Normal 4" xfId="9"/>
    <cellStyle name="Normal 5" xfId="8"/>
    <cellStyle name="Normal_AR-00-01" xfId="3"/>
    <cellStyle name="Normal_UB2000-12" xfId="4"/>
    <cellStyle name="RowLevel_3" xfId="1" builtinId="1" iLevel="2"/>
  </cellStyles>
  <dxfs count="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 Mon" pitchFamily="34" charset="0"/>
              </a:defRPr>
            </a:pPr>
            <a:r>
              <a:rPr lang="mn-MN" sz="1200">
                <a:latin typeface="Arial Mon" pitchFamily="34" charset="0"/>
              </a:rPr>
              <a:t>Төсвийн</a:t>
            </a:r>
            <a:r>
              <a:rPr lang="mn-MN" sz="1200" baseline="0">
                <a:latin typeface="Arial Mon" pitchFamily="34" charset="0"/>
              </a:rPr>
              <a:t> орлогын төлөвлөгөөний биелэлт </a:t>
            </a:r>
            <a:r>
              <a:rPr lang="en-US" sz="1200" baseline="0">
                <a:latin typeface="Arial Mon" pitchFamily="34" charset="0"/>
              </a:rPr>
              <a:t>1</a:t>
            </a:r>
            <a:r>
              <a:rPr lang="mn-MN" sz="1200" baseline="0">
                <a:latin typeface="Arial Mon" pitchFamily="34" charset="0"/>
              </a:rPr>
              <a:t>2</a:t>
            </a:r>
            <a:r>
              <a:rPr lang="en-US" sz="1200" baseline="0">
                <a:latin typeface="Arial Mon" pitchFamily="34" charset="0"/>
              </a:rPr>
              <a:t>-</a:t>
            </a:r>
            <a:r>
              <a:rPr lang="mn-MN" sz="1200" baseline="0">
                <a:latin typeface="Arial Mon" pitchFamily="34" charset="0"/>
              </a:rPr>
              <a:t>р сарын байдлаар </a:t>
            </a:r>
            <a:endParaRPr lang="en-US" sz="1200">
              <a:latin typeface="Arial Mon" pitchFamily="34" charset="0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[3]Sheet2!$A$39:$A$53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[3]Sheet2!$B$39:$B$53</c:f>
              <c:numCache>
                <c:formatCode>General</c:formatCode>
                <c:ptCount val="15"/>
                <c:pt idx="0">
                  <c:v>91970</c:v>
                </c:pt>
                <c:pt idx="1">
                  <c:v>97079</c:v>
                </c:pt>
                <c:pt idx="2">
                  <c:v>257311</c:v>
                </c:pt>
                <c:pt idx="3">
                  <c:v>70135</c:v>
                </c:pt>
                <c:pt idx="4">
                  <c:v>212279</c:v>
                </c:pt>
                <c:pt idx="5">
                  <c:v>229222</c:v>
                </c:pt>
                <c:pt idx="6">
                  <c:v>589277</c:v>
                </c:pt>
                <c:pt idx="7">
                  <c:v>257495</c:v>
                </c:pt>
                <c:pt idx="8">
                  <c:v>237428.7</c:v>
                </c:pt>
                <c:pt idx="9">
                  <c:v>89380</c:v>
                </c:pt>
                <c:pt idx="10">
                  <c:v>127872</c:v>
                </c:pt>
                <c:pt idx="11">
                  <c:v>96191</c:v>
                </c:pt>
                <c:pt idx="12">
                  <c:v>268307</c:v>
                </c:pt>
                <c:pt idx="13">
                  <c:v>256421</c:v>
                </c:pt>
                <c:pt idx="14">
                  <c:v>135281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[3]Sheet2!$A$39:$A$53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[3]Sheet2!$C$39:$C$53</c:f>
              <c:numCache>
                <c:formatCode>General</c:formatCode>
                <c:ptCount val="15"/>
                <c:pt idx="0">
                  <c:v>94104.318459999995</c:v>
                </c:pt>
                <c:pt idx="1">
                  <c:v>125103.97447</c:v>
                </c:pt>
                <c:pt idx="2">
                  <c:v>204942.25372000001</c:v>
                </c:pt>
                <c:pt idx="3">
                  <c:v>71301.46448000001</c:v>
                </c:pt>
                <c:pt idx="4">
                  <c:v>231216.61740999998</c:v>
                </c:pt>
                <c:pt idx="5">
                  <c:v>101814.80211</c:v>
                </c:pt>
                <c:pt idx="6">
                  <c:v>2037328.1316000002</c:v>
                </c:pt>
                <c:pt idx="7">
                  <c:v>155336.31279</c:v>
                </c:pt>
                <c:pt idx="8">
                  <c:v>260750.29453999997</c:v>
                </c:pt>
                <c:pt idx="9">
                  <c:v>92335.671209999986</c:v>
                </c:pt>
                <c:pt idx="10">
                  <c:v>123554.56352000003</c:v>
                </c:pt>
                <c:pt idx="11">
                  <c:v>94585.284960000005</c:v>
                </c:pt>
                <c:pt idx="12">
                  <c:v>264416.10084000003</c:v>
                </c:pt>
                <c:pt idx="13">
                  <c:v>301656.59073999996</c:v>
                </c:pt>
                <c:pt idx="14">
                  <c:v>151507.62670000002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[3]Sheet2!$A$39:$A$53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[3]Sheet2!$B$38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[3]Sheet2!$A$39:$A$53</c:f>
              <c:strCache>
                <c:ptCount val="15"/>
                <c:pt idx="0">
                  <c:v>Äýëãýðöîãò</c:v>
                </c:pt>
                <c:pt idx="1">
                  <c:v>Äýðýí 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[3]Sheet2!$C$38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-1002930896"/>
        <c:axId val="-1002928176"/>
        <c:axId val="0"/>
      </c:bar3DChart>
      <c:catAx>
        <c:axId val="-1002930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Mon" pitchFamily="34" charset="0"/>
              </a:defRPr>
            </a:pPr>
            <a:endParaRPr lang="en-US"/>
          </a:p>
        </c:txPr>
        <c:crossAx val="-1002928176"/>
        <c:crosses val="autoZero"/>
        <c:auto val="1"/>
        <c:lblAlgn val="ctr"/>
        <c:lblOffset val="100"/>
        <c:noMultiLvlLbl val="0"/>
      </c:catAx>
      <c:valAx>
        <c:axId val="-1002928176"/>
        <c:scaling>
          <c:orientation val="minMax"/>
        </c:scaling>
        <c:delete val="0"/>
        <c:axPos val="l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-1002930896"/>
        <c:crosses val="autoZero"/>
        <c:crossBetween val="between"/>
      </c:valAx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/>
              <a:t>малын тоо </a:t>
            </a:r>
            <a:r>
              <a:rPr lang="mn-MN" sz="1200">
                <a:latin typeface="Arial Mon" pitchFamily="34" charset="0"/>
              </a:rPr>
              <a:t>/ мян.толгой /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[4]MALTOO!$H$32</c:f>
              <c:strCache>
                <c:ptCount val="1"/>
                <c:pt idx="0">
                  <c:v>малын тоо</c:v>
                </c:pt>
              </c:strCache>
            </c:strRef>
          </c:tx>
          <c:invertIfNegative val="0"/>
          <c:cat>
            <c:numRef>
              <c:f>[4]MALTOO!$I$31:$O$31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[4]MALTOO!$I$32:$O$32</c:f>
              <c:numCache>
                <c:formatCode>General</c:formatCode>
                <c:ptCount val="7"/>
                <c:pt idx="0">
                  <c:v>2147</c:v>
                </c:pt>
                <c:pt idx="1">
                  <c:v>1111.5</c:v>
                </c:pt>
                <c:pt idx="2">
                  <c:v>1348.7</c:v>
                </c:pt>
                <c:pt idx="3">
                  <c:v>1672</c:v>
                </c:pt>
                <c:pt idx="4">
                  <c:v>1996.2</c:v>
                </c:pt>
                <c:pt idx="5">
                  <c:v>2435.6999999999998</c:v>
                </c:pt>
                <c:pt idx="6">
                  <c:v>2764.3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02934704"/>
        <c:axId val="-1002933072"/>
      </c:barChart>
      <c:catAx>
        <c:axId val="-10029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002933072"/>
        <c:crosses val="autoZero"/>
        <c:auto val="1"/>
        <c:lblAlgn val="ctr"/>
        <c:lblOffset val="100"/>
        <c:noMultiLvlLbl val="0"/>
      </c:catAx>
      <c:valAx>
        <c:axId val="-1002933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002934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mn-MN" sz="1200"/>
              <a:t>Шинэ</a:t>
            </a:r>
            <a:r>
              <a:rPr lang="mn-MN" sz="1200" baseline="0"/>
              <a:t> төрсөн хүүхдийн тоо 2015 оны жилийн эцсээр </a:t>
            </a:r>
            <a:endParaRPr lang="en-US" sz="1200"/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invertIfNegative val="0"/>
          <c:cat>
            <c:strRef>
              <c:f>[5]hynam!$A$5:$A$19</c:f>
              <c:strCache>
                <c:ptCount val="15"/>
                <c:pt idx="0">
                  <c:v>Äýëãýðöîãò</c:v>
                </c:pt>
                <c:pt idx="1">
                  <c:v>Äýðýí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[5]hynam!$B$5:$B$19</c:f>
              <c:numCache>
                <c:formatCode>General</c:formatCode>
                <c:ptCount val="15"/>
                <c:pt idx="0">
                  <c:v>33</c:v>
                </c:pt>
                <c:pt idx="1">
                  <c:v>50</c:v>
                </c:pt>
                <c:pt idx="2">
                  <c:v>36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45</c:v>
                </c:pt>
                <c:pt idx="7">
                  <c:v>52</c:v>
                </c:pt>
                <c:pt idx="8">
                  <c:v>48</c:v>
                </c:pt>
                <c:pt idx="9">
                  <c:v>35</c:v>
                </c:pt>
                <c:pt idx="10">
                  <c:v>43</c:v>
                </c:pt>
                <c:pt idx="11">
                  <c:v>42</c:v>
                </c:pt>
                <c:pt idx="12">
                  <c:v>126</c:v>
                </c:pt>
                <c:pt idx="13">
                  <c:v>373</c:v>
                </c:pt>
                <c:pt idx="14">
                  <c:v>65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[5]hynam!$A$5:$A$19</c:f>
              <c:strCache>
                <c:ptCount val="15"/>
                <c:pt idx="0">
                  <c:v>Äýëãýðöîãò</c:v>
                </c:pt>
                <c:pt idx="1">
                  <c:v>Äýðýí</c:v>
                </c:pt>
                <c:pt idx="2">
                  <c:v>Ãîâü-Óãòààë</c:v>
                </c:pt>
                <c:pt idx="3">
                  <c:v>Öàãààíäýëãýð</c:v>
                </c:pt>
                <c:pt idx="4">
                  <c:v>Áàÿíæàðãàëàí</c:v>
                </c:pt>
                <c:pt idx="5">
                  <c:v>ªíäºðøèë</c:v>
                </c:pt>
                <c:pt idx="6">
                  <c:v>Ãóðâàíñàéõàí</c:v>
                </c:pt>
                <c:pt idx="7">
                  <c:v>ªëçèéò</c:v>
                </c:pt>
                <c:pt idx="8">
                  <c:v>Õóëä</c:v>
                </c:pt>
                <c:pt idx="9">
                  <c:v>Ëóóñ</c:v>
                </c:pt>
                <c:pt idx="10">
                  <c:v>Äýëãýðõàíãàé</c:v>
                </c:pt>
                <c:pt idx="11">
                  <c:v>Ñàéõàí-Îâîî</c:v>
                </c:pt>
                <c:pt idx="12">
                  <c:v>Ýðäýíýäàëàé</c:v>
                </c:pt>
                <c:pt idx="13">
                  <c:v>Ñàéíöàãààí</c:v>
                </c:pt>
                <c:pt idx="14">
                  <c:v>Àäààöàã</c:v>
                </c:pt>
              </c:strCache>
            </c:strRef>
          </c:cat>
          <c:val>
            <c:numRef>
              <c:f>[5]hynam!$C$5:$C$19</c:f>
              <c:numCache>
                <c:formatCode>General</c:formatCode>
                <c:ptCount val="15"/>
                <c:pt idx="0">
                  <c:v>42</c:v>
                </c:pt>
                <c:pt idx="1">
                  <c:v>59</c:v>
                </c:pt>
                <c:pt idx="2">
                  <c:v>42</c:v>
                </c:pt>
                <c:pt idx="3">
                  <c:v>20</c:v>
                </c:pt>
                <c:pt idx="4">
                  <c:v>22</c:v>
                </c:pt>
                <c:pt idx="5">
                  <c:v>22</c:v>
                </c:pt>
                <c:pt idx="6">
                  <c:v>45</c:v>
                </c:pt>
                <c:pt idx="7">
                  <c:v>62</c:v>
                </c:pt>
                <c:pt idx="8">
                  <c:v>63</c:v>
                </c:pt>
                <c:pt idx="9">
                  <c:v>45</c:v>
                </c:pt>
                <c:pt idx="10">
                  <c:v>55</c:v>
                </c:pt>
                <c:pt idx="11">
                  <c:v>48</c:v>
                </c:pt>
                <c:pt idx="12">
                  <c:v>153</c:v>
                </c:pt>
                <c:pt idx="13">
                  <c:v>357</c:v>
                </c:pt>
                <c:pt idx="14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-690990848"/>
        <c:axId val="-690994112"/>
        <c:axId val="-805840192"/>
      </c:bar3DChart>
      <c:catAx>
        <c:axId val="-69099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690994112"/>
        <c:crosses val="autoZero"/>
        <c:auto val="1"/>
        <c:lblAlgn val="ctr"/>
        <c:lblOffset val="100"/>
        <c:noMultiLvlLbl val="0"/>
      </c:catAx>
      <c:valAx>
        <c:axId val="-6909941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-690990848"/>
        <c:crosses val="autoZero"/>
        <c:crossBetween val="between"/>
      </c:valAx>
      <c:serAx>
        <c:axId val="-805840192"/>
        <c:scaling>
          <c:orientation val="minMax"/>
        </c:scaling>
        <c:delete val="1"/>
        <c:axPos val="b"/>
        <c:majorTickMark val="out"/>
        <c:minorTickMark val="none"/>
        <c:tickLblPos val="nextTo"/>
        <c:crossAx val="-690994112"/>
        <c:crosses val="autoZero"/>
      </c:ser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Arial Mon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457199</xdr:colOff>
      <xdr:row>31</xdr:row>
      <xdr:rowOff>604836</xdr:rowOff>
    </xdr:from>
    <xdr:to>
      <xdr:col>20</xdr:col>
      <xdr:colOff>104775</xdr:colOff>
      <xdr:row>48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171450</xdr:rowOff>
    </xdr:from>
    <xdr:to>
      <xdr:col>7</xdr:col>
      <xdr:colOff>28575</xdr:colOff>
      <xdr:row>38</xdr:row>
      <xdr:rowOff>38100</xdr:rowOff>
    </xdr:to>
    <xdr:pic>
      <xdr:nvPicPr>
        <xdr:cNvPr id="2" name="Chart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"/>
          <a:ext cx="4638675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200025</xdr:colOff>
      <xdr:row>2</xdr:row>
      <xdr:rowOff>57150</xdr:rowOff>
    </xdr:from>
    <xdr:to>
      <xdr:col>27</xdr:col>
      <xdr:colOff>504825</xdr:colOff>
      <xdr:row>15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11</xdr:row>
      <xdr:rowOff>114300</xdr:rowOff>
    </xdr:from>
    <xdr:to>
      <xdr:col>21</xdr:col>
      <xdr:colOff>76200</xdr:colOff>
      <xdr:row>27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niltsuulga%202015/sar-12/hudulmur_fund_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niltsuulga%202015/sar-12/HUMAN-emd-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niltsuulga%202015/sar-12/baga%20hur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Taniltsuulga%202015/sar-12/too%20mal%20-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YANGA_J\Users\Public\hand\sar-12\HUMAN-emd-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НХС"/>
      <sheetName val="ЖдҮ"/>
      <sheetName val="ХЭдСАН"/>
      <sheetName val="СХС-1"/>
      <sheetName val="СХС-2"/>
    </sheetNames>
    <sheetDataSet>
      <sheetData sheetId="0"/>
      <sheetData sheetId="1"/>
      <sheetData sheetId="2"/>
      <sheetData sheetId="3">
        <row r="5">
          <cell r="C5">
            <v>377000</v>
          </cell>
        </row>
        <row r="6">
          <cell r="C6">
            <v>292000</v>
          </cell>
        </row>
        <row r="7">
          <cell r="C7">
            <v>311000</v>
          </cell>
        </row>
        <row r="8">
          <cell r="C8">
            <v>233000</v>
          </cell>
        </row>
        <row r="9">
          <cell r="C9">
            <v>218000</v>
          </cell>
        </row>
        <row r="10">
          <cell r="C10">
            <v>240000</v>
          </cell>
        </row>
        <row r="11">
          <cell r="C11">
            <v>333000</v>
          </cell>
        </row>
        <row r="12">
          <cell r="C12">
            <v>217000</v>
          </cell>
        </row>
        <row r="13">
          <cell r="C13">
            <v>275500</v>
          </cell>
        </row>
        <row r="14">
          <cell r="C14">
            <v>335000</v>
          </cell>
        </row>
        <row r="15">
          <cell r="C15">
            <v>284000</v>
          </cell>
        </row>
        <row r="16">
          <cell r="C16">
            <v>211000</v>
          </cell>
        </row>
        <row r="17">
          <cell r="C17">
            <v>357000</v>
          </cell>
        </row>
        <row r="18">
          <cell r="C18">
            <v>1744000</v>
          </cell>
        </row>
        <row r="19">
          <cell r="C19">
            <v>371000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nam"/>
      <sheetName val="emd"/>
      <sheetName val="h-ovchin"/>
      <sheetName val="hamgiin"/>
      <sheetName val="XANZY"/>
      <sheetName val="emdzy"/>
    </sheetNames>
    <sheetDataSet>
      <sheetData sheetId="0">
        <row r="5">
          <cell r="A5" t="str">
            <v>Äýëãýðöîãò</v>
          </cell>
          <cell r="B5">
            <v>33</v>
          </cell>
          <cell r="C5">
            <v>42</v>
          </cell>
        </row>
        <row r="6">
          <cell r="A6" t="str">
            <v>Äýðýí</v>
          </cell>
          <cell r="B6">
            <v>50</v>
          </cell>
          <cell r="C6">
            <v>59</v>
          </cell>
        </row>
        <row r="7">
          <cell r="A7" t="str">
            <v>Ãîâü-Óãòààë</v>
          </cell>
          <cell r="B7">
            <v>36</v>
          </cell>
          <cell r="C7">
            <v>42</v>
          </cell>
        </row>
        <row r="8">
          <cell r="A8" t="str">
            <v>Öàãààíäýëãýð</v>
          </cell>
          <cell r="B8">
            <v>28</v>
          </cell>
          <cell r="C8">
            <v>20</v>
          </cell>
        </row>
        <row r="9">
          <cell r="A9" t="str">
            <v>Áàÿíæàðãàëàí</v>
          </cell>
          <cell r="B9">
            <v>28</v>
          </cell>
          <cell r="C9">
            <v>22</v>
          </cell>
        </row>
        <row r="10">
          <cell r="A10" t="str">
            <v>ªíäºðøèë</v>
          </cell>
          <cell r="B10">
            <v>27</v>
          </cell>
          <cell r="C10">
            <v>22</v>
          </cell>
        </row>
        <row r="11">
          <cell r="A11" t="str">
            <v>Ãóðâàíñàéõàí</v>
          </cell>
          <cell r="B11">
            <v>45</v>
          </cell>
          <cell r="C11">
            <v>45</v>
          </cell>
        </row>
        <row r="12">
          <cell r="A12" t="str">
            <v>ªëçèéò</v>
          </cell>
          <cell r="B12">
            <v>52</v>
          </cell>
          <cell r="C12">
            <v>62</v>
          </cell>
        </row>
        <row r="13">
          <cell r="A13" t="str">
            <v>Õóëä</v>
          </cell>
          <cell r="B13">
            <v>48</v>
          </cell>
          <cell r="C13">
            <v>63</v>
          </cell>
        </row>
        <row r="14">
          <cell r="A14" t="str">
            <v>Ëóóñ</v>
          </cell>
          <cell r="B14">
            <v>35</v>
          </cell>
          <cell r="C14">
            <v>45</v>
          </cell>
        </row>
        <row r="15">
          <cell r="A15" t="str">
            <v>Äýëãýðõàíãàé</v>
          </cell>
          <cell r="B15">
            <v>43</v>
          </cell>
          <cell r="C15">
            <v>55</v>
          </cell>
        </row>
        <row r="16">
          <cell r="A16" t="str">
            <v>Ñàéõàí-Îâîî</v>
          </cell>
          <cell r="B16">
            <v>42</v>
          </cell>
          <cell r="C16">
            <v>48</v>
          </cell>
        </row>
        <row r="17">
          <cell r="A17" t="str">
            <v>Ýðäýíýäàëàé</v>
          </cell>
          <cell r="B17">
            <v>126</v>
          </cell>
          <cell r="C17">
            <v>153</v>
          </cell>
        </row>
        <row r="18">
          <cell r="A18" t="str">
            <v>Ñàéíöàãààí</v>
          </cell>
          <cell r="B18">
            <v>373</v>
          </cell>
          <cell r="C18">
            <v>357</v>
          </cell>
        </row>
        <row r="19">
          <cell r="A19" t="str">
            <v>Àäààöàã</v>
          </cell>
          <cell r="B19">
            <v>65</v>
          </cell>
          <cell r="C19">
            <v>60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 refreshError="1"/>
      <sheetData sheetId="1">
        <row r="38">
          <cell r="B38" t="str">
            <v>òºë</v>
          </cell>
          <cell r="C38" t="str">
            <v>ã¿éö</v>
          </cell>
        </row>
        <row r="39">
          <cell r="A39" t="str">
            <v>Äýëãýðöîãò</v>
          </cell>
          <cell r="B39">
            <v>91970</v>
          </cell>
          <cell r="C39">
            <v>94104.318459999995</v>
          </cell>
        </row>
        <row r="40">
          <cell r="A40" t="str">
            <v xml:space="preserve">Äýðýí </v>
          </cell>
          <cell r="B40">
            <v>97079</v>
          </cell>
          <cell r="C40">
            <v>125103.97447</v>
          </cell>
        </row>
        <row r="41">
          <cell r="A41" t="str">
            <v>Ãîâü-Óãòààë</v>
          </cell>
          <cell r="B41">
            <v>257311</v>
          </cell>
          <cell r="C41">
            <v>204942.25372000001</v>
          </cell>
        </row>
        <row r="42">
          <cell r="A42" t="str">
            <v>Öàãààíäýëãýð</v>
          </cell>
          <cell r="B42">
            <v>70135</v>
          </cell>
          <cell r="C42">
            <v>71301.46448000001</v>
          </cell>
        </row>
        <row r="43">
          <cell r="A43" t="str">
            <v>Áàÿíæàðãàëàí</v>
          </cell>
          <cell r="B43">
            <v>212279</v>
          </cell>
          <cell r="C43">
            <v>231216.61740999998</v>
          </cell>
        </row>
        <row r="44">
          <cell r="A44" t="str">
            <v>ªíäºðøèë</v>
          </cell>
          <cell r="B44">
            <v>229222</v>
          </cell>
          <cell r="C44">
            <v>101814.80211</v>
          </cell>
        </row>
        <row r="45">
          <cell r="A45" t="str">
            <v>Ãóðâàíñàéõàí</v>
          </cell>
          <cell r="B45">
            <v>589277</v>
          </cell>
          <cell r="C45">
            <v>2037328.1316000002</v>
          </cell>
        </row>
        <row r="46">
          <cell r="A46" t="str">
            <v>ªëçèéò</v>
          </cell>
          <cell r="B46">
            <v>257495</v>
          </cell>
          <cell r="C46">
            <v>155336.31279</v>
          </cell>
        </row>
        <row r="47">
          <cell r="A47" t="str">
            <v>Õóëä</v>
          </cell>
          <cell r="B47">
            <v>237428.7</v>
          </cell>
          <cell r="C47">
            <v>260750.29453999997</v>
          </cell>
        </row>
        <row r="48">
          <cell r="A48" t="str">
            <v>Ëóóñ</v>
          </cell>
          <cell r="B48">
            <v>89380</v>
          </cell>
          <cell r="C48">
            <v>92335.671209999986</v>
          </cell>
        </row>
        <row r="49">
          <cell r="A49" t="str">
            <v>Äýëãýðõàíãàé</v>
          </cell>
          <cell r="B49">
            <v>127872</v>
          </cell>
          <cell r="C49">
            <v>123554.56352000003</v>
          </cell>
        </row>
        <row r="50">
          <cell r="A50" t="str">
            <v>Ñàéõàí-Îâîî</v>
          </cell>
          <cell r="B50">
            <v>96191</v>
          </cell>
          <cell r="C50">
            <v>94585.284960000005</v>
          </cell>
        </row>
        <row r="51">
          <cell r="A51" t="str">
            <v>Ýðäýíýäàëàé</v>
          </cell>
          <cell r="B51">
            <v>268307</v>
          </cell>
          <cell r="C51">
            <v>264416.10084000003</v>
          </cell>
        </row>
        <row r="52">
          <cell r="A52" t="str">
            <v>Ñàéíöàãààí</v>
          </cell>
          <cell r="B52">
            <v>256421</v>
          </cell>
          <cell r="C52">
            <v>301656.59073999996</v>
          </cell>
        </row>
        <row r="53">
          <cell r="A53" t="str">
            <v>Àäààöàã</v>
          </cell>
          <cell r="B53">
            <v>135281</v>
          </cell>
          <cell r="C53">
            <v>151507.62670000002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OO"/>
    </sheetNames>
    <sheetDataSet>
      <sheetData sheetId="0">
        <row r="31">
          <cell r="I31">
            <v>2009</v>
          </cell>
          <cell r="J31">
            <v>2010</v>
          </cell>
          <cell r="K31">
            <v>2011</v>
          </cell>
          <cell r="L31">
            <v>2012</v>
          </cell>
          <cell r="M31">
            <v>2013</v>
          </cell>
          <cell r="N31">
            <v>2014</v>
          </cell>
          <cell r="O31">
            <v>2015</v>
          </cell>
        </row>
        <row r="32">
          <cell r="H32" t="str">
            <v>малын тоо</v>
          </cell>
          <cell r="I32">
            <v>2147</v>
          </cell>
          <cell r="J32">
            <v>1111.5</v>
          </cell>
          <cell r="K32">
            <v>1348.7</v>
          </cell>
          <cell r="L32">
            <v>1672</v>
          </cell>
          <cell r="M32">
            <v>1996.2</v>
          </cell>
          <cell r="N32">
            <v>2435.6999999999998</v>
          </cell>
          <cell r="O32">
            <v>2764.3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nam"/>
      <sheetName val="emd"/>
      <sheetName val="h-ovchin"/>
      <sheetName val="hamgiin"/>
      <sheetName val="XANZY"/>
      <sheetName val="emdzy"/>
    </sheetNames>
    <sheetDataSet>
      <sheetData sheetId="0">
        <row r="5">
          <cell r="A5" t="str">
            <v>Äýëãýðöîãò</v>
          </cell>
          <cell r="B5">
            <v>33</v>
          </cell>
          <cell r="C5">
            <v>42</v>
          </cell>
        </row>
        <row r="6">
          <cell r="A6" t="str">
            <v>Äýðýí</v>
          </cell>
          <cell r="B6">
            <v>50</v>
          </cell>
          <cell r="C6">
            <v>59</v>
          </cell>
        </row>
        <row r="7">
          <cell r="A7" t="str">
            <v>Ãîâü-Óãòààë</v>
          </cell>
          <cell r="B7">
            <v>36</v>
          </cell>
          <cell r="C7">
            <v>42</v>
          </cell>
        </row>
        <row r="8">
          <cell r="A8" t="str">
            <v>Öàãààíäýëãýð</v>
          </cell>
          <cell r="B8">
            <v>28</v>
          </cell>
          <cell r="C8">
            <v>20</v>
          </cell>
        </row>
        <row r="9">
          <cell r="A9" t="str">
            <v>Áàÿíæàðãàëàí</v>
          </cell>
          <cell r="B9">
            <v>28</v>
          </cell>
          <cell r="C9">
            <v>22</v>
          </cell>
        </row>
        <row r="10">
          <cell r="A10" t="str">
            <v>ªíäºðøèë</v>
          </cell>
          <cell r="B10">
            <v>27</v>
          </cell>
          <cell r="C10">
            <v>22</v>
          </cell>
        </row>
        <row r="11">
          <cell r="A11" t="str">
            <v>Ãóðâàíñàéõàí</v>
          </cell>
          <cell r="B11">
            <v>45</v>
          </cell>
          <cell r="C11">
            <v>45</v>
          </cell>
        </row>
        <row r="12">
          <cell r="A12" t="str">
            <v>ªëçèéò</v>
          </cell>
          <cell r="B12">
            <v>52</v>
          </cell>
          <cell r="C12">
            <v>62</v>
          </cell>
        </row>
        <row r="13">
          <cell r="A13" t="str">
            <v>Õóëä</v>
          </cell>
          <cell r="B13">
            <v>48</v>
          </cell>
          <cell r="C13">
            <v>63</v>
          </cell>
        </row>
        <row r="14">
          <cell r="A14" t="str">
            <v>Ëóóñ</v>
          </cell>
          <cell r="B14">
            <v>35</v>
          </cell>
          <cell r="C14">
            <v>45</v>
          </cell>
        </row>
        <row r="15">
          <cell r="A15" t="str">
            <v>Äýëãýðõàíãàé</v>
          </cell>
          <cell r="B15">
            <v>43</v>
          </cell>
          <cell r="C15">
            <v>55</v>
          </cell>
        </row>
        <row r="16">
          <cell r="A16" t="str">
            <v>Ñàéõàí-Îâîî</v>
          </cell>
          <cell r="B16">
            <v>42</v>
          </cell>
          <cell r="C16">
            <v>48</v>
          </cell>
        </row>
        <row r="17">
          <cell r="A17" t="str">
            <v>Ýðäýíýäàëàé</v>
          </cell>
          <cell r="B17">
            <v>126</v>
          </cell>
          <cell r="C17">
            <v>153</v>
          </cell>
        </row>
        <row r="18">
          <cell r="A18" t="str">
            <v>Ñàéíöàãààí</v>
          </cell>
          <cell r="B18">
            <v>373</v>
          </cell>
          <cell r="C18">
            <v>357</v>
          </cell>
        </row>
        <row r="19">
          <cell r="A19" t="str">
            <v>Àäààöàã</v>
          </cell>
          <cell r="B19">
            <v>65</v>
          </cell>
          <cell r="C19">
            <v>60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I16" sqref="I16"/>
    </sheetView>
  </sheetViews>
  <sheetFormatPr defaultRowHeight="11.25"/>
  <cols>
    <col min="1" max="1" width="27" style="141" customWidth="1"/>
    <col min="2" max="2" width="4.7109375" style="114" customWidth="1"/>
    <col min="3" max="3" width="8.85546875" style="114" customWidth="1"/>
    <col min="4" max="4" width="9.5703125" style="114" customWidth="1"/>
    <col min="5" max="5" width="8.85546875" style="114" customWidth="1"/>
    <col min="6" max="6" width="5.85546875" style="114" customWidth="1"/>
    <col min="7" max="7" width="5.5703125" style="114" customWidth="1"/>
    <col min="8" max="8" width="8.85546875" style="111" customWidth="1"/>
    <col min="9" max="256" width="9.140625" style="111"/>
    <col min="257" max="257" width="27" style="111" customWidth="1"/>
    <col min="258" max="258" width="4.7109375" style="111" customWidth="1"/>
    <col min="259" max="259" width="8.85546875" style="111" customWidth="1"/>
    <col min="260" max="260" width="9.5703125" style="111" customWidth="1"/>
    <col min="261" max="261" width="8.85546875" style="111" customWidth="1"/>
    <col min="262" max="262" width="5.85546875" style="111" customWidth="1"/>
    <col min="263" max="263" width="5.5703125" style="111" customWidth="1"/>
    <col min="264" max="264" width="8.85546875" style="111" customWidth="1"/>
    <col min="265" max="512" width="9.140625" style="111"/>
    <col min="513" max="513" width="27" style="111" customWidth="1"/>
    <col min="514" max="514" width="4.7109375" style="111" customWidth="1"/>
    <col min="515" max="515" width="8.85546875" style="111" customWidth="1"/>
    <col min="516" max="516" width="9.5703125" style="111" customWidth="1"/>
    <col min="517" max="517" width="8.85546875" style="111" customWidth="1"/>
    <col min="518" max="518" width="5.85546875" style="111" customWidth="1"/>
    <col min="519" max="519" width="5.5703125" style="111" customWidth="1"/>
    <col min="520" max="520" width="8.85546875" style="111" customWidth="1"/>
    <col min="521" max="768" width="9.140625" style="111"/>
    <col min="769" max="769" width="27" style="111" customWidth="1"/>
    <col min="770" max="770" width="4.7109375" style="111" customWidth="1"/>
    <col min="771" max="771" width="8.85546875" style="111" customWidth="1"/>
    <col min="772" max="772" width="9.5703125" style="111" customWidth="1"/>
    <col min="773" max="773" width="8.85546875" style="111" customWidth="1"/>
    <col min="774" max="774" width="5.85546875" style="111" customWidth="1"/>
    <col min="775" max="775" width="5.5703125" style="111" customWidth="1"/>
    <col min="776" max="776" width="8.85546875" style="111" customWidth="1"/>
    <col min="777" max="1024" width="9.140625" style="111"/>
    <col min="1025" max="1025" width="27" style="111" customWidth="1"/>
    <col min="1026" max="1026" width="4.7109375" style="111" customWidth="1"/>
    <col min="1027" max="1027" width="8.85546875" style="111" customWidth="1"/>
    <col min="1028" max="1028" width="9.5703125" style="111" customWidth="1"/>
    <col min="1029" max="1029" width="8.85546875" style="111" customWidth="1"/>
    <col min="1030" max="1030" width="5.85546875" style="111" customWidth="1"/>
    <col min="1031" max="1031" width="5.5703125" style="111" customWidth="1"/>
    <col min="1032" max="1032" width="8.85546875" style="111" customWidth="1"/>
    <col min="1033" max="1280" width="9.140625" style="111"/>
    <col min="1281" max="1281" width="27" style="111" customWidth="1"/>
    <col min="1282" max="1282" width="4.7109375" style="111" customWidth="1"/>
    <col min="1283" max="1283" width="8.85546875" style="111" customWidth="1"/>
    <col min="1284" max="1284" width="9.5703125" style="111" customWidth="1"/>
    <col min="1285" max="1285" width="8.85546875" style="111" customWidth="1"/>
    <col min="1286" max="1286" width="5.85546875" style="111" customWidth="1"/>
    <col min="1287" max="1287" width="5.5703125" style="111" customWidth="1"/>
    <col min="1288" max="1288" width="8.85546875" style="111" customWidth="1"/>
    <col min="1289" max="1536" width="9.140625" style="111"/>
    <col min="1537" max="1537" width="27" style="111" customWidth="1"/>
    <col min="1538" max="1538" width="4.7109375" style="111" customWidth="1"/>
    <col min="1539" max="1539" width="8.85546875" style="111" customWidth="1"/>
    <col min="1540" max="1540" width="9.5703125" style="111" customWidth="1"/>
    <col min="1541" max="1541" width="8.85546875" style="111" customWidth="1"/>
    <col min="1542" max="1542" width="5.85546875" style="111" customWidth="1"/>
    <col min="1543" max="1543" width="5.5703125" style="111" customWidth="1"/>
    <col min="1544" max="1544" width="8.85546875" style="111" customWidth="1"/>
    <col min="1545" max="1792" width="9.140625" style="111"/>
    <col min="1793" max="1793" width="27" style="111" customWidth="1"/>
    <col min="1794" max="1794" width="4.7109375" style="111" customWidth="1"/>
    <col min="1795" max="1795" width="8.85546875" style="111" customWidth="1"/>
    <col min="1796" max="1796" width="9.5703125" style="111" customWidth="1"/>
    <col min="1797" max="1797" width="8.85546875" style="111" customWidth="1"/>
    <col min="1798" max="1798" width="5.85546875" style="111" customWidth="1"/>
    <col min="1799" max="1799" width="5.5703125" style="111" customWidth="1"/>
    <col min="1800" max="1800" width="8.85546875" style="111" customWidth="1"/>
    <col min="1801" max="2048" width="9.140625" style="111"/>
    <col min="2049" max="2049" width="27" style="111" customWidth="1"/>
    <col min="2050" max="2050" width="4.7109375" style="111" customWidth="1"/>
    <col min="2051" max="2051" width="8.85546875" style="111" customWidth="1"/>
    <col min="2052" max="2052" width="9.5703125" style="111" customWidth="1"/>
    <col min="2053" max="2053" width="8.85546875" style="111" customWidth="1"/>
    <col min="2054" max="2054" width="5.85546875" style="111" customWidth="1"/>
    <col min="2055" max="2055" width="5.5703125" style="111" customWidth="1"/>
    <col min="2056" max="2056" width="8.85546875" style="111" customWidth="1"/>
    <col min="2057" max="2304" width="9.140625" style="111"/>
    <col min="2305" max="2305" width="27" style="111" customWidth="1"/>
    <col min="2306" max="2306" width="4.7109375" style="111" customWidth="1"/>
    <col min="2307" max="2307" width="8.85546875" style="111" customWidth="1"/>
    <col min="2308" max="2308" width="9.5703125" style="111" customWidth="1"/>
    <col min="2309" max="2309" width="8.85546875" style="111" customWidth="1"/>
    <col min="2310" max="2310" width="5.85546875" style="111" customWidth="1"/>
    <col min="2311" max="2311" width="5.5703125" style="111" customWidth="1"/>
    <col min="2312" max="2312" width="8.85546875" style="111" customWidth="1"/>
    <col min="2313" max="2560" width="9.140625" style="111"/>
    <col min="2561" max="2561" width="27" style="111" customWidth="1"/>
    <col min="2562" max="2562" width="4.7109375" style="111" customWidth="1"/>
    <col min="2563" max="2563" width="8.85546875" style="111" customWidth="1"/>
    <col min="2564" max="2564" width="9.5703125" style="111" customWidth="1"/>
    <col min="2565" max="2565" width="8.85546875" style="111" customWidth="1"/>
    <col min="2566" max="2566" width="5.85546875" style="111" customWidth="1"/>
    <col min="2567" max="2567" width="5.5703125" style="111" customWidth="1"/>
    <col min="2568" max="2568" width="8.85546875" style="111" customWidth="1"/>
    <col min="2569" max="2816" width="9.140625" style="111"/>
    <col min="2817" max="2817" width="27" style="111" customWidth="1"/>
    <col min="2818" max="2818" width="4.7109375" style="111" customWidth="1"/>
    <col min="2819" max="2819" width="8.85546875" style="111" customWidth="1"/>
    <col min="2820" max="2820" width="9.5703125" style="111" customWidth="1"/>
    <col min="2821" max="2821" width="8.85546875" style="111" customWidth="1"/>
    <col min="2822" max="2822" width="5.85546875" style="111" customWidth="1"/>
    <col min="2823" max="2823" width="5.5703125" style="111" customWidth="1"/>
    <col min="2824" max="2824" width="8.85546875" style="111" customWidth="1"/>
    <col min="2825" max="3072" width="9.140625" style="111"/>
    <col min="3073" max="3073" width="27" style="111" customWidth="1"/>
    <col min="3074" max="3074" width="4.7109375" style="111" customWidth="1"/>
    <col min="3075" max="3075" width="8.85546875" style="111" customWidth="1"/>
    <col min="3076" max="3076" width="9.5703125" style="111" customWidth="1"/>
    <col min="3077" max="3077" width="8.85546875" style="111" customWidth="1"/>
    <col min="3078" max="3078" width="5.85546875" style="111" customWidth="1"/>
    <col min="3079" max="3079" width="5.5703125" style="111" customWidth="1"/>
    <col min="3080" max="3080" width="8.85546875" style="111" customWidth="1"/>
    <col min="3081" max="3328" width="9.140625" style="111"/>
    <col min="3329" max="3329" width="27" style="111" customWidth="1"/>
    <col min="3330" max="3330" width="4.7109375" style="111" customWidth="1"/>
    <col min="3331" max="3331" width="8.85546875" style="111" customWidth="1"/>
    <col min="3332" max="3332" width="9.5703125" style="111" customWidth="1"/>
    <col min="3333" max="3333" width="8.85546875" style="111" customWidth="1"/>
    <col min="3334" max="3334" width="5.85546875" style="111" customWidth="1"/>
    <col min="3335" max="3335" width="5.5703125" style="111" customWidth="1"/>
    <col min="3336" max="3336" width="8.85546875" style="111" customWidth="1"/>
    <col min="3337" max="3584" width="9.140625" style="111"/>
    <col min="3585" max="3585" width="27" style="111" customWidth="1"/>
    <col min="3586" max="3586" width="4.7109375" style="111" customWidth="1"/>
    <col min="3587" max="3587" width="8.85546875" style="111" customWidth="1"/>
    <col min="3588" max="3588" width="9.5703125" style="111" customWidth="1"/>
    <col min="3589" max="3589" width="8.85546875" style="111" customWidth="1"/>
    <col min="3590" max="3590" width="5.85546875" style="111" customWidth="1"/>
    <col min="3591" max="3591" width="5.5703125" style="111" customWidth="1"/>
    <col min="3592" max="3592" width="8.85546875" style="111" customWidth="1"/>
    <col min="3593" max="3840" width="9.140625" style="111"/>
    <col min="3841" max="3841" width="27" style="111" customWidth="1"/>
    <col min="3842" max="3842" width="4.7109375" style="111" customWidth="1"/>
    <col min="3843" max="3843" width="8.85546875" style="111" customWidth="1"/>
    <col min="3844" max="3844" width="9.5703125" style="111" customWidth="1"/>
    <col min="3845" max="3845" width="8.85546875" style="111" customWidth="1"/>
    <col min="3846" max="3846" width="5.85546875" style="111" customWidth="1"/>
    <col min="3847" max="3847" width="5.5703125" style="111" customWidth="1"/>
    <col min="3848" max="3848" width="8.85546875" style="111" customWidth="1"/>
    <col min="3849" max="4096" width="9.140625" style="111"/>
    <col min="4097" max="4097" width="27" style="111" customWidth="1"/>
    <col min="4098" max="4098" width="4.7109375" style="111" customWidth="1"/>
    <col min="4099" max="4099" width="8.85546875" style="111" customWidth="1"/>
    <col min="4100" max="4100" width="9.5703125" style="111" customWidth="1"/>
    <col min="4101" max="4101" width="8.85546875" style="111" customWidth="1"/>
    <col min="4102" max="4102" width="5.85546875" style="111" customWidth="1"/>
    <col min="4103" max="4103" width="5.5703125" style="111" customWidth="1"/>
    <col min="4104" max="4104" width="8.85546875" style="111" customWidth="1"/>
    <col min="4105" max="4352" width="9.140625" style="111"/>
    <col min="4353" max="4353" width="27" style="111" customWidth="1"/>
    <col min="4354" max="4354" width="4.7109375" style="111" customWidth="1"/>
    <col min="4355" max="4355" width="8.85546875" style="111" customWidth="1"/>
    <col min="4356" max="4356" width="9.5703125" style="111" customWidth="1"/>
    <col min="4357" max="4357" width="8.85546875" style="111" customWidth="1"/>
    <col min="4358" max="4358" width="5.85546875" style="111" customWidth="1"/>
    <col min="4359" max="4359" width="5.5703125" style="111" customWidth="1"/>
    <col min="4360" max="4360" width="8.85546875" style="111" customWidth="1"/>
    <col min="4361" max="4608" width="9.140625" style="111"/>
    <col min="4609" max="4609" width="27" style="111" customWidth="1"/>
    <col min="4610" max="4610" width="4.7109375" style="111" customWidth="1"/>
    <col min="4611" max="4611" width="8.85546875" style="111" customWidth="1"/>
    <col min="4612" max="4612" width="9.5703125" style="111" customWidth="1"/>
    <col min="4613" max="4613" width="8.85546875" style="111" customWidth="1"/>
    <col min="4614" max="4614" width="5.85546875" style="111" customWidth="1"/>
    <col min="4615" max="4615" width="5.5703125" style="111" customWidth="1"/>
    <col min="4616" max="4616" width="8.85546875" style="111" customWidth="1"/>
    <col min="4617" max="4864" width="9.140625" style="111"/>
    <col min="4865" max="4865" width="27" style="111" customWidth="1"/>
    <col min="4866" max="4866" width="4.7109375" style="111" customWidth="1"/>
    <col min="4867" max="4867" width="8.85546875" style="111" customWidth="1"/>
    <col min="4868" max="4868" width="9.5703125" style="111" customWidth="1"/>
    <col min="4869" max="4869" width="8.85546875" style="111" customWidth="1"/>
    <col min="4870" max="4870" width="5.85546875" style="111" customWidth="1"/>
    <col min="4871" max="4871" width="5.5703125" style="111" customWidth="1"/>
    <col min="4872" max="4872" width="8.85546875" style="111" customWidth="1"/>
    <col min="4873" max="5120" width="9.140625" style="111"/>
    <col min="5121" max="5121" width="27" style="111" customWidth="1"/>
    <col min="5122" max="5122" width="4.7109375" style="111" customWidth="1"/>
    <col min="5123" max="5123" width="8.85546875" style="111" customWidth="1"/>
    <col min="5124" max="5124" width="9.5703125" style="111" customWidth="1"/>
    <col min="5125" max="5125" width="8.85546875" style="111" customWidth="1"/>
    <col min="5126" max="5126" width="5.85546875" style="111" customWidth="1"/>
    <col min="5127" max="5127" width="5.5703125" style="111" customWidth="1"/>
    <col min="5128" max="5128" width="8.85546875" style="111" customWidth="1"/>
    <col min="5129" max="5376" width="9.140625" style="111"/>
    <col min="5377" max="5377" width="27" style="111" customWidth="1"/>
    <col min="5378" max="5378" width="4.7109375" style="111" customWidth="1"/>
    <col min="5379" max="5379" width="8.85546875" style="111" customWidth="1"/>
    <col min="5380" max="5380" width="9.5703125" style="111" customWidth="1"/>
    <col min="5381" max="5381" width="8.85546875" style="111" customWidth="1"/>
    <col min="5382" max="5382" width="5.85546875" style="111" customWidth="1"/>
    <col min="5383" max="5383" width="5.5703125" style="111" customWidth="1"/>
    <col min="5384" max="5384" width="8.85546875" style="111" customWidth="1"/>
    <col min="5385" max="5632" width="9.140625" style="111"/>
    <col min="5633" max="5633" width="27" style="111" customWidth="1"/>
    <col min="5634" max="5634" width="4.7109375" style="111" customWidth="1"/>
    <col min="5635" max="5635" width="8.85546875" style="111" customWidth="1"/>
    <col min="5636" max="5636" width="9.5703125" style="111" customWidth="1"/>
    <col min="5637" max="5637" width="8.85546875" style="111" customWidth="1"/>
    <col min="5638" max="5638" width="5.85546875" style="111" customWidth="1"/>
    <col min="5639" max="5639" width="5.5703125" style="111" customWidth="1"/>
    <col min="5640" max="5640" width="8.85546875" style="111" customWidth="1"/>
    <col min="5641" max="5888" width="9.140625" style="111"/>
    <col min="5889" max="5889" width="27" style="111" customWidth="1"/>
    <col min="5890" max="5890" width="4.7109375" style="111" customWidth="1"/>
    <col min="5891" max="5891" width="8.85546875" style="111" customWidth="1"/>
    <col min="5892" max="5892" width="9.5703125" style="111" customWidth="1"/>
    <col min="5893" max="5893" width="8.85546875" style="111" customWidth="1"/>
    <col min="5894" max="5894" width="5.85546875" style="111" customWidth="1"/>
    <col min="5895" max="5895" width="5.5703125" style="111" customWidth="1"/>
    <col min="5896" max="5896" width="8.85546875" style="111" customWidth="1"/>
    <col min="5897" max="6144" width="9.140625" style="111"/>
    <col min="6145" max="6145" width="27" style="111" customWidth="1"/>
    <col min="6146" max="6146" width="4.7109375" style="111" customWidth="1"/>
    <col min="6147" max="6147" width="8.85546875" style="111" customWidth="1"/>
    <col min="6148" max="6148" width="9.5703125" style="111" customWidth="1"/>
    <col min="6149" max="6149" width="8.85546875" style="111" customWidth="1"/>
    <col min="6150" max="6150" width="5.85546875" style="111" customWidth="1"/>
    <col min="6151" max="6151" width="5.5703125" style="111" customWidth="1"/>
    <col min="6152" max="6152" width="8.85546875" style="111" customWidth="1"/>
    <col min="6153" max="6400" width="9.140625" style="111"/>
    <col min="6401" max="6401" width="27" style="111" customWidth="1"/>
    <col min="6402" max="6402" width="4.7109375" style="111" customWidth="1"/>
    <col min="6403" max="6403" width="8.85546875" style="111" customWidth="1"/>
    <col min="6404" max="6404" width="9.5703125" style="111" customWidth="1"/>
    <col min="6405" max="6405" width="8.85546875" style="111" customWidth="1"/>
    <col min="6406" max="6406" width="5.85546875" style="111" customWidth="1"/>
    <col min="6407" max="6407" width="5.5703125" style="111" customWidth="1"/>
    <col min="6408" max="6408" width="8.85546875" style="111" customWidth="1"/>
    <col min="6409" max="6656" width="9.140625" style="111"/>
    <col min="6657" max="6657" width="27" style="111" customWidth="1"/>
    <col min="6658" max="6658" width="4.7109375" style="111" customWidth="1"/>
    <col min="6659" max="6659" width="8.85546875" style="111" customWidth="1"/>
    <col min="6660" max="6660" width="9.5703125" style="111" customWidth="1"/>
    <col min="6661" max="6661" width="8.85546875" style="111" customWidth="1"/>
    <col min="6662" max="6662" width="5.85546875" style="111" customWidth="1"/>
    <col min="6663" max="6663" width="5.5703125" style="111" customWidth="1"/>
    <col min="6664" max="6664" width="8.85546875" style="111" customWidth="1"/>
    <col min="6665" max="6912" width="9.140625" style="111"/>
    <col min="6913" max="6913" width="27" style="111" customWidth="1"/>
    <col min="6914" max="6914" width="4.7109375" style="111" customWidth="1"/>
    <col min="6915" max="6915" width="8.85546875" style="111" customWidth="1"/>
    <col min="6916" max="6916" width="9.5703125" style="111" customWidth="1"/>
    <col min="6917" max="6917" width="8.85546875" style="111" customWidth="1"/>
    <col min="6918" max="6918" width="5.85546875" style="111" customWidth="1"/>
    <col min="6919" max="6919" width="5.5703125" style="111" customWidth="1"/>
    <col min="6920" max="6920" width="8.85546875" style="111" customWidth="1"/>
    <col min="6921" max="7168" width="9.140625" style="111"/>
    <col min="7169" max="7169" width="27" style="111" customWidth="1"/>
    <col min="7170" max="7170" width="4.7109375" style="111" customWidth="1"/>
    <col min="7171" max="7171" width="8.85546875" style="111" customWidth="1"/>
    <col min="7172" max="7172" width="9.5703125" style="111" customWidth="1"/>
    <col min="7173" max="7173" width="8.85546875" style="111" customWidth="1"/>
    <col min="7174" max="7174" width="5.85546875" style="111" customWidth="1"/>
    <col min="7175" max="7175" width="5.5703125" style="111" customWidth="1"/>
    <col min="7176" max="7176" width="8.85546875" style="111" customWidth="1"/>
    <col min="7177" max="7424" width="9.140625" style="111"/>
    <col min="7425" max="7425" width="27" style="111" customWidth="1"/>
    <col min="7426" max="7426" width="4.7109375" style="111" customWidth="1"/>
    <col min="7427" max="7427" width="8.85546875" style="111" customWidth="1"/>
    <col min="7428" max="7428" width="9.5703125" style="111" customWidth="1"/>
    <col min="7429" max="7429" width="8.85546875" style="111" customWidth="1"/>
    <col min="7430" max="7430" width="5.85546875" style="111" customWidth="1"/>
    <col min="7431" max="7431" width="5.5703125" style="111" customWidth="1"/>
    <col min="7432" max="7432" width="8.85546875" style="111" customWidth="1"/>
    <col min="7433" max="7680" width="9.140625" style="111"/>
    <col min="7681" max="7681" width="27" style="111" customWidth="1"/>
    <col min="7682" max="7682" width="4.7109375" style="111" customWidth="1"/>
    <col min="7683" max="7683" width="8.85546875" style="111" customWidth="1"/>
    <col min="7684" max="7684" width="9.5703125" style="111" customWidth="1"/>
    <col min="7685" max="7685" width="8.85546875" style="111" customWidth="1"/>
    <col min="7686" max="7686" width="5.85546875" style="111" customWidth="1"/>
    <col min="7687" max="7687" width="5.5703125" style="111" customWidth="1"/>
    <col min="7688" max="7688" width="8.85546875" style="111" customWidth="1"/>
    <col min="7689" max="7936" width="9.140625" style="111"/>
    <col min="7937" max="7937" width="27" style="111" customWidth="1"/>
    <col min="7938" max="7938" width="4.7109375" style="111" customWidth="1"/>
    <col min="7939" max="7939" width="8.85546875" style="111" customWidth="1"/>
    <col min="7940" max="7940" width="9.5703125" style="111" customWidth="1"/>
    <col min="7941" max="7941" width="8.85546875" style="111" customWidth="1"/>
    <col min="7942" max="7942" width="5.85546875" style="111" customWidth="1"/>
    <col min="7943" max="7943" width="5.5703125" style="111" customWidth="1"/>
    <col min="7944" max="7944" width="8.85546875" style="111" customWidth="1"/>
    <col min="7945" max="8192" width="9.140625" style="111"/>
    <col min="8193" max="8193" width="27" style="111" customWidth="1"/>
    <col min="8194" max="8194" width="4.7109375" style="111" customWidth="1"/>
    <col min="8195" max="8195" width="8.85546875" style="111" customWidth="1"/>
    <col min="8196" max="8196" width="9.5703125" style="111" customWidth="1"/>
    <col min="8197" max="8197" width="8.85546875" style="111" customWidth="1"/>
    <col min="8198" max="8198" width="5.85546875" style="111" customWidth="1"/>
    <col min="8199" max="8199" width="5.5703125" style="111" customWidth="1"/>
    <col min="8200" max="8200" width="8.85546875" style="111" customWidth="1"/>
    <col min="8201" max="8448" width="9.140625" style="111"/>
    <col min="8449" max="8449" width="27" style="111" customWidth="1"/>
    <col min="8450" max="8450" width="4.7109375" style="111" customWidth="1"/>
    <col min="8451" max="8451" width="8.85546875" style="111" customWidth="1"/>
    <col min="8452" max="8452" width="9.5703125" style="111" customWidth="1"/>
    <col min="8453" max="8453" width="8.85546875" style="111" customWidth="1"/>
    <col min="8454" max="8454" width="5.85546875" style="111" customWidth="1"/>
    <col min="8455" max="8455" width="5.5703125" style="111" customWidth="1"/>
    <col min="8456" max="8456" width="8.85546875" style="111" customWidth="1"/>
    <col min="8457" max="8704" width="9.140625" style="111"/>
    <col min="8705" max="8705" width="27" style="111" customWidth="1"/>
    <col min="8706" max="8706" width="4.7109375" style="111" customWidth="1"/>
    <col min="8707" max="8707" width="8.85546875" style="111" customWidth="1"/>
    <col min="8708" max="8708" width="9.5703125" style="111" customWidth="1"/>
    <col min="8709" max="8709" width="8.85546875" style="111" customWidth="1"/>
    <col min="8710" max="8710" width="5.85546875" style="111" customWidth="1"/>
    <col min="8711" max="8711" width="5.5703125" style="111" customWidth="1"/>
    <col min="8712" max="8712" width="8.85546875" style="111" customWidth="1"/>
    <col min="8713" max="8960" width="9.140625" style="111"/>
    <col min="8961" max="8961" width="27" style="111" customWidth="1"/>
    <col min="8962" max="8962" width="4.7109375" style="111" customWidth="1"/>
    <col min="8963" max="8963" width="8.85546875" style="111" customWidth="1"/>
    <col min="8964" max="8964" width="9.5703125" style="111" customWidth="1"/>
    <col min="8965" max="8965" width="8.85546875" style="111" customWidth="1"/>
    <col min="8966" max="8966" width="5.85546875" style="111" customWidth="1"/>
    <col min="8967" max="8967" width="5.5703125" style="111" customWidth="1"/>
    <col min="8968" max="8968" width="8.85546875" style="111" customWidth="1"/>
    <col min="8969" max="9216" width="9.140625" style="111"/>
    <col min="9217" max="9217" width="27" style="111" customWidth="1"/>
    <col min="9218" max="9218" width="4.7109375" style="111" customWidth="1"/>
    <col min="9219" max="9219" width="8.85546875" style="111" customWidth="1"/>
    <col min="9220" max="9220" width="9.5703125" style="111" customWidth="1"/>
    <col min="9221" max="9221" width="8.85546875" style="111" customWidth="1"/>
    <col min="9222" max="9222" width="5.85546875" style="111" customWidth="1"/>
    <col min="9223" max="9223" width="5.5703125" style="111" customWidth="1"/>
    <col min="9224" max="9224" width="8.85546875" style="111" customWidth="1"/>
    <col min="9225" max="9472" width="9.140625" style="111"/>
    <col min="9473" max="9473" width="27" style="111" customWidth="1"/>
    <col min="9474" max="9474" width="4.7109375" style="111" customWidth="1"/>
    <col min="9475" max="9475" width="8.85546875" style="111" customWidth="1"/>
    <col min="9476" max="9476" width="9.5703125" style="111" customWidth="1"/>
    <col min="9477" max="9477" width="8.85546875" style="111" customWidth="1"/>
    <col min="9478" max="9478" width="5.85546875" style="111" customWidth="1"/>
    <col min="9479" max="9479" width="5.5703125" style="111" customWidth="1"/>
    <col min="9480" max="9480" width="8.85546875" style="111" customWidth="1"/>
    <col min="9481" max="9728" width="9.140625" style="111"/>
    <col min="9729" max="9729" width="27" style="111" customWidth="1"/>
    <col min="9730" max="9730" width="4.7109375" style="111" customWidth="1"/>
    <col min="9731" max="9731" width="8.85546875" style="111" customWidth="1"/>
    <col min="9732" max="9732" width="9.5703125" style="111" customWidth="1"/>
    <col min="9733" max="9733" width="8.85546875" style="111" customWidth="1"/>
    <col min="9734" max="9734" width="5.85546875" style="111" customWidth="1"/>
    <col min="9735" max="9735" width="5.5703125" style="111" customWidth="1"/>
    <col min="9736" max="9736" width="8.85546875" style="111" customWidth="1"/>
    <col min="9737" max="9984" width="9.140625" style="111"/>
    <col min="9985" max="9985" width="27" style="111" customWidth="1"/>
    <col min="9986" max="9986" width="4.7109375" style="111" customWidth="1"/>
    <col min="9987" max="9987" width="8.85546875" style="111" customWidth="1"/>
    <col min="9988" max="9988" width="9.5703125" style="111" customWidth="1"/>
    <col min="9989" max="9989" width="8.85546875" style="111" customWidth="1"/>
    <col min="9990" max="9990" width="5.85546875" style="111" customWidth="1"/>
    <col min="9991" max="9991" width="5.5703125" style="111" customWidth="1"/>
    <col min="9992" max="9992" width="8.85546875" style="111" customWidth="1"/>
    <col min="9993" max="10240" width="9.140625" style="111"/>
    <col min="10241" max="10241" width="27" style="111" customWidth="1"/>
    <col min="10242" max="10242" width="4.7109375" style="111" customWidth="1"/>
    <col min="10243" max="10243" width="8.85546875" style="111" customWidth="1"/>
    <col min="10244" max="10244" width="9.5703125" style="111" customWidth="1"/>
    <col min="10245" max="10245" width="8.85546875" style="111" customWidth="1"/>
    <col min="10246" max="10246" width="5.85546875" style="111" customWidth="1"/>
    <col min="10247" max="10247" width="5.5703125" style="111" customWidth="1"/>
    <col min="10248" max="10248" width="8.85546875" style="111" customWidth="1"/>
    <col min="10249" max="10496" width="9.140625" style="111"/>
    <col min="10497" max="10497" width="27" style="111" customWidth="1"/>
    <col min="10498" max="10498" width="4.7109375" style="111" customWidth="1"/>
    <col min="10499" max="10499" width="8.85546875" style="111" customWidth="1"/>
    <col min="10500" max="10500" width="9.5703125" style="111" customWidth="1"/>
    <col min="10501" max="10501" width="8.85546875" style="111" customWidth="1"/>
    <col min="10502" max="10502" width="5.85546875" style="111" customWidth="1"/>
    <col min="10503" max="10503" width="5.5703125" style="111" customWidth="1"/>
    <col min="10504" max="10504" width="8.85546875" style="111" customWidth="1"/>
    <col min="10505" max="10752" width="9.140625" style="111"/>
    <col min="10753" max="10753" width="27" style="111" customWidth="1"/>
    <col min="10754" max="10754" width="4.7109375" style="111" customWidth="1"/>
    <col min="10755" max="10755" width="8.85546875" style="111" customWidth="1"/>
    <col min="10756" max="10756" width="9.5703125" style="111" customWidth="1"/>
    <col min="10757" max="10757" width="8.85546875" style="111" customWidth="1"/>
    <col min="10758" max="10758" width="5.85546875" style="111" customWidth="1"/>
    <col min="10759" max="10759" width="5.5703125" style="111" customWidth="1"/>
    <col min="10760" max="10760" width="8.85546875" style="111" customWidth="1"/>
    <col min="10761" max="11008" width="9.140625" style="111"/>
    <col min="11009" max="11009" width="27" style="111" customWidth="1"/>
    <col min="11010" max="11010" width="4.7109375" style="111" customWidth="1"/>
    <col min="11011" max="11011" width="8.85546875" style="111" customWidth="1"/>
    <col min="11012" max="11012" width="9.5703125" style="111" customWidth="1"/>
    <col min="11013" max="11013" width="8.85546875" style="111" customWidth="1"/>
    <col min="11014" max="11014" width="5.85546875" style="111" customWidth="1"/>
    <col min="11015" max="11015" width="5.5703125" style="111" customWidth="1"/>
    <col min="11016" max="11016" width="8.85546875" style="111" customWidth="1"/>
    <col min="11017" max="11264" width="9.140625" style="111"/>
    <col min="11265" max="11265" width="27" style="111" customWidth="1"/>
    <col min="11266" max="11266" width="4.7109375" style="111" customWidth="1"/>
    <col min="11267" max="11267" width="8.85546875" style="111" customWidth="1"/>
    <col min="11268" max="11268" width="9.5703125" style="111" customWidth="1"/>
    <col min="11269" max="11269" width="8.85546875" style="111" customWidth="1"/>
    <col min="11270" max="11270" width="5.85546875" style="111" customWidth="1"/>
    <col min="11271" max="11271" width="5.5703125" style="111" customWidth="1"/>
    <col min="11272" max="11272" width="8.85546875" style="111" customWidth="1"/>
    <col min="11273" max="11520" width="9.140625" style="111"/>
    <col min="11521" max="11521" width="27" style="111" customWidth="1"/>
    <col min="11522" max="11522" width="4.7109375" style="111" customWidth="1"/>
    <col min="11523" max="11523" width="8.85546875" style="111" customWidth="1"/>
    <col min="11524" max="11524" width="9.5703125" style="111" customWidth="1"/>
    <col min="11525" max="11525" width="8.85546875" style="111" customWidth="1"/>
    <col min="11526" max="11526" width="5.85546875" style="111" customWidth="1"/>
    <col min="11527" max="11527" width="5.5703125" style="111" customWidth="1"/>
    <col min="11528" max="11528" width="8.85546875" style="111" customWidth="1"/>
    <col min="11529" max="11776" width="9.140625" style="111"/>
    <col min="11777" max="11777" width="27" style="111" customWidth="1"/>
    <col min="11778" max="11778" width="4.7109375" style="111" customWidth="1"/>
    <col min="11779" max="11779" width="8.85546875" style="111" customWidth="1"/>
    <col min="11780" max="11780" width="9.5703125" style="111" customWidth="1"/>
    <col min="11781" max="11781" width="8.85546875" style="111" customWidth="1"/>
    <col min="11782" max="11782" width="5.85546875" style="111" customWidth="1"/>
    <col min="11783" max="11783" width="5.5703125" style="111" customWidth="1"/>
    <col min="11784" max="11784" width="8.85546875" style="111" customWidth="1"/>
    <col min="11785" max="12032" width="9.140625" style="111"/>
    <col min="12033" max="12033" width="27" style="111" customWidth="1"/>
    <col min="12034" max="12034" width="4.7109375" style="111" customWidth="1"/>
    <col min="12035" max="12035" width="8.85546875" style="111" customWidth="1"/>
    <col min="12036" max="12036" width="9.5703125" style="111" customWidth="1"/>
    <col min="12037" max="12037" width="8.85546875" style="111" customWidth="1"/>
    <col min="12038" max="12038" width="5.85546875" style="111" customWidth="1"/>
    <col min="12039" max="12039" width="5.5703125" style="111" customWidth="1"/>
    <col min="12040" max="12040" width="8.85546875" style="111" customWidth="1"/>
    <col min="12041" max="12288" width="9.140625" style="111"/>
    <col min="12289" max="12289" width="27" style="111" customWidth="1"/>
    <col min="12290" max="12290" width="4.7109375" style="111" customWidth="1"/>
    <col min="12291" max="12291" width="8.85546875" style="111" customWidth="1"/>
    <col min="12292" max="12292" width="9.5703125" style="111" customWidth="1"/>
    <col min="12293" max="12293" width="8.85546875" style="111" customWidth="1"/>
    <col min="12294" max="12294" width="5.85546875" style="111" customWidth="1"/>
    <col min="12295" max="12295" width="5.5703125" style="111" customWidth="1"/>
    <col min="12296" max="12296" width="8.85546875" style="111" customWidth="1"/>
    <col min="12297" max="12544" width="9.140625" style="111"/>
    <col min="12545" max="12545" width="27" style="111" customWidth="1"/>
    <col min="12546" max="12546" width="4.7109375" style="111" customWidth="1"/>
    <col min="12547" max="12547" width="8.85546875" style="111" customWidth="1"/>
    <col min="12548" max="12548" width="9.5703125" style="111" customWidth="1"/>
    <col min="12549" max="12549" width="8.85546875" style="111" customWidth="1"/>
    <col min="12550" max="12550" width="5.85546875" style="111" customWidth="1"/>
    <col min="12551" max="12551" width="5.5703125" style="111" customWidth="1"/>
    <col min="12552" max="12552" width="8.85546875" style="111" customWidth="1"/>
    <col min="12553" max="12800" width="9.140625" style="111"/>
    <col min="12801" max="12801" width="27" style="111" customWidth="1"/>
    <col min="12802" max="12802" width="4.7109375" style="111" customWidth="1"/>
    <col min="12803" max="12803" width="8.85546875" style="111" customWidth="1"/>
    <col min="12804" max="12804" width="9.5703125" style="111" customWidth="1"/>
    <col min="12805" max="12805" width="8.85546875" style="111" customWidth="1"/>
    <col min="12806" max="12806" width="5.85546875" style="111" customWidth="1"/>
    <col min="12807" max="12807" width="5.5703125" style="111" customWidth="1"/>
    <col min="12808" max="12808" width="8.85546875" style="111" customWidth="1"/>
    <col min="12809" max="13056" width="9.140625" style="111"/>
    <col min="13057" max="13057" width="27" style="111" customWidth="1"/>
    <col min="13058" max="13058" width="4.7109375" style="111" customWidth="1"/>
    <col min="13059" max="13059" width="8.85546875" style="111" customWidth="1"/>
    <col min="13060" max="13060" width="9.5703125" style="111" customWidth="1"/>
    <col min="13061" max="13061" width="8.85546875" style="111" customWidth="1"/>
    <col min="13062" max="13062" width="5.85546875" style="111" customWidth="1"/>
    <col min="13063" max="13063" width="5.5703125" style="111" customWidth="1"/>
    <col min="13064" max="13064" width="8.85546875" style="111" customWidth="1"/>
    <col min="13065" max="13312" width="9.140625" style="111"/>
    <col min="13313" max="13313" width="27" style="111" customWidth="1"/>
    <col min="13314" max="13314" width="4.7109375" style="111" customWidth="1"/>
    <col min="13315" max="13315" width="8.85546875" style="111" customWidth="1"/>
    <col min="13316" max="13316" width="9.5703125" style="111" customWidth="1"/>
    <col min="13317" max="13317" width="8.85546875" style="111" customWidth="1"/>
    <col min="13318" max="13318" width="5.85546875" style="111" customWidth="1"/>
    <col min="13319" max="13319" width="5.5703125" style="111" customWidth="1"/>
    <col min="13320" max="13320" width="8.85546875" style="111" customWidth="1"/>
    <col min="13321" max="13568" width="9.140625" style="111"/>
    <col min="13569" max="13569" width="27" style="111" customWidth="1"/>
    <col min="13570" max="13570" width="4.7109375" style="111" customWidth="1"/>
    <col min="13571" max="13571" width="8.85546875" style="111" customWidth="1"/>
    <col min="13572" max="13572" width="9.5703125" style="111" customWidth="1"/>
    <col min="13573" max="13573" width="8.85546875" style="111" customWidth="1"/>
    <col min="13574" max="13574" width="5.85546875" style="111" customWidth="1"/>
    <col min="13575" max="13575" width="5.5703125" style="111" customWidth="1"/>
    <col min="13576" max="13576" width="8.85546875" style="111" customWidth="1"/>
    <col min="13577" max="13824" width="9.140625" style="111"/>
    <col min="13825" max="13825" width="27" style="111" customWidth="1"/>
    <col min="13826" max="13826" width="4.7109375" style="111" customWidth="1"/>
    <col min="13827" max="13827" width="8.85546875" style="111" customWidth="1"/>
    <col min="13828" max="13828" width="9.5703125" style="111" customWidth="1"/>
    <col min="13829" max="13829" width="8.85546875" style="111" customWidth="1"/>
    <col min="13830" max="13830" width="5.85546875" style="111" customWidth="1"/>
    <col min="13831" max="13831" width="5.5703125" style="111" customWidth="1"/>
    <col min="13832" max="13832" width="8.85546875" style="111" customWidth="1"/>
    <col min="13833" max="14080" width="9.140625" style="111"/>
    <col min="14081" max="14081" width="27" style="111" customWidth="1"/>
    <col min="14082" max="14082" width="4.7109375" style="111" customWidth="1"/>
    <col min="14083" max="14083" width="8.85546875" style="111" customWidth="1"/>
    <col min="14084" max="14084" width="9.5703125" style="111" customWidth="1"/>
    <col min="14085" max="14085" width="8.85546875" style="111" customWidth="1"/>
    <col min="14086" max="14086" width="5.85546875" style="111" customWidth="1"/>
    <col min="14087" max="14087" width="5.5703125" style="111" customWidth="1"/>
    <col min="14088" max="14088" width="8.85546875" style="111" customWidth="1"/>
    <col min="14089" max="14336" width="9.140625" style="111"/>
    <col min="14337" max="14337" width="27" style="111" customWidth="1"/>
    <col min="14338" max="14338" width="4.7109375" style="111" customWidth="1"/>
    <col min="14339" max="14339" width="8.85546875" style="111" customWidth="1"/>
    <col min="14340" max="14340" width="9.5703125" style="111" customWidth="1"/>
    <col min="14341" max="14341" width="8.85546875" style="111" customWidth="1"/>
    <col min="14342" max="14342" width="5.85546875" style="111" customWidth="1"/>
    <col min="14343" max="14343" width="5.5703125" style="111" customWidth="1"/>
    <col min="14344" max="14344" width="8.85546875" style="111" customWidth="1"/>
    <col min="14345" max="14592" width="9.140625" style="111"/>
    <col min="14593" max="14593" width="27" style="111" customWidth="1"/>
    <col min="14594" max="14594" width="4.7109375" style="111" customWidth="1"/>
    <col min="14595" max="14595" width="8.85546875" style="111" customWidth="1"/>
    <col min="14596" max="14596" width="9.5703125" style="111" customWidth="1"/>
    <col min="14597" max="14597" width="8.85546875" style="111" customWidth="1"/>
    <col min="14598" max="14598" width="5.85546875" style="111" customWidth="1"/>
    <col min="14599" max="14599" width="5.5703125" style="111" customWidth="1"/>
    <col min="14600" max="14600" width="8.85546875" style="111" customWidth="1"/>
    <col min="14601" max="14848" width="9.140625" style="111"/>
    <col min="14849" max="14849" width="27" style="111" customWidth="1"/>
    <col min="14850" max="14850" width="4.7109375" style="111" customWidth="1"/>
    <col min="14851" max="14851" width="8.85546875" style="111" customWidth="1"/>
    <col min="14852" max="14852" width="9.5703125" style="111" customWidth="1"/>
    <col min="14853" max="14853" width="8.85546875" style="111" customWidth="1"/>
    <col min="14854" max="14854" width="5.85546875" style="111" customWidth="1"/>
    <col min="14855" max="14855" width="5.5703125" style="111" customWidth="1"/>
    <col min="14856" max="14856" width="8.85546875" style="111" customWidth="1"/>
    <col min="14857" max="15104" width="9.140625" style="111"/>
    <col min="15105" max="15105" width="27" style="111" customWidth="1"/>
    <col min="15106" max="15106" width="4.7109375" style="111" customWidth="1"/>
    <col min="15107" max="15107" width="8.85546875" style="111" customWidth="1"/>
    <col min="15108" max="15108" width="9.5703125" style="111" customWidth="1"/>
    <col min="15109" max="15109" width="8.85546875" style="111" customWidth="1"/>
    <col min="15110" max="15110" width="5.85546875" style="111" customWidth="1"/>
    <col min="15111" max="15111" width="5.5703125" style="111" customWidth="1"/>
    <col min="15112" max="15112" width="8.85546875" style="111" customWidth="1"/>
    <col min="15113" max="15360" width="9.140625" style="111"/>
    <col min="15361" max="15361" width="27" style="111" customWidth="1"/>
    <col min="15362" max="15362" width="4.7109375" style="111" customWidth="1"/>
    <col min="15363" max="15363" width="8.85546875" style="111" customWidth="1"/>
    <col min="15364" max="15364" width="9.5703125" style="111" customWidth="1"/>
    <col min="15365" max="15365" width="8.85546875" style="111" customWidth="1"/>
    <col min="15366" max="15366" width="5.85546875" style="111" customWidth="1"/>
    <col min="15367" max="15367" width="5.5703125" style="111" customWidth="1"/>
    <col min="15368" max="15368" width="8.85546875" style="111" customWidth="1"/>
    <col min="15369" max="15616" width="9.140625" style="111"/>
    <col min="15617" max="15617" width="27" style="111" customWidth="1"/>
    <col min="15618" max="15618" width="4.7109375" style="111" customWidth="1"/>
    <col min="15619" max="15619" width="8.85546875" style="111" customWidth="1"/>
    <col min="15620" max="15620" width="9.5703125" style="111" customWidth="1"/>
    <col min="15621" max="15621" width="8.85546875" style="111" customWidth="1"/>
    <col min="15622" max="15622" width="5.85546875" style="111" customWidth="1"/>
    <col min="15623" max="15623" width="5.5703125" style="111" customWidth="1"/>
    <col min="15624" max="15624" width="8.85546875" style="111" customWidth="1"/>
    <col min="15625" max="15872" width="9.140625" style="111"/>
    <col min="15873" max="15873" width="27" style="111" customWidth="1"/>
    <col min="15874" max="15874" width="4.7109375" style="111" customWidth="1"/>
    <col min="15875" max="15875" width="8.85546875" style="111" customWidth="1"/>
    <col min="15876" max="15876" width="9.5703125" style="111" customWidth="1"/>
    <col min="15877" max="15877" width="8.85546875" style="111" customWidth="1"/>
    <col min="15878" max="15878" width="5.85546875" style="111" customWidth="1"/>
    <col min="15879" max="15879" width="5.5703125" style="111" customWidth="1"/>
    <col min="15880" max="15880" width="8.85546875" style="111" customWidth="1"/>
    <col min="15881" max="16128" width="9.140625" style="111"/>
    <col min="16129" max="16129" width="27" style="111" customWidth="1"/>
    <col min="16130" max="16130" width="4.7109375" style="111" customWidth="1"/>
    <col min="16131" max="16131" width="8.85546875" style="111" customWidth="1"/>
    <col min="16132" max="16132" width="9.5703125" style="111" customWidth="1"/>
    <col min="16133" max="16133" width="8.85546875" style="111" customWidth="1"/>
    <col min="16134" max="16134" width="5.85546875" style="111" customWidth="1"/>
    <col min="16135" max="16135" width="5.5703125" style="111" customWidth="1"/>
    <col min="16136" max="16136" width="8.85546875" style="111" customWidth="1"/>
    <col min="16137" max="16384" width="9.140625" style="111"/>
  </cols>
  <sheetData>
    <row r="1" spans="1:7" ht="15.75" customHeight="1">
      <c r="A1" s="644" t="s">
        <v>108</v>
      </c>
      <c r="B1" s="644"/>
      <c r="C1" s="644"/>
      <c r="D1" s="644"/>
      <c r="E1" s="644"/>
      <c r="F1" s="644"/>
      <c r="G1" s="644"/>
    </row>
    <row r="2" spans="1:7" ht="13.5" customHeight="1">
      <c r="A2" s="112" t="s">
        <v>109</v>
      </c>
      <c r="B2" s="113"/>
      <c r="E2" s="115" t="s">
        <v>110</v>
      </c>
      <c r="F2" s="113"/>
    </row>
    <row r="3" spans="1:7" ht="15.75" customHeight="1">
      <c r="A3" s="645" t="s">
        <v>111</v>
      </c>
      <c r="B3" s="647" t="s">
        <v>112</v>
      </c>
      <c r="C3" s="116" t="s">
        <v>113</v>
      </c>
      <c r="D3" s="649" t="s">
        <v>114</v>
      </c>
      <c r="E3" s="650"/>
      <c r="F3" s="651"/>
      <c r="G3" s="116" t="s">
        <v>115</v>
      </c>
    </row>
    <row r="4" spans="1:7" ht="14.25" customHeight="1">
      <c r="A4" s="646"/>
      <c r="B4" s="648"/>
      <c r="C4" s="117" t="s">
        <v>116</v>
      </c>
      <c r="D4" s="116" t="s">
        <v>117</v>
      </c>
      <c r="E4" s="116" t="s">
        <v>118</v>
      </c>
      <c r="F4" s="116" t="s">
        <v>119</v>
      </c>
      <c r="G4" s="117" t="s">
        <v>119</v>
      </c>
    </row>
    <row r="5" spans="1:7" s="121" customFormat="1" ht="21" customHeight="1">
      <c r="A5" s="118" t="s">
        <v>120</v>
      </c>
      <c r="B5" s="119">
        <v>1</v>
      </c>
      <c r="C5" s="120">
        <v>40384378.100000001</v>
      </c>
      <c r="D5" s="120">
        <f>SUM(D6+D28+D29)</f>
        <v>37381100.100000001</v>
      </c>
      <c r="E5" s="120">
        <f>SUM(E6+E28+E29)</f>
        <v>36647618.030000001</v>
      </c>
      <c r="F5" s="120">
        <f>(E5/D5)*100</f>
        <v>98.037826420202109</v>
      </c>
      <c r="G5" s="120">
        <f t="shared" ref="G5:G20" si="0">(E5/C5)*100</f>
        <v>90.747015935847728</v>
      </c>
    </row>
    <row r="6" spans="1:7" ht="13.5" customHeight="1">
      <c r="A6" s="122" t="s">
        <v>121</v>
      </c>
      <c r="B6" s="123">
        <v>2</v>
      </c>
      <c r="C6" s="124">
        <v>4066699.8</v>
      </c>
      <c r="D6" s="124">
        <f>D7+D25</f>
        <v>4145137.9</v>
      </c>
      <c r="E6" s="124">
        <f>E7+E25</f>
        <v>4756483.05</v>
      </c>
      <c r="F6" s="124">
        <f>(E6/D6)*100</f>
        <v>114.74848761967604</v>
      </c>
      <c r="G6" s="124">
        <f t="shared" si="0"/>
        <v>116.96174500020877</v>
      </c>
    </row>
    <row r="7" spans="1:7" ht="15" customHeight="1">
      <c r="A7" s="122" t="s">
        <v>122</v>
      </c>
      <c r="B7" s="123">
        <v>3</v>
      </c>
      <c r="C7" s="124">
        <v>3401636.3</v>
      </c>
      <c r="D7" s="124">
        <f>SUM(D8+D15+D16+D17)</f>
        <v>3688128</v>
      </c>
      <c r="E7" s="124">
        <f>SUM(E8+E15+E16+E17)</f>
        <v>3923630.15</v>
      </c>
      <c r="F7" s="124">
        <f>(E7/D7)*100</f>
        <v>106.38541151500165</v>
      </c>
      <c r="G7" s="124">
        <f t="shared" si="0"/>
        <v>115.34537510668028</v>
      </c>
    </row>
    <row r="8" spans="1:7" ht="21" customHeight="1">
      <c r="A8" s="122" t="s">
        <v>123</v>
      </c>
      <c r="B8" s="123">
        <v>4</v>
      </c>
      <c r="C8" s="124">
        <v>2769870.3</v>
      </c>
      <c r="D8" s="124">
        <f>SUM(D9:D14)</f>
        <v>2940270.5</v>
      </c>
      <c r="E8" s="124">
        <f>SUM(E9:E14)</f>
        <v>3220040.55</v>
      </c>
      <c r="F8" s="124">
        <f>(E8/D8)*100</f>
        <v>109.51511264014653</v>
      </c>
      <c r="G8" s="124">
        <f t="shared" si="0"/>
        <v>116.25239456157929</v>
      </c>
    </row>
    <row r="9" spans="1:7" ht="21.75" customHeight="1">
      <c r="A9" s="125" t="s">
        <v>124</v>
      </c>
      <c r="B9" s="126"/>
      <c r="C9" s="127">
        <v>2817005</v>
      </c>
      <c r="D9" s="127">
        <v>2880270.5</v>
      </c>
      <c r="E9" s="127">
        <v>3118286.6</v>
      </c>
      <c r="F9" s="127">
        <f>(E9/D9)*100</f>
        <v>108.26367176277367</v>
      </c>
      <c r="G9" s="127">
        <f t="shared" si="0"/>
        <v>110.69510348756926</v>
      </c>
    </row>
    <row r="10" spans="1:7" ht="21.75" customHeight="1">
      <c r="A10" s="125" t="s">
        <v>125</v>
      </c>
      <c r="B10" s="126"/>
      <c r="C10" s="127">
        <v>-328874</v>
      </c>
      <c r="D10" s="127">
        <v>-348233.7</v>
      </c>
      <c r="E10" s="127">
        <v>-348233.7</v>
      </c>
      <c r="F10" s="127">
        <v>0</v>
      </c>
      <c r="G10" s="127">
        <v>0</v>
      </c>
    </row>
    <row r="11" spans="1:7" ht="15.75" customHeight="1">
      <c r="A11" s="128" t="s">
        <v>126</v>
      </c>
      <c r="B11" s="126">
        <v>5</v>
      </c>
      <c r="C11" s="127">
        <v>0</v>
      </c>
      <c r="D11" s="127">
        <v>0</v>
      </c>
      <c r="E11" s="127">
        <v>0</v>
      </c>
      <c r="F11" s="127">
        <v>0</v>
      </c>
      <c r="G11" s="127">
        <v>0</v>
      </c>
    </row>
    <row r="12" spans="1:7" ht="15" customHeight="1">
      <c r="A12" s="128" t="s">
        <v>127</v>
      </c>
      <c r="B12" s="126">
        <v>6</v>
      </c>
      <c r="C12" s="127">
        <v>0</v>
      </c>
      <c r="D12" s="127">
        <v>138000</v>
      </c>
      <c r="E12" s="127">
        <v>119620.9</v>
      </c>
      <c r="F12" s="127">
        <v>0</v>
      </c>
      <c r="G12" s="127">
        <v>0</v>
      </c>
    </row>
    <row r="13" spans="1:7" ht="21.75" customHeight="1">
      <c r="A13" s="128" t="s">
        <v>128</v>
      </c>
      <c r="B13" s="126">
        <v>7</v>
      </c>
      <c r="C13" s="127">
        <v>281739.3</v>
      </c>
      <c r="D13" s="127">
        <v>270233.7</v>
      </c>
      <c r="E13" s="127">
        <v>330366.75</v>
      </c>
      <c r="F13" s="127">
        <f>(E13/D13)*100</f>
        <v>122.25223945052004</v>
      </c>
      <c r="G13" s="127">
        <f t="shared" si="0"/>
        <v>117.2597326677535</v>
      </c>
    </row>
    <row r="14" spans="1:7" ht="13.5" customHeight="1">
      <c r="A14" s="128" t="s">
        <v>129</v>
      </c>
      <c r="B14" s="126">
        <v>8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</row>
    <row r="15" spans="1:7" s="121" customFormat="1" ht="30.75" customHeight="1">
      <c r="A15" s="129" t="s">
        <v>130</v>
      </c>
      <c r="B15" s="123">
        <v>9</v>
      </c>
      <c r="C15" s="124">
        <v>70051</v>
      </c>
      <c r="D15" s="124">
        <v>77557.5</v>
      </c>
      <c r="E15" s="124">
        <v>84991.9</v>
      </c>
      <c r="F15" s="124">
        <f>(E15/D15)*100</f>
        <v>109.58566225058826</v>
      </c>
      <c r="G15" s="124">
        <f>(E15/C15)*100</f>
        <v>121.32860344606071</v>
      </c>
    </row>
    <row r="16" spans="1:7" ht="15" customHeight="1">
      <c r="A16" s="129" t="s">
        <v>131</v>
      </c>
      <c r="B16" s="123">
        <v>12</v>
      </c>
      <c r="C16" s="124">
        <v>237580.6</v>
      </c>
      <c r="D16" s="124">
        <v>181350</v>
      </c>
      <c r="E16" s="124">
        <v>182179.7</v>
      </c>
      <c r="F16" s="124">
        <v>0</v>
      </c>
      <c r="G16" s="124">
        <f t="shared" si="0"/>
        <v>76.681218921073523</v>
      </c>
    </row>
    <row r="17" spans="1:7" ht="11.25" customHeight="1">
      <c r="A17" s="129" t="s">
        <v>132</v>
      </c>
      <c r="B17" s="123">
        <v>13</v>
      </c>
      <c r="C17" s="130">
        <v>324134.40000000002</v>
      </c>
      <c r="D17" s="130">
        <v>488950</v>
      </c>
      <c r="E17" s="130">
        <v>436418</v>
      </c>
      <c r="F17" s="124">
        <f>(E17/D17)*100</f>
        <v>89.256161161672978</v>
      </c>
      <c r="G17" s="124">
        <f t="shared" si="0"/>
        <v>134.64106247285073</v>
      </c>
    </row>
    <row r="18" spans="1:7" ht="12.75" customHeight="1">
      <c r="A18" s="131" t="s">
        <v>133</v>
      </c>
      <c r="B18" s="132">
        <v>14</v>
      </c>
      <c r="C18" s="133">
        <v>78624.399999999994</v>
      </c>
      <c r="D18" s="133">
        <v>69000</v>
      </c>
      <c r="E18" s="133">
        <v>101492.8</v>
      </c>
      <c r="F18" s="133">
        <f>(E18/D18)*100</f>
        <v>147.09101449275363</v>
      </c>
      <c r="G18" s="133">
        <f t="shared" si="0"/>
        <v>129.08562736249817</v>
      </c>
    </row>
    <row r="19" spans="1:7" ht="12.75" customHeight="1">
      <c r="A19" s="131" t="s">
        <v>134</v>
      </c>
      <c r="B19" s="132">
        <v>15</v>
      </c>
      <c r="C19" s="133">
        <v>44203.5</v>
      </c>
      <c r="D19" s="114">
        <v>38400</v>
      </c>
      <c r="E19" s="114">
        <v>38437.599999999999</v>
      </c>
      <c r="F19" s="133">
        <v>0</v>
      </c>
      <c r="G19" s="133">
        <f>(E22/C19)*100</f>
        <v>77.060187541710505</v>
      </c>
    </row>
    <row r="20" spans="1:7" ht="12.75" customHeight="1">
      <c r="A20" s="131" t="s">
        <v>135</v>
      </c>
      <c r="B20" s="132">
        <v>16</v>
      </c>
      <c r="C20" s="133">
        <v>151044.5</v>
      </c>
      <c r="D20" s="133">
        <v>264400</v>
      </c>
      <c r="E20" s="133">
        <v>170476.79999999999</v>
      </c>
      <c r="F20" s="133">
        <f>(E20/D20)*100</f>
        <v>64.476853252647501</v>
      </c>
      <c r="G20" s="133">
        <f t="shared" si="0"/>
        <v>112.8652814236864</v>
      </c>
    </row>
    <row r="21" spans="1:7" ht="15.75" customHeight="1">
      <c r="A21" s="131" t="s">
        <v>136</v>
      </c>
      <c r="B21" s="132">
        <v>17</v>
      </c>
      <c r="C21" s="133">
        <v>6400</v>
      </c>
      <c r="D21" s="133">
        <v>51650</v>
      </c>
      <c r="E21" s="133">
        <v>11001</v>
      </c>
      <c r="F21" s="133">
        <v>0</v>
      </c>
      <c r="G21" s="133">
        <v>0</v>
      </c>
    </row>
    <row r="22" spans="1:7" ht="12.75" customHeight="1">
      <c r="A22" s="131" t="s">
        <v>137</v>
      </c>
      <c r="B22" s="132">
        <v>18</v>
      </c>
      <c r="C22" s="133">
        <v>25862</v>
      </c>
      <c r="D22" s="133">
        <v>34000</v>
      </c>
      <c r="E22" s="133">
        <v>34063.300000000003</v>
      </c>
      <c r="F22" s="133">
        <v>0</v>
      </c>
      <c r="G22" s="133">
        <v>0</v>
      </c>
    </row>
    <row r="23" spans="1:7" ht="12.75" customHeight="1">
      <c r="A23" s="131" t="s">
        <v>138</v>
      </c>
      <c r="B23" s="132">
        <v>19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</row>
    <row r="24" spans="1:7" ht="12.75" customHeight="1">
      <c r="A24" s="128" t="s">
        <v>139</v>
      </c>
      <c r="B24" s="126">
        <v>20</v>
      </c>
      <c r="C24" s="127">
        <v>18000</v>
      </c>
      <c r="D24" s="127">
        <v>31500</v>
      </c>
      <c r="E24" s="127">
        <v>25746.5</v>
      </c>
      <c r="F24" s="133">
        <f>(E24/D24)*100</f>
        <v>81.734920634920641</v>
      </c>
      <c r="G24" s="133">
        <f>(E24/C24)*100</f>
        <v>143.03611111111113</v>
      </c>
    </row>
    <row r="25" spans="1:7" ht="18.75" customHeight="1">
      <c r="A25" s="129" t="s">
        <v>140</v>
      </c>
      <c r="B25" s="123">
        <v>19</v>
      </c>
      <c r="C25" s="124">
        <v>523338.4</v>
      </c>
      <c r="D25" s="124">
        <f>SUM(D26:D27)</f>
        <v>457009.9</v>
      </c>
      <c r="E25" s="124">
        <f>SUM(E26:E27)</f>
        <v>832852.89999999991</v>
      </c>
      <c r="F25" s="124">
        <f>(E25/D25)*100</f>
        <v>182.23957511642524</v>
      </c>
      <c r="G25" s="124">
        <f>(E25/C25)*100</f>
        <v>159.14232550105245</v>
      </c>
    </row>
    <row r="26" spans="1:7" ht="21.75" customHeight="1">
      <c r="A26" s="131" t="s">
        <v>141</v>
      </c>
      <c r="B26" s="132">
        <v>22</v>
      </c>
      <c r="C26" s="133">
        <v>347937</v>
      </c>
      <c r="D26" s="133">
        <v>228161.2</v>
      </c>
      <c r="E26" s="133">
        <v>263483.8</v>
      </c>
      <c r="F26" s="127">
        <v>0</v>
      </c>
      <c r="G26" s="133">
        <f>(E26/C26)*100</f>
        <v>75.727444911004</v>
      </c>
    </row>
    <row r="27" spans="1:7" ht="15" customHeight="1">
      <c r="A27" s="128" t="s">
        <v>142</v>
      </c>
      <c r="B27" s="126">
        <v>23</v>
      </c>
      <c r="C27" s="133">
        <v>317126.5</v>
      </c>
      <c r="D27" s="127">
        <v>228848.7</v>
      </c>
      <c r="E27" s="127">
        <v>569369.1</v>
      </c>
      <c r="F27" s="133">
        <f>(E27/D27)*100</f>
        <v>248.79717472723243</v>
      </c>
      <c r="G27" s="133">
        <f>(E27/C27)*100</f>
        <v>179.54005735881421</v>
      </c>
    </row>
    <row r="28" spans="1:7" s="121" customFormat="1" ht="15" customHeight="1">
      <c r="A28" s="128" t="s">
        <v>143</v>
      </c>
      <c r="B28" s="126">
        <v>24</v>
      </c>
      <c r="C28" s="127">
        <v>419460</v>
      </c>
      <c r="D28" s="127">
        <v>0</v>
      </c>
      <c r="E28" s="127">
        <v>0</v>
      </c>
      <c r="F28" s="133">
        <v>0</v>
      </c>
      <c r="G28" s="133">
        <f>(E28/C28)*100</f>
        <v>0</v>
      </c>
    </row>
    <row r="29" spans="1:7" ht="15.75" customHeight="1">
      <c r="A29" s="129" t="s">
        <v>144</v>
      </c>
      <c r="B29" s="123">
        <v>26</v>
      </c>
      <c r="C29" s="124">
        <v>35898218.299999997</v>
      </c>
      <c r="D29" s="124">
        <f>SUM(D30:D33)</f>
        <v>33235962.199999999</v>
      </c>
      <c r="E29" s="124">
        <f>SUM(E30:E33)</f>
        <v>31891134.98</v>
      </c>
      <c r="F29" s="124">
        <f t="shared" ref="F29:F36" si="1">(E29/D29)*100</f>
        <v>95.953698551263855</v>
      </c>
      <c r="G29" s="124">
        <f t="shared" ref="G29:G36" si="2">(E29/C29)*100</f>
        <v>88.837654040339942</v>
      </c>
    </row>
    <row r="30" spans="1:7" ht="22.5" customHeight="1">
      <c r="A30" s="131" t="s">
        <v>145</v>
      </c>
      <c r="B30" s="132">
        <v>28</v>
      </c>
      <c r="C30" s="133">
        <v>8094821.7000000002</v>
      </c>
      <c r="D30" s="133">
        <v>8019727.2000000002</v>
      </c>
      <c r="E30" s="133">
        <v>7549507.2000000002</v>
      </c>
      <c r="F30" s="133">
        <f t="shared" si="1"/>
        <v>94.136708291025158</v>
      </c>
      <c r="G30" s="133">
        <f t="shared" si="2"/>
        <v>93.263415548732837</v>
      </c>
    </row>
    <row r="31" spans="1:7" ht="22.5" customHeight="1">
      <c r="A31" s="131" t="s">
        <v>146</v>
      </c>
      <c r="B31" s="132"/>
      <c r="C31" s="133">
        <v>20412495</v>
      </c>
      <c r="D31" s="133">
        <v>20634842.699999999</v>
      </c>
      <c r="E31" s="133">
        <v>20563862.800000001</v>
      </c>
      <c r="F31" s="133">
        <f t="shared" si="1"/>
        <v>99.656019185452777</v>
      </c>
      <c r="G31" s="133">
        <f t="shared" si="2"/>
        <v>100.74154482340352</v>
      </c>
    </row>
    <row r="32" spans="1:7" ht="28.5" customHeight="1">
      <c r="A32" s="131" t="s">
        <v>147</v>
      </c>
      <c r="B32" s="132"/>
      <c r="C32" s="133">
        <v>7390901.5999999996</v>
      </c>
      <c r="D32" s="133">
        <v>4581392.3</v>
      </c>
      <c r="E32" s="134">
        <v>3777764.98</v>
      </c>
      <c r="F32" s="133">
        <f t="shared" si="1"/>
        <v>82.458884387612912</v>
      </c>
      <c r="G32" s="133">
        <f t="shared" si="2"/>
        <v>51.113723121411866</v>
      </c>
    </row>
    <row r="33" spans="1:8" ht="24" customHeight="1">
      <c r="A33" s="131" t="s">
        <v>148</v>
      </c>
      <c r="B33" s="132"/>
      <c r="C33" s="133">
        <v>0</v>
      </c>
      <c r="D33" s="133">
        <v>0</v>
      </c>
      <c r="E33" s="133">
        <v>0</v>
      </c>
      <c r="F33" s="133">
        <v>0</v>
      </c>
      <c r="G33" s="133">
        <v>0</v>
      </c>
    </row>
    <row r="34" spans="1:8" ht="26.25" customHeight="1">
      <c r="A34" s="129" t="s">
        <v>149</v>
      </c>
      <c r="B34" s="123">
        <v>29</v>
      </c>
      <c r="C34" s="124">
        <v>4486159.8</v>
      </c>
      <c r="D34" s="124">
        <f>D5-D29</f>
        <v>4145137.9000000022</v>
      </c>
      <c r="E34" s="124">
        <f>E5-E29</f>
        <v>4756483.0500000007</v>
      </c>
      <c r="F34" s="124">
        <f t="shared" si="1"/>
        <v>114.74848761967603</v>
      </c>
      <c r="G34" s="124">
        <f t="shared" si="2"/>
        <v>106.02571602554151</v>
      </c>
    </row>
    <row r="35" spans="1:8" ht="24.75" customHeight="1">
      <c r="A35" s="131" t="s">
        <v>150</v>
      </c>
      <c r="B35" s="132">
        <v>30</v>
      </c>
      <c r="C35" s="127">
        <v>1736039.6</v>
      </c>
      <c r="D35" s="135">
        <v>471456</v>
      </c>
      <c r="E35" s="135">
        <v>469944.88100000005</v>
      </c>
      <c r="F35" s="133">
        <f t="shared" si="1"/>
        <v>99.679478254598536</v>
      </c>
      <c r="G35" s="133">
        <f t="shared" si="2"/>
        <v>27.069940167263468</v>
      </c>
      <c r="H35" s="136"/>
    </row>
    <row r="36" spans="1:8" ht="18.75" customHeight="1">
      <c r="A36" s="137" t="s">
        <v>151</v>
      </c>
      <c r="B36" s="138">
        <v>31</v>
      </c>
      <c r="C36" s="139">
        <v>6222199.4000000004</v>
      </c>
      <c r="D36" s="139">
        <f>D34+D35</f>
        <v>4616593.9000000022</v>
      </c>
      <c r="E36" s="139">
        <f>E34+E35</f>
        <v>5226427.9310000008</v>
      </c>
      <c r="F36" s="139">
        <f t="shared" si="1"/>
        <v>113.20960959983937</v>
      </c>
      <c r="G36" s="139">
        <f t="shared" si="2"/>
        <v>83.996471263842821</v>
      </c>
    </row>
    <row r="37" spans="1:8" ht="30.75" customHeight="1">
      <c r="A37" s="652" t="s">
        <v>152</v>
      </c>
      <c r="B37" s="652"/>
      <c r="C37" s="652"/>
      <c r="D37" s="652"/>
      <c r="E37" s="652"/>
      <c r="F37" s="652"/>
      <c r="G37" s="652"/>
    </row>
    <row r="38" spans="1:8">
      <c r="A38" s="140"/>
      <c r="B38" s="140"/>
      <c r="C38" s="140"/>
      <c r="E38" s="140"/>
      <c r="F38" s="140"/>
      <c r="G38" s="140"/>
    </row>
    <row r="39" spans="1:8" ht="23.25" customHeight="1">
      <c r="D39" s="142"/>
      <c r="E39" s="142"/>
    </row>
    <row r="40" spans="1:8" ht="10.5" customHeight="1">
      <c r="D40" s="142"/>
      <c r="E40" s="142"/>
    </row>
    <row r="41" spans="1:8" ht="38.25" customHeight="1">
      <c r="C41" s="142"/>
    </row>
    <row r="42" spans="1:8" ht="30" customHeight="1"/>
  </sheetData>
  <mergeCells count="5">
    <mergeCell ref="A1:G1"/>
    <mergeCell ref="A3:A4"/>
    <mergeCell ref="B3:B4"/>
    <mergeCell ref="D3:F3"/>
    <mergeCell ref="A37:G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O45"/>
  <sheetViews>
    <sheetView workbookViewId="0">
      <selection activeCell="H14" sqref="H14"/>
    </sheetView>
  </sheetViews>
  <sheetFormatPr defaultRowHeight="15"/>
  <cols>
    <col min="9" max="9" width="4.7109375" customWidth="1"/>
    <col min="10" max="10" width="30.7109375" customWidth="1"/>
    <col min="11" max="11" width="9.140625" style="53"/>
    <col min="12" max="13" width="9.140625" style="53" customWidth="1"/>
    <col min="14" max="14" width="9.7109375" customWidth="1"/>
    <col min="265" max="265" width="4.7109375" customWidth="1"/>
    <col min="266" max="266" width="30.7109375" customWidth="1"/>
    <col min="268" max="269" width="9.140625" customWidth="1"/>
    <col min="270" max="270" width="9.7109375" customWidth="1"/>
    <col min="521" max="521" width="4.7109375" customWidth="1"/>
    <col min="522" max="522" width="30.7109375" customWidth="1"/>
    <col min="524" max="525" width="9.140625" customWidth="1"/>
    <col min="526" max="526" width="9.7109375" customWidth="1"/>
    <col min="777" max="777" width="4.7109375" customWidth="1"/>
    <col min="778" max="778" width="30.7109375" customWidth="1"/>
    <col min="780" max="781" width="9.140625" customWidth="1"/>
    <col min="782" max="782" width="9.7109375" customWidth="1"/>
    <col min="1033" max="1033" width="4.7109375" customWidth="1"/>
    <col min="1034" max="1034" width="30.7109375" customWidth="1"/>
    <col min="1036" max="1037" width="9.140625" customWidth="1"/>
    <col min="1038" max="1038" width="9.7109375" customWidth="1"/>
    <col min="1289" max="1289" width="4.7109375" customWidth="1"/>
    <col min="1290" max="1290" width="30.7109375" customWidth="1"/>
    <col min="1292" max="1293" width="9.140625" customWidth="1"/>
    <col min="1294" max="1294" width="9.7109375" customWidth="1"/>
    <col min="1545" max="1545" width="4.7109375" customWidth="1"/>
    <col min="1546" max="1546" width="30.7109375" customWidth="1"/>
    <col min="1548" max="1549" width="9.140625" customWidth="1"/>
    <col min="1550" max="1550" width="9.7109375" customWidth="1"/>
    <col min="1801" max="1801" width="4.7109375" customWidth="1"/>
    <col min="1802" max="1802" width="30.7109375" customWidth="1"/>
    <col min="1804" max="1805" width="9.140625" customWidth="1"/>
    <col min="1806" max="1806" width="9.7109375" customWidth="1"/>
    <col min="2057" max="2057" width="4.7109375" customWidth="1"/>
    <col min="2058" max="2058" width="30.7109375" customWidth="1"/>
    <col min="2060" max="2061" width="9.140625" customWidth="1"/>
    <col min="2062" max="2062" width="9.7109375" customWidth="1"/>
    <col min="2313" max="2313" width="4.7109375" customWidth="1"/>
    <col min="2314" max="2314" width="30.7109375" customWidth="1"/>
    <col min="2316" max="2317" width="9.140625" customWidth="1"/>
    <col min="2318" max="2318" width="9.7109375" customWidth="1"/>
    <col min="2569" max="2569" width="4.7109375" customWidth="1"/>
    <col min="2570" max="2570" width="30.7109375" customWidth="1"/>
    <col min="2572" max="2573" width="9.140625" customWidth="1"/>
    <col min="2574" max="2574" width="9.7109375" customWidth="1"/>
    <col min="2825" max="2825" width="4.7109375" customWidth="1"/>
    <col min="2826" max="2826" width="30.7109375" customWidth="1"/>
    <col min="2828" max="2829" width="9.140625" customWidth="1"/>
    <col min="2830" max="2830" width="9.7109375" customWidth="1"/>
    <col min="3081" max="3081" width="4.7109375" customWidth="1"/>
    <col min="3082" max="3082" width="30.7109375" customWidth="1"/>
    <col min="3084" max="3085" width="9.140625" customWidth="1"/>
    <col min="3086" max="3086" width="9.7109375" customWidth="1"/>
    <col min="3337" max="3337" width="4.7109375" customWidth="1"/>
    <col min="3338" max="3338" width="30.7109375" customWidth="1"/>
    <col min="3340" max="3341" width="9.140625" customWidth="1"/>
    <col min="3342" max="3342" width="9.7109375" customWidth="1"/>
    <col min="3593" max="3593" width="4.7109375" customWidth="1"/>
    <col min="3594" max="3594" width="30.7109375" customWidth="1"/>
    <col min="3596" max="3597" width="9.140625" customWidth="1"/>
    <col min="3598" max="3598" width="9.7109375" customWidth="1"/>
    <col min="3849" max="3849" width="4.7109375" customWidth="1"/>
    <col min="3850" max="3850" width="30.7109375" customWidth="1"/>
    <col min="3852" max="3853" width="9.140625" customWidth="1"/>
    <col min="3854" max="3854" width="9.7109375" customWidth="1"/>
    <col min="4105" max="4105" width="4.7109375" customWidth="1"/>
    <col min="4106" max="4106" width="30.7109375" customWidth="1"/>
    <col min="4108" max="4109" width="9.140625" customWidth="1"/>
    <col min="4110" max="4110" width="9.7109375" customWidth="1"/>
    <col min="4361" max="4361" width="4.7109375" customWidth="1"/>
    <col min="4362" max="4362" width="30.7109375" customWidth="1"/>
    <col min="4364" max="4365" width="9.140625" customWidth="1"/>
    <col min="4366" max="4366" width="9.7109375" customWidth="1"/>
    <col min="4617" max="4617" width="4.7109375" customWidth="1"/>
    <col min="4618" max="4618" width="30.7109375" customWidth="1"/>
    <col min="4620" max="4621" width="9.140625" customWidth="1"/>
    <col min="4622" max="4622" width="9.7109375" customWidth="1"/>
    <col min="4873" max="4873" width="4.7109375" customWidth="1"/>
    <col min="4874" max="4874" width="30.7109375" customWidth="1"/>
    <col min="4876" max="4877" width="9.140625" customWidth="1"/>
    <col min="4878" max="4878" width="9.7109375" customWidth="1"/>
    <col min="5129" max="5129" width="4.7109375" customWidth="1"/>
    <col min="5130" max="5130" width="30.7109375" customWidth="1"/>
    <col min="5132" max="5133" width="9.140625" customWidth="1"/>
    <col min="5134" max="5134" width="9.7109375" customWidth="1"/>
    <col min="5385" max="5385" width="4.7109375" customWidth="1"/>
    <col min="5386" max="5386" width="30.7109375" customWidth="1"/>
    <col min="5388" max="5389" width="9.140625" customWidth="1"/>
    <col min="5390" max="5390" width="9.7109375" customWidth="1"/>
    <col min="5641" max="5641" width="4.7109375" customWidth="1"/>
    <col min="5642" max="5642" width="30.7109375" customWidth="1"/>
    <col min="5644" max="5645" width="9.140625" customWidth="1"/>
    <col min="5646" max="5646" width="9.7109375" customWidth="1"/>
    <col min="5897" max="5897" width="4.7109375" customWidth="1"/>
    <col min="5898" max="5898" width="30.7109375" customWidth="1"/>
    <col min="5900" max="5901" width="9.140625" customWidth="1"/>
    <col min="5902" max="5902" width="9.7109375" customWidth="1"/>
    <col min="6153" max="6153" width="4.7109375" customWidth="1"/>
    <col min="6154" max="6154" width="30.7109375" customWidth="1"/>
    <col min="6156" max="6157" width="9.140625" customWidth="1"/>
    <col min="6158" max="6158" width="9.7109375" customWidth="1"/>
    <col min="6409" max="6409" width="4.7109375" customWidth="1"/>
    <col min="6410" max="6410" width="30.7109375" customWidth="1"/>
    <col min="6412" max="6413" width="9.140625" customWidth="1"/>
    <col min="6414" max="6414" width="9.7109375" customWidth="1"/>
    <col min="6665" max="6665" width="4.7109375" customWidth="1"/>
    <col min="6666" max="6666" width="30.7109375" customWidth="1"/>
    <col min="6668" max="6669" width="9.140625" customWidth="1"/>
    <col min="6670" max="6670" width="9.7109375" customWidth="1"/>
    <col min="6921" max="6921" width="4.7109375" customWidth="1"/>
    <col min="6922" max="6922" width="30.7109375" customWidth="1"/>
    <col min="6924" max="6925" width="9.140625" customWidth="1"/>
    <col min="6926" max="6926" width="9.7109375" customWidth="1"/>
    <col min="7177" max="7177" width="4.7109375" customWidth="1"/>
    <col min="7178" max="7178" width="30.7109375" customWidth="1"/>
    <col min="7180" max="7181" width="9.140625" customWidth="1"/>
    <col min="7182" max="7182" width="9.7109375" customWidth="1"/>
    <col min="7433" max="7433" width="4.7109375" customWidth="1"/>
    <col min="7434" max="7434" width="30.7109375" customWidth="1"/>
    <col min="7436" max="7437" width="9.140625" customWidth="1"/>
    <col min="7438" max="7438" width="9.7109375" customWidth="1"/>
    <col min="7689" max="7689" width="4.7109375" customWidth="1"/>
    <col min="7690" max="7690" width="30.7109375" customWidth="1"/>
    <col min="7692" max="7693" width="9.140625" customWidth="1"/>
    <col min="7694" max="7694" width="9.7109375" customWidth="1"/>
    <col min="7945" max="7945" width="4.7109375" customWidth="1"/>
    <col min="7946" max="7946" width="30.7109375" customWidth="1"/>
    <col min="7948" max="7949" width="9.140625" customWidth="1"/>
    <col min="7950" max="7950" width="9.7109375" customWidth="1"/>
    <col min="8201" max="8201" width="4.7109375" customWidth="1"/>
    <col min="8202" max="8202" width="30.7109375" customWidth="1"/>
    <col min="8204" max="8205" width="9.140625" customWidth="1"/>
    <col min="8206" max="8206" width="9.7109375" customWidth="1"/>
    <col min="8457" max="8457" width="4.7109375" customWidth="1"/>
    <col min="8458" max="8458" width="30.7109375" customWidth="1"/>
    <col min="8460" max="8461" width="9.140625" customWidth="1"/>
    <col min="8462" max="8462" width="9.7109375" customWidth="1"/>
    <col min="8713" max="8713" width="4.7109375" customWidth="1"/>
    <col min="8714" max="8714" width="30.7109375" customWidth="1"/>
    <col min="8716" max="8717" width="9.140625" customWidth="1"/>
    <col min="8718" max="8718" width="9.7109375" customWidth="1"/>
    <col min="8969" max="8969" width="4.7109375" customWidth="1"/>
    <col min="8970" max="8970" width="30.7109375" customWidth="1"/>
    <col min="8972" max="8973" width="9.140625" customWidth="1"/>
    <col min="8974" max="8974" width="9.7109375" customWidth="1"/>
    <col min="9225" max="9225" width="4.7109375" customWidth="1"/>
    <col min="9226" max="9226" width="30.7109375" customWidth="1"/>
    <col min="9228" max="9229" width="9.140625" customWidth="1"/>
    <col min="9230" max="9230" width="9.7109375" customWidth="1"/>
    <col min="9481" max="9481" width="4.7109375" customWidth="1"/>
    <col min="9482" max="9482" width="30.7109375" customWidth="1"/>
    <col min="9484" max="9485" width="9.140625" customWidth="1"/>
    <col min="9486" max="9486" width="9.7109375" customWidth="1"/>
    <col min="9737" max="9737" width="4.7109375" customWidth="1"/>
    <col min="9738" max="9738" width="30.7109375" customWidth="1"/>
    <col min="9740" max="9741" width="9.140625" customWidth="1"/>
    <col min="9742" max="9742" width="9.7109375" customWidth="1"/>
    <col min="9993" max="9993" width="4.7109375" customWidth="1"/>
    <col min="9994" max="9994" width="30.7109375" customWidth="1"/>
    <col min="9996" max="9997" width="9.140625" customWidth="1"/>
    <col min="9998" max="9998" width="9.7109375" customWidth="1"/>
    <col min="10249" max="10249" width="4.7109375" customWidth="1"/>
    <col min="10250" max="10250" width="30.7109375" customWidth="1"/>
    <col min="10252" max="10253" width="9.140625" customWidth="1"/>
    <col min="10254" max="10254" width="9.7109375" customWidth="1"/>
    <col min="10505" max="10505" width="4.7109375" customWidth="1"/>
    <col min="10506" max="10506" width="30.7109375" customWidth="1"/>
    <col min="10508" max="10509" width="9.140625" customWidth="1"/>
    <col min="10510" max="10510" width="9.7109375" customWidth="1"/>
    <col min="10761" max="10761" width="4.7109375" customWidth="1"/>
    <col min="10762" max="10762" width="30.7109375" customWidth="1"/>
    <col min="10764" max="10765" width="9.140625" customWidth="1"/>
    <col min="10766" max="10766" width="9.7109375" customWidth="1"/>
    <col min="11017" max="11017" width="4.7109375" customWidth="1"/>
    <col min="11018" max="11018" width="30.7109375" customWidth="1"/>
    <col min="11020" max="11021" width="9.140625" customWidth="1"/>
    <col min="11022" max="11022" width="9.7109375" customWidth="1"/>
    <col min="11273" max="11273" width="4.7109375" customWidth="1"/>
    <col min="11274" max="11274" width="30.7109375" customWidth="1"/>
    <col min="11276" max="11277" width="9.140625" customWidth="1"/>
    <col min="11278" max="11278" width="9.7109375" customWidth="1"/>
    <col min="11529" max="11529" width="4.7109375" customWidth="1"/>
    <col min="11530" max="11530" width="30.7109375" customWidth="1"/>
    <col min="11532" max="11533" width="9.140625" customWidth="1"/>
    <col min="11534" max="11534" width="9.7109375" customWidth="1"/>
    <col min="11785" max="11785" width="4.7109375" customWidth="1"/>
    <col min="11786" max="11786" width="30.7109375" customWidth="1"/>
    <col min="11788" max="11789" width="9.140625" customWidth="1"/>
    <col min="11790" max="11790" width="9.7109375" customWidth="1"/>
    <col min="12041" max="12041" width="4.7109375" customWidth="1"/>
    <col min="12042" max="12042" width="30.7109375" customWidth="1"/>
    <col min="12044" max="12045" width="9.140625" customWidth="1"/>
    <col min="12046" max="12046" width="9.7109375" customWidth="1"/>
    <col min="12297" max="12297" width="4.7109375" customWidth="1"/>
    <col min="12298" max="12298" width="30.7109375" customWidth="1"/>
    <col min="12300" max="12301" width="9.140625" customWidth="1"/>
    <col min="12302" max="12302" width="9.7109375" customWidth="1"/>
    <col min="12553" max="12553" width="4.7109375" customWidth="1"/>
    <col min="12554" max="12554" width="30.7109375" customWidth="1"/>
    <col min="12556" max="12557" width="9.140625" customWidth="1"/>
    <col min="12558" max="12558" width="9.7109375" customWidth="1"/>
    <col min="12809" max="12809" width="4.7109375" customWidth="1"/>
    <col min="12810" max="12810" width="30.7109375" customWidth="1"/>
    <col min="12812" max="12813" width="9.140625" customWidth="1"/>
    <col min="12814" max="12814" width="9.7109375" customWidth="1"/>
    <col min="13065" max="13065" width="4.7109375" customWidth="1"/>
    <col min="13066" max="13066" width="30.7109375" customWidth="1"/>
    <col min="13068" max="13069" width="9.140625" customWidth="1"/>
    <col min="13070" max="13070" width="9.7109375" customWidth="1"/>
    <col min="13321" max="13321" width="4.7109375" customWidth="1"/>
    <col min="13322" max="13322" width="30.7109375" customWidth="1"/>
    <col min="13324" max="13325" width="9.140625" customWidth="1"/>
    <col min="13326" max="13326" width="9.7109375" customWidth="1"/>
    <col min="13577" max="13577" width="4.7109375" customWidth="1"/>
    <col min="13578" max="13578" width="30.7109375" customWidth="1"/>
    <col min="13580" max="13581" width="9.140625" customWidth="1"/>
    <col min="13582" max="13582" width="9.7109375" customWidth="1"/>
    <col min="13833" max="13833" width="4.7109375" customWidth="1"/>
    <col min="13834" max="13834" width="30.7109375" customWidth="1"/>
    <col min="13836" max="13837" width="9.140625" customWidth="1"/>
    <col min="13838" max="13838" width="9.7109375" customWidth="1"/>
    <col min="14089" max="14089" width="4.7109375" customWidth="1"/>
    <col min="14090" max="14090" width="30.7109375" customWidth="1"/>
    <col min="14092" max="14093" width="9.140625" customWidth="1"/>
    <col min="14094" max="14094" width="9.7109375" customWidth="1"/>
    <col min="14345" max="14345" width="4.7109375" customWidth="1"/>
    <col min="14346" max="14346" width="30.7109375" customWidth="1"/>
    <col min="14348" max="14349" width="9.140625" customWidth="1"/>
    <col min="14350" max="14350" width="9.7109375" customWidth="1"/>
    <col min="14601" max="14601" width="4.7109375" customWidth="1"/>
    <col min="14602" max="14602" width="30.7109375" customWidth="1"/>
    <col min="14604" max="14605" width="9.140625" customWidth="1"/>
    <col min="14606" max="14606" width="9.7109375" customWidth="1"/>
    <col min="14857" max="14857" width="4.7109375" customWidth="1"/>
    <col min="14858" max="14858" width="30.7109375" customWidth="1"/>
    <col min="14860" max="14861" width="9.140625" customWidth="1"/>
    <col min="14862" max="14862" width="9.7109375" customWidth="1"/>
    <col min="15113" max="15113" width="4.7109375" customWidth="1"/>
    <col min="15114" max="15114" width="30.7109375" customWidth="1"/>
    <col min="15116" max="15117" width="9.140625" customWidth="1"/>
    <col min="15118" max="15118" width="9.7109375" customWidth="1"/>
    <col min="15369" max="15369" width="4.7109375" customWidth="1"/>
    <col min="15370" max="15370" width="30.7109375" customWidth="1"/>
    <col min="15372" max="15373" width="9.140625" customWidth="1"/>
    <col min="15374" max="15374" width="9.7109375" customWidth="1"/>
    <col min="15625" max="15625" width="4.7109375" customWidth="1"/>
    <col min="15626" max="15626" width="30.7109375" customWidth="1"/>
    <col min="15628" max="15629" width="9.140625" customWidth="1"/>
    <col min="15630" max="15630" width="9.7109375" customWidth="1"/>
    <col min="15881" max="15881" width="4.7109375" customWidth="1"/>
    <col min="15882" max="15882" width="30.7109375" customWidth="1"/>
    <col min="15884" max="15885" width="9.140625" customWidth="1"/>
    <col min="15886" max="15886" width="9.7109375" customWidth="1"/>
    <col min="16137" max="16137" width="4.7109375" customWidth="1"/>
    <col min="16138" max="16138" width="30.7109375" customWidth="1"/>
    <col min="16140" max="16141" width="9.140625" customWidth="1"/>
    <col min="16142" max="16142" width="9.7109375" customWidth="1"/>
  </cols>
  <sheetData>
    <row r="1" spans="9:15" ht="12.75" customHeight="1">
      <c r="I1" s="721" t="s">
        <v>280</v>
      </c>
      <c r="J1" s="721"/>
      <c r="K1" s="721"/>
      <c r="L1" s="721"/>
      <c r="M1" s="721"/>
      <c r="N1" s="721"/>
      <c r="O1" s="197"/>
    </row>
    <row r="2" spans="9:15" ht="12.75" customHeight="1">
      <c r="I2" s="227"/>
      <c r="J2" s="228"/>
      <c r="K2" s="229"/>
      <c r="L2" s="229"/>
      <c r="M2" s="229"/>
      <c r="N2" s="197"/>
      <c r="O2" s="197"/>
    </row>
    <row r="3" spans="9:15" ht="24.75" customHeight="1">
      <c r="I3" s="230" t="s">
        <v>281</v>
      </c>
      <c r="J3" s="231" t="s">
        <v>282</v>
      </c>
      <c r="K3" s="232" t="s">
        <v>283</v>
      </c>
      <c r="L3" s="232" t="s">
        <v>284</v>
      </c>
      <c r="M3" s="232" t="s">
        <v>285</v>
      </c>
      <c r="N3" s="232" t="s">
        <v>286</v>
      </c>
      <c r="O3" s="197"/>
    </row>
    <row r="4" spans="9:15" ht="12.75" customHeight="1">
      <c r="I4" s="233">
        <v>1</v>
      </c>
      <c r="J4" s="234" t="s">
        <v>287</v>
      </c>
      <c r="K4" s="235">
        <v>1467</v>
      </c>
      <c r="L4" s="236">
        <v>1366</v>
      </c>
      <c r="M4" s="237">
        <v>1383</v>
      </c>
      <c r="N4" s="238">
        <v>1217</v>
      </c>
      <c r="O4" s="197"/>
    </row>
    <row r="5" spans="9:15" ht="14.25" customHeight="1">
      <c r="I5" s="233">
        <v>2</v>
      </c>
      <c r="J5" s="234" t="s">
        <v>288</v>
      </c>
      <c r="K5" s="235">
        <v>1267</v>
      </c>
      <c r="L5" s="236">
        <v>1166.5999999999999</v>
      </c>
      <c r="M5" s="237">
        <v>1216</v>
      </c>
      <c r="N5" s="238">
        <v>1100</v>
      </c>
      <c r="O5" s="197"/>
    </row>
    <row r="6" spans="9:15" ht="11.25" customHeight="1">
      <c r="I6" s="233">
        <v>3</v>
      </c>
      <c r="J6" s="234" t="s">
        <v>289</v>
      </c>
      <c r="K6" s="235">
        <v>1000</v>
      </c>
      <c r="L6" s="236">
        <v>950</v>
      </c>
      <c r="M6" s="237">
        <v>950</v>
      </c>
      <c r="N6" s="238">
        <v>883</v>
      </c>
      <c r="O6" s="197"/>
    </row>
    <row r="7" spans="9:15" ht="13.5" customHeight="1">
      <c r="I7" s="233">
        <v>4</v>
      </c>
      <c r="J7" s="234" t="s">
        <v>290</v>
      </c>
      <c r="K7" s="235">
        <v>800</v>
      </c>
      <c r="L7" s="236">
        <v>833</v>
      </c>
      <c r="M7" s="237">
        <v>803.3</v>
      </c>
      <c r="N7" s="238">
        <v>767</v>
      </c>
      <c r="O7" s="197"/>
    </row>
    <row r="8" spans="9:15" ht="14.25" customHeight="1">
      <c r="I8" s="233">
        <v>5</v>
      </c>
      <c r="J8" s="234" t="s">
        <v>291</v>
      </c>
      <c r="K8" s="235">
        <v>933</v>
      </c>
      <c r="L8" s="236">
        <v>1200</v>
      </c>
      <c r="M8" s="237">
        <v>966.7</v>
      </c>
      <c r="N8" s="238">
        <v>700</v>
      </c>
      <c r="O8" s="197"/>
    </row>
    <row r="9" spans="9:15" ht="19.5" customHeight="1">
      <c r="I9" s="233">
        <v>6</v>
      </c>
      <c r="J9" s="234" t="s">
        <v>292</v>
      </c>
      <c r="K9" s="235">
        <v>1567</v>
      </c>
      <c r="L9" s="236">
        <v>1000</v>
      </c>
      <c r="M9" s="237">
        <v>2400</v>
      </c>
      <c r="N9" s="238">
        <v>2000</v>
      </c>
      <c r="O9" s="197"/>
    </row>
    <row r="10" spans="9:15" ht="21.75" customHeight="1">
      <c r="I10" s="233">
        <v>7</v>
      </c>
      <c r="J10" s="234" t="s">
        <v>293</v>
      </c>
      <c r="K10" s="235">
        <v>1033</v>
      </c>
      <c r="L10" s="236">
        <v>1066</v>
      </c>
      <c r="M10" s="237">
        <v>1050</v>
      </c>
      <c r="N10" s="238">
        <v>1000</v>
      </c>
      <c r="O10" s="197"/>
    </row>
    <row r="11" spans="9:15" ht="12.75" customHeight="1">
      <c r="I11" s="233">
        <v>8</v>
      </c>
      <c r="J11" s="234" t="s">
        <v>294</v>
      </c>
      <c r="K11" s="235">
        <v>2267</v>
      </c>
      <c r="L11" s="236">
        <v>2366</v>
      </c>
      <c r="M11" s="237">
        <v>2250</v>
      </c>
      <c r="N11" s="238">
        <v>2100</v>
      </c>
      <c r="O11" s="197"/>
    </row>
    <row r="12" spans="9:15" ht="12.75" customHeight="1">
      <c r="I12" s="233">
        <v>9</v>
      </c>
      <c r="J12" s="234" t="s">
        <v>295</v>
      </c>
      <c r="K12" s="235">
        <v>1833</v>
      </c>
      <c r="L12" s="236">
        <v>1900</v>
      </c>
      <c r="M12" s="237">
        <v>1866</v>
      </c>
      <c r="N12" s="238">
        <v>1633</v>
      </c>
      <c r="O12" s="197"/>
    </row>
    <row r="13" spans="9:15" ht="12.75" customHeight="1">
      <c r="I13" s="233">
        <v>10</v>
      </c>
      <c r="J13" s="239" t="s">
        <v>296</v>
      </c>
      <c r="K13" s="240">
        <v>3933</v>
      </c>
      <c r="L13" s="236">
        <v>4833</v>
      </c>
      <c r="M13" s="237">
        <v>4100</v>
      </c>
      <c r="N13" s="238">
        <v>3833</v>
      </c>
      <c r="O13" s="197"/>
    </row>
    <row r="14" spans="9:15" ht="12.75" customHeight="1">
      <c r="I14" s="233">
        <v>11</v>
      </c>
      <c r="J14" s="239" t="s">
        <v>297</v>
      </c>
      <c r="K14" s="235">
        <v>4167</v>
      </c>
      <c r="L14" s="236">
        <v>5000</v>
      </c>
      <c r="M14" s="237">
        <v>4166</v>
      </c>
      <c r="N14" s="238">
        <v>5000</v>
      </c>
      <c r="O14" s="197"/>
    </row>
    <row r="15" spans="9:15" ht="12.75" customHeight="1">
      <c r="I15" s="233">
        <v>12</v>
      </c>
      <c r="J15" s="239" t="s">
        <v>298</v>
      </c>
      <c r="K15" s="235">
        <v>2933</v>
      </c>
      <c r="L15" s="236">
        <v>3666</v>
      </c>
      <c r="M15" s="237">
        <v>3666</v>
      </c>
      <c r="N15" s="238">
        <v>3333</v>
      </c>
      <c r="O15" s="197"/>
    </row>
    <row r="16" spans="9:15" ht="12.75" customHeight="1">
      <c r="I16" s="233">
        <v>13</v>
      </c>
      <c r="J16" s="239" t="s">
        <v>299</v>
      </c>
      <c r="K16" s="235">
        <v>1000</v>
      </c>
      <c r="L16" s="236">
        <v>1500</v>
      </c>
      <c r="M16" s="237">
        <v>2666</v>
      </c>
      <c r="N16" s="238">
        <v>2500</v>
      </c>
      <c r="O16" s="197"/>
    </row>
    <row r="17" spans="9:15" ht="12.75" customHeight="1">
      <c r="I17" s="233">
        <v>14</v>
      </c>
      <c r="J17" s="239" t="s">
        <v>300</v>
      </c>
      <c r="K17" s="235">
        <v>7500</v>
      </c>
      <c r="L17" s="236">
        <v>8000</v>
      </c>
      <c r="M17" s="237">
        <v>6600</v>
      </c>
      <c r="N17" s="238">
        <v>6000</v>
      </c>
      <c r="O17" s="197"/>
    </row>
    <row r="18" spans="9:15" ht="12.75" customHeight="1">
      <c r="I18" s="233">
        <v>15</v>
      </c>
      <c r="J18" s="239" t="s">
        <v>301</v>
      </c>
      <c r="K18" s="235">
        <v>2500</v>
      </c>
      <c r="L18" s="236">
        <v>1500</v>
      </c>
      <c r="M18" s="237">
        <v>3000</v>
      </c>
      <c r="N18" s="238">
        <v>2000</v>
      </c>
      <c r="O18" s="197"/>
    </row>
    <row r="19" spans="9:15" ht="12.75" customHeight="1">
      <c r="I19" s="233">
        <v>16</v>
      </c>
      <c r="J19" s="239" t="s">
        <v>302</v>
      </c>
      <c r="K19" s="240">
        <v>2500</v>
      </c>
      <c r="L19" s="236">
        <v>2500</v>
      </c>
      <c r="M19" s="237">
        <v>2466</v>
      </c>
      <c r="N19" s="238">
        <v>2417</v>
      </c>
      <c r="O19" s="197"/>
    </row>
    <row r="20" spans="9:15" ht="12.75" customHeight="1">
      <c r="I20" s="233">
        <v>17</v>
      </c>
      <c r="J20" s="239" t="s">
        <v>303</v>
      </c>
      <c r="K20" s="235">
        <v>13333</v>
      </c>
      <c r="L20" s="236">
        <v>12000</v>
      </c>
      <c r="M20" s="237">
        <v>13000</v>
      </c>
      <c r="N20" s="238">
        <v>13000</v>
      </c>
      <c r="O20" s="197"/>
    </row>
    <row r="21" spans="9:15" ht="12.75" customHeight="1">
      <c r="I21" s="233">
        <v>18</v>
      </c>
      <c r="J21" s="241" t="s">
        <v>304</v>
      </c>
      <c r="K21" s="235">
        <v>333</v>
      </c>
      <c r="L21" s="236">
        <v>300</v>
      </c>
      <c r="M21" s="237">
        <v>293</v>
      </c>
      <c r="N21" s="238">
        <v>300</v>
      </c>
      <c r="O21" s="197"/>
    </row>
    <row r="22" spans="9:15" ht="12.75" customHeight="1">
      <c r="I22" s="233">
        <v>19</v>
      </c>
      <c r="J22" s="239" t="s">
        <v>305</v>
      </c>
      <c r="K22" s="235">
        <v>3267</v>
      </c>
      <c r="L22" s="236">
        <v>3433</v>
      </c>
      <c r="M22" s="237">
        <v>3460</v>
      </c>
      <c r="N22" s="238">
        <v>3150</v>
      </c>
      <c r="O22" s="197"/>
    </row>
    <row r="23" spans="9:15" ht="12.75" customHeight="1">
      <c r="I23" s="233">
        <v>20</v>
      </c>
      <c r="J23" s="239" t="s">
        <v>306</v>
      </c>
      <c r="K23" s="235">
        <v>0</v>
      </c>
      <c r="L23" s="236">
        <v>850</v>
      </c>
      <c r="M23" s="237">
        <v>0</v>
      </c>
      <c r="N23" s="238">
        <v>1000</v>
      </c>
      <c r="O23" s="197"/>
    </row>
    <row r="24" spans="9:15" ht="12.75" customHeight="1">
      <c r="I24" s="233">
        <v>21</v>
      </c>
      <c r="J24" s="239" t="s">
        <v>307</v>
      </c>
      <c r="K24" s="240">
        <v>12000</v>
      </c>
      <c r="L24" s="236">
        <v>12000</v>
      </c>
      <c r="M24" s="237">
        <v>12000</v>
      </c>
      <c r="N24" s="238">
        <v>15000</v>
      </c>
      <c r="O24" s="197"/>
    </row>
    <row r="25" spans="9:15" ht="12.75" customHeight="1">
      <c r="I25" s="233">
        <v>22</v>
      </c>
      <c r="J25" s="239" t="s">
        <v>308</v>
      </c>
      <c r="K25" s="235">
        <v>3267</v>
      </c>
      <c r="L25" s="236">
        <v>3250</v>
      </c>
      <c r="M25" s="237">
        <v>3900</v>
      </c>
      <c r="N25" s="238">
        <v>3250</v>
      </c>
      <c r="O25" s="197"/>
    </row>
    <row r="26" spans="9:15" ht="12.75" customHeight="1">
      <c r="I26" s="233">
        <v>23</v>
      </c>
      <c r="J26" s="239" t="s">
        <v>309</v>
      </c>
      <c r="K26" s="235">
        <v>967</v>
      </c>
      <c r="L26" s="236">
        <v>1000</v>
      </c>
      <c r="M26" s="237">
        <v>1233</v>
      </c>
      <c r="N26" s="238">
        <v>800</v>
      </c>
      <c r="O26" s="197"/>
    </row>
    <row r="27" spans="9:15" ht="12.75" customHeight="1">
      <c r="I27" s="233">
        <v>24</v>
      </c>
      <c r="J27" s="239" t="s">
        <v>310</v>
      </c>
      <c r="K27" s="235">
        <v>1200</v>
      </c>
      <c r="L27" s="236">
        <v>1633</v>
      </c>
      <c r="M27" s="237">
        <v>1466</v>
      </c>
      <c r="N27" s="238">
        <v>1500</v>
      </c>
      <c r="O27" s="197"/>
    </row>
    <row r="28" spans="9:15" ht="12.75" customHeight="1">
      <c r="I28" s="233">
        <v>25</v>
      </c>
      <c r="J28" s="239" t="s">
        <v>311</v>
      </c>
      <c r="K28" s="235">
        <v>1000</v>
      </c>
      <c r="L28" s="236">
        <v>1200</v>
      </c>
      <c r="M28" s="237">
        <v>1300</v>
      </c>
      <c r="N28" s="238">
        <v>1533</v>
      </c>
      <c r="O28" s="197"/>
    </row>
    <row r="29" spans="9:15" ht="12.75" customHeight="1">
      <c r="I29" s="233">
        <v>26</v>
      </c>
      <c r="J29" s="239" t="s">
        <v>312</v>
      </c>
      <c r="K29" s="240">
        <v>1133</v>
      </c>
      <c r="L29" s="236">
        <v>1300</v>
      </c>
      <c r="M29" s="237">
        <v>1233</v>
      </c>
      <c r="N29" s="238">
        <v>1567</v>
      </c>
      <c r="O29" s="197"/>
    </row>
    <row r="30" spans="9:15" ht="12.75" customHeight="1">
      <c r="I30" s="233">
        <v>27</v>
      </c>
      <c r="J30" s="239" t="s">
        <v>313</v>
      </c>
      <c r="K30" s="235">
        <v>1633</v>
      </c>
      <c r="L30" s="236">
        <v>1600</v>
      </c>
      <c r="M30" s="237">
        <v>1933</v>
      </c>
      <c r="N30" s="238">
        <v>1500</v>
      </c>
      <c r="O30" s="197"/>
    </row>
    <row r="31" spans="9:15" ht="12.75" customHeight="1">
      <c r="I31" s="233">
        <v>28</v>
      </c>
      <c r="J31" s="239" t="s">
        <v>314</v>
      </c>
      <c r="K31" s="235">
        <v>4733</v>
      </c>
      <c r="L31" s="236">
        <v>5333</v>
      </c>
      <c r="M31" s="237">
        <v>5333</v>
      </c>
      <c r="N31" s="238">
        <v>4733</v>
      </c>
      <c r="O31" s="197"/>
    </row>
    <row r="32" spans="9:15" ht="12.75" customHeight="1">
      <c r="I32" s="233">
        <v>29</v>
      </c>
      <c r="J32" s="239" t="s">
        <v>315</v>
      </c>
      <c r="K32" s="235">
        <v>8167</v>
      </c>
      <c r="L32" s="236">
        <v>9000</v>
      </c>
      <c r="M32" s="237">
        <v>9200</v>
      </c>
      <c r="N32" s="238">
        <v>10000</v>
      </c>
      <c r="O32" s="197"/>
    </row>
    <row r="33" spans="9:15" ht="12.75" customHeight="1">
      <c r="I33" s="233">
        <v>30</v>
      </c>
      <c r="J33" s="239" t="s">
        <v>316</v>
      </c>
      <c r="K33" s="235">
        <v>1733</v>
      </c>
      <c r="L33" s="236">
        <v>1900</v>
      </c>
      <c r="M33" s="237">
        <v>1710</v>
      </c>
      <c r="N33" s="238">
        <v>1650</v>
      </c>
      <c r="O33" s="197"/>
    </row>
    <row r="34" spans="9:15" ht="12.75" customHeight="1">
      <c r="I34" s="233">
        <v>31</v>
      </c>
      <c r="J34" s="239" t="s">
        <v>317</v>
      </c>
      <c r="K34" s="235">
        <v>800</v>
      </c>
      <c r="L34" s="236">
        <v>750</v>
      </c>
      <c r="M34" s="237">
        <v>583</v>
      </c>
      <c r="N34" s="238">
        <v>583</v>
      </c>
      <c r="O34" s="197"/>
    </row>
    <row r="35" spans="9:15" ht="12.75" customHeight="1">
      <c r="I35" s="233">
        <v>32</v>
      </c>
      <c r="J35" s="241" t="s">
        <v>318</v>
      </c>
      <c r="K35" s="235">
        <v>4333</v>
      </c>
      <c r="L35" s="236">
        <v>4650</v>
      </c>
      <c r="M35" s="237">
        <v>4140</v>
      </c>
      <c r="N35" s="238">
        <v>3933</v>
      </c>
      <c r="O35" s="197"/>
    </row>
    <row r="36" spans="9:15" ht="12.75" customHeight="1">
      <c r="I36" s="233">
        <v>33</v>
      </c>
      <c r="J36" s="239" t="s">
        <v>319</v>
      </c>
      <c r="K36" s="235">
        <v>1767</v>
      </c>
      <c r="L36" s="236">
        <v>1800</v>
      </c>
      <c r="M36" s="237">
        <v>1793</v>
      </c>
      <c r="N36" s="238">
        <v>1917</v>
      </c>
      <c r="O36" s="197"/>
    </row>
    <row r="37" spans="9:15" ht="12.75" customHeight="1">
      <c r="I37" s="233">
        <v>34</v>
      </c>
      <c r="J37" s="239" t="s">
        <v>320</v>
      </c>
      <c r="K37" s="240">
        <v>5700</v>
      </c>
      <c r="L37" s="236">
        <v>7000</v>
      </c>
      <c r="M37" s="237">
        <v>0</v>
      </c>
      <c r="N37" s="238">
        <v>5500</v>
      </c>
      <c r="O37" s="197"/>
    </row>
    <row r="38" spans="9:15" ht="12.75" customHeight="1">
      <c r="I38" s="233">
        <v>35</v>
      </c>
      <c r="J38" s="239" t="s">
        <v>321</v>
      </c>
      <c r="K38" s="235">
        <v>1333</v>
      </c>
      <c r="L38" s="236">
        <v>1400</v>
      </c>
      <c r="M38" s="237">
        <v>1276</v>
      </c>
      <c r="N38" s="238">
        <v>1267</v>
      </c>
      <c r="O38" s="197"/>
    </row>
    <row r="39" spans="9:15" ht="12.75" customHeight="1">
      <c r="I39" s="233">
        <v>36</v>
      </c>
      <c r="J39" s="239" t="s">
        <v>322</v>
      </c>
      <c r="K39" s="235">
        <v>7300</v>
      </c>
      <c r="L39" s="236">
        <v>8000</v>
      </c>
      <c r="M39" s="237">
        <v>7466.7</v>
      </c>
      <c r="N39" s="238">
        <v>7567</v>
      </c>
      <c r="O39" s="197"/>
    </row>
    <row r="40" spans="9:15" ht="12.75" customHeight="1">
      <c r="I40" s="233">
        <v>37</v>
      </c>
      <c r="J40" s="239" t="s">
        <v>323</v>
      </c>
      <c r="K40" s="240">
        <v>1283</v>
      </c>
      <c r="L40" s="236">
        <v>1433</v>
      </c>
      <c r="M40" s="237">
        <v>1483</v>
      </c>
      <c r="N40" s="238">
        <v>1383</v>
      </c>
      <c r="O40" s="197"/>
    </row>
    <row r="41" spans="9:15" ht="12.75" customHeight="1">
      <c r="I41" s="233">
        <v>38</v>
      </c>
      <c r="J41" s="241" t="s">
        <v>324</v>
      </c>
      <c r="K41" s="240">
        <v>2267</v>
      </c>
      <c r="L41" s="236">
        <v>2300</v>
      </c>
      <c r="M41" s="237">
        <v>2500</v>
      </c>
      <c r="N41" s="238">
        <v>2300</v>
      </c>
      <c r="O41" s="197"/>
    </row>
    <row r="42" spans="9:15" ht="12.75" customHeight="1">
      <c r="I42" s="233">
        <v>39</v>
      </c>
      <c r="J42" s="239" t="s">
        <v>325</v>
      </c>
      <c r="K42" s="235">
        <v>1800</v>
      </c>
      <c r="L42" s="236">
        <v>1700</v>
      </c>
      <c r="M42" s="237">
        <v>1566.7</v>
      </c>
      <c r="N42" s="238">
        <v>1500</v>
      </c>
      <c r="O42" s="197"/>
    </row>
    <row r="43" spans="9:15" ht="12.75" customHeight="1">
      <c r="I43" s="233">
        <v>40</v>
      </c>
      <c r="J43" s="242" t="s">
        <v>326</v>
      </c>
      <c r="K43" s="243">
        <v>1550</v>
      </c>
      <c r="L43" s="236">
        <v>1570</v>
      </c>
      <c r="M43" s="237">
        <v>1650</v>
      </c>
      <c r="N43" s="238">
        <v>1530</v>
      </c>
      <c r="O43" s="197"/>
    </row>
    <row r="44" spans="9:15" ht="12.75" customHeight="1">
      <c r="I44" s="233">
        <v>41</v>
      </c>
      <c r="J44" s="242" t="s">
        <v>327</v>
      </c>
      <c r="K44" s="243">
        <v>1800</v>
      </c>
      <c r="L44" s="236">
        <v>1690</v>
      </c>
      <c r="M44" s="237">
        <v>1890</v>
      </c>
      <c r="N44" s="238">
        <v>1790</v>
      </c>
      <c r="O44" s="197"/>
    </row>
    <row r="45" spans="9:15" ht="12.75" customHeight="1">
      <c r="I45" s="233">
        <v>42</v>
      </c>
      <c r="J45" s="242" t="s">
        <v>328</v>
      </c>
      <c r="K45" s="243">
        <v>1880</v>
      </c>
      <c r="L45" s="236">
        <v>1790</v>
      </c>
      <c r="M45" s="244">
        <v>1910</v>
      </c>
      <c r="N45" s="238">
        <v>1877</v>
      </c>
      <c r="O45" s="197"/>
    </row>
  </sheetData>
  <mergeCells count="1">
    <mergeCell ref="I1:N1"/>
  </mergeCells>
  <conditionalFormatting sqref="K4:K42">
    <cfRule type="cellIs" dxfId="1" priority="1" stopIfTrue="1" operator="lessThan">
      <formula>0.001</formula>
    </cfRule>
  </conditionalFormatting>
  <conditionalFormatting sqref="K43:K45 M23:M42 L43 M14:M21 M2:M12 J2:J42 N4:N42 K2:L3 I1:I45">
    <cfRule type="cellIs" dxfId="0" priority="2" stopIfTrue="1" operator="lessThan">
      <formula>0.001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AD15" sqref="AD14:AD15"/>
    </sheetView>
  </sheetViews>
  <sheetFormatPr defaultRowHeight="11.25"/>
  <cols>
    <col min="1" max="1" width="7.42578125" style="134" customWidth="1"/>
    <col min="2" max="2" width="3.85546875" style="134" customWidth="1"/>
    <col min="3" max="3" width="3.5703125" style="134" customWidth="1"/>
    <col min="4" max="4" width="7.140625" style="134" customWidth="1"/>
    <col min="5" max="9" width="0.28515625" style="134" hidden="1" customWidth="1"/>
    <col min="10" max="12" width="8.140625" style="134" hidden="1" customWidth="1"/>
    <col min="13" max="14" width="8.140625" style="134" customWidth="1"/>
    <col min="15" max="15" width="7.5703125" style="134" customWidth="1"/>
    <col min="16" max="16" width="8.140625" style="134" customWidth="1"/>
    <col min="17" max="17" width="7.140625" style="134" customWidth="1"/>
    <col min="18" max="18" width="7.28515625" style="134" customWidth="1"/>
    <col min="19" max="19" width="7" style="134" customWidth="1"/>
    <col min="20" max="20" width="6.7109375" style="134" customWidth="1"/>
    <col min="21" max="21" width="6.140625" style="134" customWidth="1"/>
    <col min="22" max="256" width="9.140625" style="134"/>
    <col min="257" max="257" width="7.42578125" style="134" customWidth="1"/>
    <col min="258" max="258" width="3.85546875" style="134" customWidth="1"/>
    <col min="259" max="259" width="3.5703125" style="134" customWidth="1"/>
    <col min="260" max="260" width="7.140625" style="134" customWidth="1"/>
    <col min="261" max="268" width="0" style="134" hidden="1" customWidth="1"/>
    <col min="269" max="270" width="8.140625" style="134" customWidth="1"/>
    <col min="271" max="271" width="7.5703125" style="134" customWidth="1"/>
    <col min="272" max="272" width="8.140625" style="134" customWidth="1"/>
    <col min="273" max="273" width="7.140625" style="134" customWidth="1"/>
    <col min="274" max="274" width="7.28515625" style="134" customWidth="1"/>
    <col min="275" max="275" width="7" style="134" customWidth="1"/>
    <col min="276" max="276" width="6.7109375" style="134" customWidth="1"/>
    <col min="277" max="277" width="6.140625" style="134" customWidth="1"/>
    <col min="278" max="512" width="9.140625" style="134"/>
    <col min="513" max="513" width="7.42578125" style="134" customWidth="1"/>
    <col min="514" max="514" width="3.85546875" style="134" customWidth="1"/>
    <col min="515" max="515" width="3.5703125" style="134" customWidth="1"/>
    <col min="516" max="516" width="7.140625" style="134" customWidth="1"/>
    <col min="517" max="524" width="0" style="134" hidden="1" customWidth="1"/>
    <col min="525" max="526" width="8.140625" style="134" customWidth="1"/>
    <col min="527" max="527" width="7.5703125" style="134" customWidth="1"/>
    <col min="528" max="528" width="8.140625" style="134" customWidth="1"/>
    <col min="529" max="529" width="7.140625" style="134" customWidth="1"/>
    <col min="530" max="530" width="7.28515625" style="134" customWidth="1"/>
    <col min="531" max="531" width="7" style="134" customWidth="1"/>
    <col min="532" max="532" width="6.7109375" style="134" customWidth="1"/>
    <col min="533" max="533" width="6.140625" style="134" customWidth="1"/>
    <col min="534" max="768" width="9.140625" style="134"/>
    <col min="769" max="769" width="7.42578125" style="134" customWidth="1"/>
    <col min="770" max="770" width="3.85546875" style="134" customWidth="1"/>
    <col min="771" max="771" width="3.5703125" style="134" customWidth="1"/>
    <col min="772" max="772" width="7.140625" style="134" customWidth="1"/>
    <col min="773" max="780" width="0" style="134" hidden="1" customWidth="1"/>
    <col min="781" max="782" width="8.140625" style="134" customWidth="1"/>
    <col min="783" max="783" width="7.5703125" style="134" customWidth="1"/>
    <col min="784" max="784" width="8.140625" style="134" customWidth="1"/>
    <col min="785" max="785" width="7.140625" style="134" customWidth="1"/>
    <col min="786" max="786" width="7.28515625" style="134" customWidth="1"/>
    <col min="787" max="787" width="7" style="134" customWidth="1"/>
    <col min="788" max="788" width="6.7109375" style="134" customWidth="1"/>
    <col min="789" max="789" width="6.140625" style="134" customWidth="1"/>
    <col min="790" max="1024" width="9.140625" style="134"/>
    <col min="1025" max="1025" width="7.42578125" style="134" customWidth="1"/>
    <col min="1026" max="1026" width="3.85546875" style="134" customWidth="1"/>
    <col min="1027" max="1027" width="3.5703125" style="134" customWidth="1"/>
    <col min="1028" max="1028" width="7.140625" style="134" customWidth="1"/>
    <col min="1029" max="1036" width="0" style="134" hidden="1" customWidth="1"/>
    <col min="1037" max="1038" width="8.140625" style="134" customWidth="1"/>
    <col min="1039" max="1039" width="7.5703125" style="134" customWidth="1"/>
    <col min="1040" max="1040" width="8.140625" style="134" customWidth="1"/>
    <col min="1041" max="1041" width="7.140625" style="134" customWidth="1"/>
    <col min="1042" max="1042" width="7.28515625" style="134" customWidth="1"/>
    <col min="1043" max="1043" width="7" style="134" customWidth="1"/>
    <col min="1044" max="1044" width="6.7109375" style="134" customWidth="1"/>
    <col min="1045" max="1045" width="6.140625" style="134" customWidth="1"/>
    <col min="1046" max="1280" width="9.140625" style="134"/>
    <col min="1281" max="1281" width="7.42578125" style="134" customWidth="1"/>
    <col min="1282" max="1282" width="3.85546875" style="134" customWidth="1"/>
    <col min="1283" max="1283" width="3.5703125" style="134" customWidth="1"/>
    <col min="1284" max="1284" width="7.140625" style="134" customWidth="1"/>
    <col min="1285" max="1292" width="0" style="134" hidden="1" customWidth="1"/>
    <col min="1293" max="1294" width="8.140625" style="134" customWidth="1"/>
    <col min="1295" max="1295" width="7.5703125" style="134" customWidth="1"/>
    <col min="1296" max="1296" width="8.140625" style="134" customWidth="1"/>
    <col min="1297" max="1297" width="7.140625" style="134" customWidth="1"/>
    <col min="1298" max="1298" width="7.28515625" style="134" customWidth="1"/>
    <col min="1299" max="1299" width="7" style="134" customWidth="1"/>
    <col min="1300" max="1300" width="6.7109375" style="134" customWidth="1"/>
    <col min="1301" max="1301" width="6.140625" style="134" customWidth="1"/>
    <col min="1302" max="1536" width="9.140625" style="134"/>
    <col min="1537" max="1537" width="7.42578125" style="134" customWidth="1"/>
    <col min="1538" max="1538" width="3.85546875" style="134" customWidth="1"/>
    <col min="1539" max="1539" width="3.5703125" style="134" customWidth="1"/>
    <col min="1540" max="1540" width="7.140625" style="134" customWidth="1"/>
    <col min="1541" max="1548" width="0" style="134" hidden="1" customWidth="1"/>
    <col min="1549" max="1550" width="8.140625" style="134" customWidth="1"/>
    <col min="1551" max="1551" width="7.5703125" style="134" customWidth="1"/>
    <col min="1552" max="1552" width="8.140625" style="134" customWidth="1"/>
    <col min="1553" max="1553" width="7.140625" style="134" customWidth="1"/>
    <col min="1554" max="1554" width="7.28515625" style="134" customWidth="1"/>
    <col min="1555" max="1555" width="7" style="134" customWidth="1"/>
    <col min="1556" max="1556" width="6.7109375" style="134" customWidth="1"/>
    <col min="1557" max="1557" width="6.140625" style="134" customWidth="1"/>
    <col min="1558" max="1792" width="9.140625" style="134"/>
    <col min="1793" max="1793" width="7.42578125" style="134" customWidth="1"/>
    <col min="1794" max="1794" width="3.85546875" style="134" customWidth="1"/>
    <col min="1795" max="1795" width="3.5703125" style="134" customWidth="1"/>
    <col min="1796" max="1796" width="7.140625" style="134" customWidth="1"/>
    <col min="1797" max="1804" width="0" style="134" hidden="1" customWidth="1"/>
    <col min="1805" max="1806" width="8.140625" style="134" customWidth="1"/>
    <col min="1807" max="1807" width="7.5703125" style="134" customWidth="1"/>
    <col min="1808" max="1808" width="8.140625" style="134" customWidth="1"/>
    <col min="1809" max="1809" width="7.140625" style="134" customWidth="1"/>
    <col min="1810" max="1810" width="7.28515625" style="134" customWidth="1"/>
    <col min="1811" max="1811" width="7" style="134" customWidth="1"/>
    <col min="1812" max="1812" width="6.7109375" style="134" customWidth="1"/>
    <col min="1813" max="1813" width="6.140625" style="134" customWidth="1"/>
    <col min="1814" max="2048" width="9.140625" style="134"/>
    <col min="2049" max="2049" width="7.42578125" style="134" customWidth="1"/>
    <col min="2050" max="2050" width="3.85546875" style="134" customWidth="1"/>
    <col min="2051" max="2051" width="3.5703125" style="134" customWidth="1"/>
    <col min="2052" max="2052" width="7.140625" style="134" customWidth="1"/>
    <col min="2053" max="2060" width="0" style="134" hidden="1" customWidth="1"/>
    <col min="2061" max="2062" width="8.140625" style="134" customWidth="1"/>
    <col min="2063" max="2063" width="7.5703125" style="134" customWidth="1"/>
    <col min="2064" max="2064" width="8.140625" style="134" customWidth="1"/>
    <col min="2065" max="2065" width="7.140625" style="134" customWidth="1"/>
    <col min="2066" max="2066" width="7.28515625" style="134" customWidth="1"/>
    <col min="2067" max="2067" width="7" style="134" customWidth="1"/>
    <col min="2068" max="2068" width="6.7109375" style="134" customWidth="1"/>
    <col min="2069" max="2069" width="6.140625" style="134" customWidth="1"/>
    <col min="2070" max="2304" width="9.140625" style="134"/>
    <col min="2305" max="2305" width="7.42578125" style="134" customWidth="1"/>
    <col min="2306" max="2306" width="3.85546875" style="134" customWidth="1"/>
    <col min="2307" max="2307" width="3.5703125" style="134" customWidth="1"/>
    <col min="2308" max="2308" width="7.140625" style="134" customWidth="1"/>
    <col min="2309" max="2316" width="0" style="134" hidden="1" customWidth="1"/>
    <col min="2317" max="2318" width="8.140625" style="134" customWidth="1"/>
    <col min="2319" max="2319" width="7.5703125" style="134" customWidth="1"/>
    <col min="2320" max="2320" width="8.140625" style="134" customWidth="1"/>
    <col min="2321" max="2321" width="7.140625" style="134" customWidth="1"/>
    <col min="2322" max="2322" width="7.28515625" style="134" customWidth="1"/>
    <col min="2323" max="2323" width="7" style="134" customWidth="1"/>
    <col min="2324" max="2324" width="6.7109375" style="134" customWidth="1"/>
    <col min="2325" max="2325" width="6.140625" style="134" customWidth="1"/>
    <col min="2326" max="2560" width="9.140625" style="134"/>
    <col min="2561" max="2561" width="7.42578125" style="134" customWidth="1"/>
    <col min="2562" max="2562" width="3.85546875" style="134" customWidth="1"/>
    <col min="2563" max="2563" width="3.5703125" style="134" customWidth="1"/>
    <col min="2564" max="2564" width="7.140625" style="134" customWidth="1"/>
    <col min="2565" max="2572" width="0" style="134" hidden="1" customWidth="1"/>
    <col min="2573" max="2574" width="8.140625" style="134" customWidth="1"/>
    <col min="2575" max="2575" width="7.5703125" style="134" customWidth="1"/>
    <col min="2576" max="2576" width="8.140625" style="134" customWidth="1"/>
    <col min="2577" max="2577" width="7.140625" style="134" customWidth="1"/>
    <col min="2578" max="2578" width="7.28515625" style="134" customWidth="1"/>
    <col min="2579" max="2579" width="7" style="134" customWidth="1"/>
    <col min="2580" max="2580" width="6.7109375" style="134" customWidth="1"/>
    <col min="2581" max="2581" width="6.140625" style="134" customWidth="1"/>
    <col min="2582" max="2816" width="9.140625" style="134"/>
    <col min="2817" max="2817" width="7.42578125" style="134" customWidth="1"/>
    <col min="2818" max="2818" width="3.85546875" style="134" customWidth="1"/>
    <col min="2819" max="2819" width="3.5703125" style="134" customWidth="1"/>
    <col min="2820" max="2820" width="7.140625" style="134" customWidth="1"/>
    <col min="2821" max="2828" width="0" style="134" hidden="1" customWidth="1"/>
    <col min="2829" max="2830" width="8.140625" style="134" customWidth="1"/>
    <col min="2831" max="2831" width="7.5703125" style="134" customWidth="1"/>
    <col min="2832" max="2832" width="8.140625" style="134" customWidth="1"/>
    <col min="2833" max="2833" width="7.140625" style="134" customWidth="1"/>
    <col min="2834" max="2834" width="7.28515625" style="134" customWidth="1"/>
    <col min="2835" max="2835" width="7" style="134" customWidth="1"/>
    <col min="2836" max="2836" width="6.7109375" style="134" customWidth="1"/>
    <col min="2837" max="2837" width="6.140625" style="134" customWidth="1"/>
    <col min="2838" max="3072" width="9.140625" style="134"/>
    <col min="3073" max="3073" width="7.42578125" style="134" customWidth="1"/>
    <col min="3074" max="3074" width="3.85546875" style="134" customWidth="1"/>
    <col min="3075" max="3075" width="3.5703125" style="134" customWidth="1"/>
    <col min="3076" max="3076" width="7.140625" style="134" customWidth="1"/>
    <col min="3077" max="3084" width="0" style="134" hidden="1" customWidth="1"/>
    <col min="3085" max="3086" width="8.140625" style="134" customWidth="1"/>
    <col min="3087" max="3087" width="7.5703125" style="134" customWidth="1"/>
    <col min="3088" max="3088" width="8.140625" style="134" customWidth="1"/>
    <col min="3089" max="3089" width="7.140625" style="134" customWidth="1"/>
    <col min="3090" max="3090" width="7.28515625" style="134" customWidth="1"/>
    <col min="3091" max="3091" width="7" style="134" customWidth="1"/>
    <col min="3092" max="3092" width="6.7109375" style="134" customWidth="1"/>
    <col min="3093" max="3093" width="6.140625" style="134" customWidth="1"/>
    <col min="3094" max="3328" width="9.140625" style="134"/>
    <col min="3329" max="3329" width="7.42578125" style="134" customWidth="1"/>
    <col min="3330" max="3330" width="3.85546875" style="134" customWidth="1"/>
    <col min="3331" max="3331" width="3.5703125" style="134" customWidth="1"/>
    <col min="3332" max="3332" width="7.140625" style="134" customWidth="1"/>
    <col min="3333" max="3340" width="0" style="134" hidden="1" customWidth="1"/>
    <col min="3341" max="3342" width="8.140625" style="134" customWidth="1"/>
    <col min="3343" max="3343" width="7.5703125" style="134" customWidth="1"/>
    <col min="3344" max="3344" width="8.140625" style="134" customWidth="1"/>
    <col min="3345" max="3345" width="7.140625" style="134" customWidth="1"/>
    <col min="3346" max="3346" width="7.28515625" style="134" customWidth="1"/>
    <col min="3347" max="3347" width="7" style="134" customWidth="1"/>
    <col min="3348" max="3348" width="6.7109375" style="134" customWidth="1"/>
    <col min="3349" max="3349" width="6.140625" style="134" customWidth="1"/>
    <col min="3350" max="3584" width="9.140625" style="134"/>
    <col min="3585" max="3585" width="7.42578125" style="134" customWidth="1"/>
    <col min="3586" max="3586" width="3.85546875" style="134" customWidth="1"/>
    <col min="3587" max="3587" width="3.5703125" style="134" customWidth="1"/>
    <col min="3588" max="3588" width="7.140625" style="134" customWidth="1"/>
    <col min="3589" max="3596" width="0" style="134" hidden="1" customWidth="1"/>
    <col min="3597" max="3598" width="8.140625" style="134" customWidth="1"/>
    <col min="3599" max="3599" width="7.5703125" style="134" customWidth="1"/>
    <col min="3600" max="3600" width="8.140625" style="134" customWidth="1"/>
    <col min="3601" max="3601" width="7.140625" style="134" customWidth="1"/>
    <col min="3602" max="3602" width="7.28515625" style="134" customWidth="1"/>
    <col min="3603" max="3603" width="7" style="134" customWidth="1"/>
    <col min="3604" max="3604" width="6.7109375" style="134" customWidth="1"/>
    <col min="3605" max="3605" width="6.140625" style="134" customWidth="1"/>
    <col min="3606" max="3840" width="9.140625" style="134"/>
    <col min="3841" max="3841" width="7.42578125" style="134" customWidth="1"/>
    <col min="3842" max="3842" width="3.85546875" style="134" customWidth="1"/>
    <col min="3843" max="3843" width="3.5703125" style="134" customWidth="1"/>
    <col min="3844" max="3844" width="7.140625" style="134" customWidth="1"/>
    <col min="3845" max="3852" width="0" style="134" hidden="1" customWidth="1"/>
    <col min="3853" max="3854" width="8.140625" style="134" customWidth="1"/>
    <col min="3855" max="3855" width="7.5703125" style="134" customWidth="1"/>
    <col min="3856" max="3856" width="8.140625" style="134" customWidth="1"/>
    <col min="3857" max="3857" width="7.140625" style="134" customWidth="1"/>
    <col min="3858" max="3858" width="7.28515625" style="134" customWidth="1"/>
    <col min="3859" max="3859" width="7" style="134" customWidth="1"/>
    <col min="3860" max="3860" width="6.7109375" style="134" customWidth="1"/>
    <col min="3861" max="3861" width="6.140625" style="134" customWidth="1"/>
    <col min="3862" max="4096" width="9.140625" style="134"/>
    <col min="4097" max="4097" width="7.42578125" style="134" customWidth="1"/>
    <col min="4098" max="4098" width="3.85546875" style="134" customWidth="1"/>
    <col min="4099" max="4099" width="3.5703125" style="134" customWidth="1"/>
    <col min="4100" max="4100" width="7.140625" style="134" customWidth="1"/>
    <col min="4101" max="4108" width="0" style="134" hidden="1" customWidth="1"/>
    <col min="4109" max="4110" width="8.140625" style="134" customWidth="1"/>
    <col min="4111" max="4111" width="7.5703125" style="134" customWidth="1"/>
    <col min="4112" max="4112" width="8.140625" style="134" customWidth="1"/>
    <col min="4113" max="4113" width="7.140625" style="134" customWidth="1"/>
    <col min="4114" max="4114" width="7.28515625" style="134" customWidth="1"/>
    <col min="4115" max="4115" width="7" style="134" customWidth="1"/>
    <col min="4116" max="4116" width="6.7109375" style="134" customWidth="1"/>
    <col min="4117" max="4117" width="6.140625" style="134" customWidth="1"/>
    <col min="4118" max="4352" width="9.140625" style="134"/>
    <col min="4353" max="4353" width="7.42578125" style="134" customWidth="1"/>
    <col min="4354" max="4354" width="3.85546875" style="134" customWidth="1"/>
    <col min="4355" max="4355" width="3.5703125" style="134" customWidth="1"/>
    <col min="4356" max="4356" width="7.140625" style="134" customWidth="1"/>
    <col min="4357" max="4364" width="0" style="134" hidden="1" customWidth="1"/>
    <col min="4365" max="4366" width="8.140625" style="134" customWidth="1"/>
    <col min="4367" max="4367" width="7.5703125" style="134" customWidth="1"/>
    <col min="4368" max="4368" width="8.140625" style="134" customWidth="1"/>
    <col min="4369" max="4369" width="7.140625" style="134" customWidth="1"/>
    <col min="4370" max="4370" width="7.28515625" style="134" customWidth="1"/>
    <col min="4371" max="4371" width="7" style="134" customWidth="1"/>
    <col min="4372" max="4372" width="6.7109375" style="134" customWidth="1"/>
    <col min="4373" max="4373" width="6.140625" style="134" customWidth="1"/>
    <col min="4374" max="4608" width="9.140625" style="134"/>
    <col min="4609" max="4609" width="7.42578125" style="134" customWidth="1"/>
    <col min="4610" max="4610" width="3.85546875" style="134" customWidth="1"/>
    <col min="4611" max="4611" width="3.5703125" style="134" customWidth="1"/>
    <col min="4612" max="4612" width="7.140625" style="134" customWidth="1"/>
    <col min="4613" max="4620" width="0" style="134" hidden="1" customWidth="1"/>
    <col min="4621" max="4622" width="8.140625" style="134" customWidth="1"/>
    <col min="4623" max="4623" width="7.5703125" style="134" customWidth="1"/>
    <col min="4624" max="4624" width="8.140625" style="134" customWidth="1"/>
    <col min="4625" max="4625" width="7.140625" style="134" customWidth="1"/>
    <col min="4626" max="4626" width="7.28515625" style="134" customWidth="1"/>
    <col min="4627" max="4627" width="7" style="134" customWidth="1"/>
    <col min="4628" max="4628" width="6.7109375" style="134" customWidth="1"/>
    <col min="4629" max="4629" width="6.140625" style="134" customWidth="1"/>
    <col min="4630" max="4864" width="9.140625" style="134"/>
    <col min="4865" max="4865" width="7.42578125" style="134" customWidth="1"/>
    <col min="4866" max="4866" width="3.85546875" style="134" customWidth="1"/>
    <col min="4867" max="4867" width="3.5703125" style="134" customWidth="1"/>
    <col min="4868" max="4868" width="7.140625" style="134" customWidth="1"/>
    <col min="4869" max="4876" width="0" style="134" hidden="1" customWidth="1"/>
    <col min="4877" max="4878" width="8.140625" style="134" customWidth="1"/>
    <col min="4879" max="4879" width="7.5703125" style="134" customWidth="1"/>
    <col min="4880" max="4880" width="8.140625" style="134" customWidth="1"/>
    <col min="4881" max="4881" width="7.140625" style="134" customWidth="1"/>
    <col min="4882" max="4882" width="7.28515625" style="134" customWidth="1"/>
    <col min="4883" max="4883" width="7" style="134" customWidth="1"/>
    <col min="4884" max="4884" width="6.7109375" style="134" customWidth="1"/>
    <col min="4885" max="4885" width="6.140625" style="134" customWidth="1"/>
    <col min="4886" max="5120" width="9.140625" style="134"/>
    <col min="5121" max="5121" width="7.42578125" style="134" customWidth="1"/>
    <col min="5122" max="5122" width="3.85546875" style="134" customWidth="1"/>
    <col min="5123" max="5123" width="3.5703125" style="134" customWidth="1"/>
    <col min="5124" max="5124" width="7.140625" style="134" customWidth="1"/>
    <col min="5125" max="5132" width="0" style="134" hidden="1" customWidth="1"/>
    <col min="5133" max="5134" width="8.140625" style="134" customWidth="1"/>
    <col min="5135" max="5135" width="7.5703125" style="134" customWidth="1"/>
    <col min="5136" max="5136" width="8.140625" style="134" customWidth="1"/>
    <col min="5137" max="5137" width="7.140625" style="134" customWidth="1"/>
    <col min="5138" max="5138" width="7.28515625" style="134" customWidth="1"/>
    <col min="5139" max="5139" width="7" style="134" customWidth="1"/>
    <col min="5140" max="5140" width="6.7109375" style="134" customWidth="1"/>
    <col min="5141" max="5141" width="6.140625" style="134" customWidth="1"/>
    <col min="5142" max="5376" width="9.140625" style="134"/>
    <col min="5377" max="5377" width="7.42578125" style="134" customWidth="1"/>
    <col min="5378" max="5378" width="3.85546875" style="134" customWidth="1"/>
    <col min="5379" max="5379" width="3.5703125" style="134" customWidth="1"/>
    <col min="5380" max="5380" width="7.140625" style="134" customWidth="1"/>
    <col min="5381" max="5388" width="0" style="134" hidden="1" customWidth="1"/>
    <col min="5389" max="5390" width="8.140625" style="134" customWidth="1"/>
    <col min="5391" max="5391" width="7.5703125" style="134" customWidth="1"/>
    <col min="5392" max="5392" width="8.140625" style="134" customWidth="1"/>
    <col min="5393" max="5393" width="7.140625" style="134" customWidth="1"/>
    <col min="5394" max="5394" width="7.28515625" style="134" customWidth="1"/>
    <col min="5395" max="5395" width="7" style="134" customWidth="1"/>
    <col min="5396" max="5396" width="6.7109375" style="134" customWidth="1"/>
    <col min="5397" max="5397" width="6.140625" style="134" customWidth="1"/>
    <col min="5398" max="5632" width="9.140625" style="134"/>
    <col min="5633" max="5633" width="7.42578125" style="134" customWidth="1"/>
    <col min="5634" max="5634" width="3.85546875" style="134" customWidth="1"/>
    <col min="5635" max="5635" width="3.5703125" style="134" customWidth="1"/>
    <col min="5636" max="5636" width="7.140625" style="134" customWidth="1"/>
    <col min="5637" max="5644" width="0" style="134" hidden="1" customWidth="1"/>
    <col min="5645" max="5646" width="8.140625" style="134" customWidth="1"/>
    <col min="5647" max="5647" width="7.5703125" style="134" customWidth="1"/>
    <col min="5648" max="5648" width="8.140625" style="134" customWidth="1"/>
    <col min="5649" max="5649" width="7.140625" style="134" customWidth="1"/>
    <col min="5650" max="5650" width="7.28515625" style="134" customWidth="1"/>
    <col min="5651" max="5651" width="7" style="134" customWidth="1"/>
    <col min="5652" max="5652" width="6.7109375" style="134" customWidth="1"/>
    <col min="5653" max="5653" width="6.140625" style="134" customWidth="1"/>
    <col min="5654" max="5888" width="9.140625" style="134"/>
    <col min="5889" max="5889" width="7.42578125" style="134" customWidth="1"/>
    <col min="5890" max="5890" width="3.85546875" style="134" customWidth="1"/>
    <col min="5891" max="5891" width="3.5703125" style="134" customWidth="1"/>
    <col min="5892" max="5892" width="7.140625" style="134" customWidth="1"/>
    <col min="5893" max="5900" width="0" style="134" hidden="1" customWidth="1"/>
    <col min="5901" max="5902" width="8.140625" style="134" customWidth="1"/>
    <col min="5903" max="5903" width="7.5703125" style="134" customWidth="1"/>
    <col min="5904" max="5904" width="8.140625" style="134" customWidth="1"/>
    <col min="5905" max="5905" width="7.140625" style="134" customWidth="1"/>
    <col min="5906" max="5906" width="7.28515625" style="134" customWidth="1"/>
    <col min="5907" max="5907" width="7" style="134" customWidth="1"/>
    <col min="5908" max="5908" width="6.7109375" style="134" customWidth="1"/>
    <col min="5909" max="5909" width="6.140625" style="134" customWidth="1"/>
    <col min="5910" max="6144" width="9.140625" style="134"/>
    <col min="6145" max="6145" width="7.42578125" style="134" customWidth="1"/>
    <col min="6146" max="6146" width="3.85546875" style="134" customWidth="1"/>
    <col min="6147" max="6147" width="3.5703125" style="134" customWidth="1"/>
    <col min="6148" max="6148" width="7.140625" style="134" customWidth="1"/>
    <col min="6149" max="6156" width="0" style="134" hidden="1" customWidth="1"/>
    <col min="6157" max="6158" width="8.140625" style="134" customWidth="1"/>
    <col min="6159" max="6159" width="7.5703125" style="134" customWidth="1"/>
    <col min="6160" max="6160" width="8.140625" style="134" customWidth="1"/>
    <col min="6161" max="6161" width="7.140625" style="134" customWidth="1"/>
    <col min="6162" max="6162" width="7.28515625" style="134" customWidth="1"/>
    <col min="6163" max="6163" width="7" style="134" customWidth="1"/>
    <col min="6164" max="6164" width="6.7109375" style="134" customWidth="1"/>
    <col min="6165" max="6165" width="6.140625" style="134" customWidth="1"/>
    <col min="6166" max="6400" width="9.140625" style="134"/>
    <col min="6401" max="6401" width="7.42578125" style="134" customWidth="1"/>
    <col min="6402" max="6402" width="3.85546875" style="134" customWidth="1"/>
    <col min="6403" max="6403" width="3.5703125" style="134" customWidth="1"/>
    <col min="6404" max="6404" width="7.140625" style="134" customWidth="1"/>
    <col min="6405" max="6412" width="0" style="134" hidden="1" customWidth="1"/>
    <col min="6413" max="6414" width="8.140625" style="134" customWidth="1"/>
    <col min="6415" max="6415" width="7.5703125" style="134" customWidth="1"/>
    <col min="6416" max="6416" width="8.140625" style="134" customWidth="1"/>
    <col min="6417" max="6417" width="7.140625" style="134" customWidth="1"/>
    <col min="6418" max="6418" width="7.28515625" style="134" customWidth="1"/>
    <col min="6419" max="6419" width="7" style="134" customWidth="1"/>
    <col min="6420" max="6420" width="6.7109375" style="134" customWidth="1"/>
    <col min="6421" max="6421" width="6.140625" style="134" customWidth="1"/>
    <col min="6422" max="6656" width="9.140625" style="134"/>
    <col min="6657" max="6657" width="7.42578125" style="134" customWidth="1"/>
    <col min="6658" max="6658" width="3.85546875" style="134" customWidth="1"/>
    <col min="6659" max="6659" width="3.5703125" style="134" customWidth="1"/>
    <col min="6660" max="6660" width="7.140625" style="134" customWidth="1"/>
    <col min="6661" max="6668" width="0" style="134" hidden="1" customWidth="1"/>
    <col min="6669" max="6670" width="8.140625" style="134" customWidth="1"/>
    <col min="6671" max="6671" width="7.5703125" style="134" customWidth="1"/>
    <col min="6672" max="6672" width="8.140625" style="134" customWidth="1"/>
    <col min="6673" max="6673" width="7.140625" style="134" customWidth="1"/>
    <col min="6674" max="6674" width="7.28515625" style="134" customWidth="1"/>
    <col min="6675" max="6675" width="7" style="134" customWidth="1"/>
    <col min="6676" max="6676" width="6.7109375" style="134" customWidth="1"/>
    <col min="6677" max="6677" width="6.140625" style="134" customWidth="1"/>
    <col min="6678" max="6912" width="9.140625" style="134"/>
    <col min="6913" max="6913" width="7.42578125" style="134" customWidth="1"/>
    <col min="6914" max="6914" width="3.85546875" style="134" customWidth="1"/>
    <col min="6915" max="6915" width="3.5703125" style="134" customWidth="1"/>
    <col min="6916" max="6916" width="7.140625" style="134" customWidth="1"/>
    <col min="6917" max="6924" width="0" style="134" hidden="1" customWidth="1"/>
    <col min="6925" max="6926" width="8.140625" style="134" customWidth="1"/>
    <col min="6927" max="6927" width="7.5703125" style="134" customWidth="1"/>
    <col min="6928" max="6928" width="8.140625" style="134" customWidth="1"/>
    <col min="6929" max="6929" width="7.140625" style="134" customWidth="1"/>
    <col min="6930" max="6930" width="7.28515625" style="134" customWidth="1"/>
    <col min="6931" max="6931" width="7" style="134" customWidth="1"/>
    <col min="6932" max="6932" width="6.7109375" style="134" customWidth="1"/>
    <col min="6933" max="6933" width="6.140625" style="134" customWidth="1"/>
    <col min="6934" max="7168" width="9.140625" style="134"/>
    <col min="7169" max="7169" width="7.42578125" style="134" customWidth="1"/>
    <col min="7170" max="7170" width="3.85546875" style="134" customWidth="1"/>
    <col min="7171" max="7171" width="3.5703125" style="134" customWidth="1"/>
    <col min="7172" max="7172" width="7.140625" style="134" customWidth="1"/>
    <col min="7173" max="7180" width="0" style="134" hidden="1" customWidth="1"/>
    <col min="7181" max="7182" width="8.140625" style="134" customWidth="1"/>
    <col min="7183" max="7183" width="7.5703125" style="134" customWidth="1"/>
    <col min="7184" max="7184" width="8.140625" style="134" customWidth="1"/>
    <col min="7185" max="7185" width="7.140625" style="134" customWidth="1"/>
    <col min="7186" max="7186" width="7.28515625" style="134" customWidth="1"/>
    <col min="7187" max="7187" width="7" style="134" customWidth="1"/>
    <col min="7188" max="7188" width="6.7109375" style="134" customWidth="1"/>
    <col min="7189" max="7189" width="6.140625" style="134" customWidth="1"/>
    <col min="7190" max="7424" width="9.140625" style="134"/>
    <col min="7425" max="7425" width="7.42578125" style="134" customWidth="1"/>
    <col min="7426" max="7426" width="3.85546875" style="134" customWidth="1"/>
    <col min="7427" max="7427" width="3.5703125" style="134" customWidth="1"/>
    <col min="7428" max="7428" width="7.140625" style="134" customWidth="1"/>
    <col min="7429" max="7436" width="0" style="134" hidden="1" customWidth="1"/>
    <col min="7437" max="7438" width="8.140625" style="134" customWidth="1"/>
    <col min="7439" max="7439" width="7.5703125" style="134" customWidth="1"/>
    <col min="7440" max="7440" width="8.140625" style="134" customWidth="1"/>
    <col min="7441" max="7441" width="7.140625" style="134" customWidth="1"/>
    <col min="7442" max="7442" width="7.28515625" style="134" customWidth="1"/>
    <col min="7443" max="7443" width="7" style="134" customWidth="1"/>
    <col min="7444" max="7444" width="6.7109375" style="134" customWidth="1"/>
    <col min="7445" max="7445" width="6.140625" style="134" customWidth="1"/>
    <col min="7446" max="7680" width="9.140625" style="134"/>
    <col min="7681" max="7681" width="7.42578125" style="134" customWidth="1"/>
    <col min="7682" max="7682" width="3.85546875" style="134" customWidth="1"/>
    <col min="7683" max="7683" width="3.5703125" style="134" customWidth="1"/>
    <col min="7684" max="7684" width="7.140625" style="134" customWidth="1"/>
    <col min="7685" max="7692" width="0" style="134" hidden="1" customWidth="1"/>
    <col min="7693" max="7694" width="8.140625" style="134" customWidth="1"/>
    <col min="7695" max="7695" width="7.5703125" style="134" customWidth="1"/>
    <col min="7696" max="7696" width="8.140625" style="134" customWidth="1"/>
    <col min="7697" max="7697" width="7.140625" style="134" customWidth="1"/>
    <col min="7698" max="7698" width="7.28515625" style="134" customWidth="1"/>
    <col min="7699" max="7699" width="7" style="134" customWidth="1"/>
    <col min="7700" max="7700" width="6.7109375" style="134" customWidth="1"/>
    <col min="7701" max="7701" width="6.140625" style="134" customWidth="1"/>
    <col min="7702" max="7936" width="9.140625" style="134"/>
    <col min="7937" max="7937" width="7.42578125" style="134" customWidth="1"/>
    <col min="7938" max="7938" width="3.85546875" style="134" customWidth="1"/>
    <col min="7939" max="7939" width="3.5703125" style="134" customWidth="1"/>
    <col min="7940" max="7940" width="7.140625" style="134" customWidth="1"/>
    <col min="7941" max="7948" width="0" style="134" hidden="1" customWidth="1"/>
    <col min="7949" max="7950" width="8.140625" style="134" customWidth="1"/>
    <col min="7951" max="7951" width="7.5703125" style="134" customWidth="1"/>
    <col min="7952" max="7952" width="8.140625" style="134" customWidth="1"/>
    <col min="7953" max="7953" width="7.140625" style="134" customWidth="1"/>
    <col min="7954" max="7954" width="7.28515625" style="134" customWidth="1"/>
    <col min="7955" max="7955" width="7" style="134" customWidth="1"/>
    <col min="7956" max="7956" width="6.7109375" style="134" customWidth="1"/>
    <col min="7957" max="7957" width="6.140625" style="134" customWidth="1"/>
    <col min="7958" max="8192" width="9.140625" style="134"/>
    <col min="8193" max="8193" width="7.42578125" style="134" customWidth="1"/>
    <col min="8194" max="8194" width="3.85546875" style="134" customWidth="1"/>
    <col min="8195" max="8195" width="3.5703125" style="134" customWidth="1"/>
    <col min="8196" max="8196" width="7.140625" style="134" customWidth="1"/>
    <col min="8197" max="8204" width="0" style="134" hidden="1" customWidth="1"/>
    <col min="8205" max="8206" width="8.140625" style="134" customWidth="1"/>
    <col min="8207" max="8207" width="7.5703125" style="134" customWidth="1"/>
    <col min="8208" max="8208" width="8.140625" style="134" customWidth="1"/>
    <col min="8209" max="8209" width="7.140625" style="134" customWidth="1"/>
    <col min="8210" max="8210" width="7.28515625" style="134" customWidth="1"/>
    <col min="8211" max="8211" width="7" style="134" customWidth="1"/>
    <col min="8212" max="8212" width="6.7109375" style="134" customWidth="1"/>
    <col min="8213" max="8213" width="6.140625" style="134" customWidth="1"/>
    <col min="8214" max="8448" width="9.140625" style="134"/>
    <col min="8449" max="8449" width="7.42578125" style="134" customWidth="1"/>
    <col min="8450" max="8450" width="3.85546875" style="134" customWidth="1"/>
    <col min="8451" max="8451" width="3.5703125" style="134" customWidth="1"/>
    <col min="8452" max="8452" width="7.140625" style="134" customWidth="1"/>
    <col min="8453" max="8460" width="0" style="134" hidden="1" customWidth="1"/>
    <col min="8461" max="8462" width="8.140625" style="134" customWidth="1"/>
    <col min="8463" max="8463" width="7.5703125" style="134" customWidth="1"/>
    <col min="8464" max="8464" width="8.140625" style="134" customWidth="1"/>
    <col min="8465" max="8465" width="7.140625" style="134" customWidth="1"/>
    <col min="8466" max="8466" width="7.28515625" style="134" customWidth="1"/>
    <col min="8467" max="8467" width="7" style="134" customWidth="1"/>
    <col min="8468" max="8468" width="6.7109375" style="134" customWidth="1"/>
    <col min="8469" max="8469" width="6.140625" style="134" customWidth="1"/>
    <col min="8470" max="8704" width="9.140625" style="134"/>
    <col min="8705" max="8705" width="7.42578125" style="134" customWidth="1"/>
    <col min="8706" max="8706" width="3.85546875" style="134" customWidth="1"/>
    <col min="8707" max="8707" width="3.5703125" style="134" customWidth="1"/>
    <col min="8708" max="8708" width="7.140625" style="134" customWidth="1"/>
    <col min="8709" max="8716" width="0" style="134" hidden="1" customWidth="1"/>
    <col min="8717" max="8718" width="8.140625" style="134" customWidth="1"/>
    <col min="8719" max="8719" width="7.5703125" style="134" customWidth="1"/>
    <col min="8720" max="8720" width="8.140625" style="134" customWidth="1"/>
    <col min="8721" max="8721" width="7.140625" style="134" customWidth="1"/>
    <col min="8722" max="8722" width="7.28515625" style="134" customWidth="1"/>
    <col min="8723" max="8723" width="7" style="134" customWidth="1"/>
    <col min="8724" max="8724" width="6.7109375" style="134" customWidth="1"/>
    <col min="8725" max="8725" width="6.140625" style="134" customWidth="1"/>
    <col min="8726" max="8960" width="9.140625" style="134"/>
    <col min="8961" max="8961" width="7.42578125" style="134" customWidth="1"/>
    <col min="8962" max="8962" width="3.85546875" style="134" customWidth="1"/>
    <col min="8963" max="8963" width="3.5703125" style="134" customWidth="1"/>
    <col min="8964" max="8964" width="7.140625" style="134" customWidth="1"/>
    <col min="8965" max="8972" width="0" style="134" hidden="1" customWidth="1"/>
    <col min="8973" max="8974" width="8.140625" style="134" customWidth="1"/>
    <col min="8975" max="8975" width="7.5703125" style="134" customWidth="1"/>
    <col min="8976" max="8976" width="8.140625" style="134" customWidth="1"/>
    <col min="8977" max="8977" width="7.140625" style="134" customWidth="1"/>
    <col min="8978" max="8978" width="7.28515625" style="134" customWidth="1"/>
    <col min="8979" max="8979" width="7" style="134" customWidth="1"/>
    <col min="8980" max="8980" width="6.7109375" style="134" customWidth="1"/>
    <col min="8981" max="8981" width="6.140625" style="134" customWidth="1"/>
    <col min="8982" max="9216" width="9.140625" style="134"/>
    <col min="9217" max="9217" width="7.42578125" style="134" customWidth="1"/>
    <col min="9218" max="9218" width="3.85546875" style="134" customWidth="1"/>
    <col min="9219" max="9219" width="3.5703125" style="134" customWidth="1"/>
    <col min="9220" max="9220" width="7.140625" style="134" customWidth="1"/>
    <col min="9221" max="9228" width="0" style="134" hidden="1" customWidth="1"/>
    <col min="9229" max="9230" width="8.140625" style="134" customWidth="1"/>
    <col min="9231" max="9231" width="7.5703125" style="134" customWidth="1"/>
    <col min="9232" max="9232" width="8.140625" style="134" customWidth="1"/>
    <col min="9233" max="9233" width="7.140625" style="134" customWidth="1"/>
    <col min="9234" max="9234" width="7.28515625" style="134" customWidth="1"/>
    <col min="9235" max="9235" width="7" style="134" customWidth="1"/>
    <col min="9236" max="9236" width="6.7109375" style="134" customWidth="1"/>
    <col min="9237" max="9237" width="6.140625" style="134" customWidth="1"/>
    <col min="9238" max="9472" width="9.140625" style="134"/>
    <col min="9473" max="9473" width="7.42578125" style="134" customWidth="1"/>
    <col min="9474" max="9474" width="3.85546875" style="134" customWidth="1"/>
    <col min="9475" max="9475" width="3.5703125" style="134" customWidth="1"/>
    <col min="9476" max="9476" width="7.140625" style="134" customWidth="1"/>
    <col min="9477" max="9484" width="0" style="134" hidden="1" customWidth="1"/>
    <col min="9485" max="9486" width="8.140625" style="134" customWidth="1"/>
    <col min="9487" max="9487" width="7.5703125" style="134" customWidth="1"/>
    <col min="9488" max="9488" width="8.140625" style="134" customWidth="1"/>
    <col min="9489" max="9489" width="7.140625" style="134" customWidth="1"/>
    <col min="9490" max="9490" width="7.28515625" style="134" customWidth="1"/>
    <col min="9491" max="9491" width="7" style="134" customWidth="1"/>
    <col min="9492" max="9492" width="6.7109375" style="134" customWidth="1"/>
    <col min="9493" max="9493" width="6.140625" style="134" customWidth="1"/>
    <col min="9494" max="9728" width="9.140625" style="134"/>
    <col min="9729" max="9729" width="7.42578125" style="134" customWidth="1"/>
    <col min="9730" max="9730" width="3.85546875" style="134" customWidth="1"/>
    <col min="9731" max="9731" width="3.5703125" style="134" customWidth="1"/>
    <col min="9732" max="9732" width="7.140625" style="134" customWidth="1"/>
    <col min="9733" max="9740" width="0" style="134" hidden="1" customWidth="1"/>
    <col min="9741" max="9742" width="8.140625" style="134" customWidth="1"/>
    <col min="9743" max="9743" width="7.5703125" style="134" customWidth="1"/>
    <col min="9744" max="9744" width="8.140625" style="134" customWidth="1"/>
    <col min="9745" max="9745" width="7.140625" style="134" customWidth="1"/>
    <col min="9746" max="9746" width="7.28515625" style="134" customWidth="1"/>
    <col min="9747" max="9747" width="7" style="134" customWidth="1"/>
    <col min="9748" max="9748" width="6.7109375" style="134" customWidth="1"/>
    <col min="9749" max="9749" width="6.140625" style="134" customWidth="1"/>
    <col min="9750" max="9984" width="9.140625" style="134"/>
    <col min="9985" max="9985" width="7.42578125" style="134" customWidth="1"/>
    <col min="9986" max="9986" width="3.85546875" style="134" customWidth="1"/>
    <col min="9987" max="9987" width="3.5703125" style="134" customWidth="1"/>
    <col min="9988" max="9988" width="7.140625" style="134" customWidth="1"/>
    <col min="9989" max="9996" width="0" style="134" hidden="1" customWidth="1"/>
    <col min="9997" max="9998" width="8.140625" style="134" customWidth="1"/>
    <col min="9999" max="9999" width="7.5703125" style="134" customWidth="1"/>
    <col min="10000" max="10000" width="8.140625" style="134" customWidth="1"/>
    <col min="10001" max="10001" width="7.140625" style="134" customWidth="1"/>
    <col min="10002" max="10002" width="7.28515625" style="134" customWidth="1"/>
    <col min="10003" max="10003" width="7" style="134" customWidth="1"/>
    <col min="10004" max="10004" width="6.7109375" style="134" customWidth="1"/>
    <col min="10005" max="10005" width="6.140625" style="134" customWidth="1"/>
    <col min="10006" max="10240" width="9.140625" style="134"/>
    <col min="10241" max="10241" width="7.42578125" style="134" customWidth="1"/>
    <col min="10242" max="10242" width="3.85546875" style="134" customWidth="1"/>
    <col min="10243" max="10243" width="3.5703125" style="134" customWidth="1"/>
    <col min="10244" max="10244" width="7.140625" style="134" customWidth="1"/>
    <col min="10245" max="10252" width="0" style="134" hidden="1" customWidth="1"/>
    <col min="10253" max="10254" width="8.140625" style="134" customWidth="1"/>
    <col min="10255" max="10255" width="7.5703125" style="134" customWidth="1"/>
    <col min="10256" max="10256" width="8.140625" style="134" customWidth="1"/>
    <col min="10257" max="10257" width="7.140625" style="134" customWidth="1"/>
    <col min="10258" max="10258" width="7.28515625" style="134" customWidth="1"/>
    <col min="10259" max="10259" width="7" style="134" customWidth="1"/>
    <col min="10260" max="10260" width="6.7109375" style="134" customWidth="1"/>
    <col min="10261" max="10261" width="6.140625" style="134" customWidth="1"/>
    <col min="10262" max="10496" width="9.140625" style="134"/>
    <col min="10497" max="10497" width="7.42578125" style="134" customWidth="1"/>
    <col min="10498" max="10498" width="3.85546875" style="134" customWidth="1"/>
    <col min="10499" max="10499" width="3.5703125" style="134" customWidth="1"/>
    <col min="10500" max="10500" width="7.140625" style="134" customWidth="1"/>
    <col min="10501" max="10508" width="0" style="134" hidden="1" customWidth="1"/>
    <col min="10509" max="10510" width="8.140625" style="134" customWidth="1"/>
    <col min="10511" max="10511" width="7.5703125" style="134" customWidth="1"/>
    <col min="10512" max="10512" width="8.140625" style="134" customWidth="1"/>
    <col min="10513" max="10513" width="7.140625" style="134" customWidth="1"/>
    <col min="10514" max="10514" width="7.28515625" style="134" customWidth="1"/>
    <col min="10515" max="10515" width="7" style="134" customWidth="1"/>
    <col min="10516" max="10516" width="6.7109375" style="134" customWidth="1"/>
    <col min="10517" max="10517" width="6.140625" style="134" customWidth="1"/>
    <col min="10518" max="10752" width="9.140625" style="134"/>
    <col min="10753" max="10753" width="7.42578125" style="134" customWidth="1"/>
    <col min="10754" max="10754" width="3.85546875" style="134" customWidth="1"/>
    <col min="10755" max="10755" width="3.5703125" style="134" customWidth="1"/>
    <col min="10756" max="10756" width="7.140625" style="134" customWidth="1"/>
    <col min="10757" max="10764" width="0" style="134" hidden="1" customWidth="1"/>
    <col min="10765" max="10766" width="8.140625" style="134" customWidth="1"/>
    <col min="10767" max="10767" width="7.5703125" style="134" customWidth="1"/>
    <col min="10768" max="10768" width="8.140625" style="134" customWidth="1"/>
    <col min="10769" max="10769" width="7.140625" style="134" customWidth="1"/>
    <col min="10770" max="10770" width="7.28515625" style="134" customWidth="1"/>
    <col min="10771" max="10771" width="7" style="134" customWidth="1"/>
    <col min="10772" max="10772" width="6.7109375" style="134" customWidth="1"/>
    <col min="10773" max="10773" width="6.140625" style="134" customWidth="1"/>
    <col min="10774" max="11008" width="9.140625" style="134"/>
    <col min="11009" max="11009" width="7.42578125" style="134" customWidth="1"/>
    <col min="11010" max="11010" width="3.85546875" style="134" customWidth="1"/>
    <col min="11011" max="11011" width="3.5703125" style="134" customWidth="1"/>
    <col min="11012" max="11012" width="7.140625" style="134" customWidth="1"/>
    <col min="11013" max="11020" width="0" style="134" hidden="1" customWidth="1"/>
    <col min="11021" max="11022" width="8.140625" style="134" customWidth="1"/>
    <col min="11023" max="11023" width="7.5703125" style="134" customWidth="1"/>
    <col min="11024" max="11024" width="8.140625" style="134" customWidth="1"/>
    <col min="11025" max="11025" width="7.140625" style="134" customWidth="1"/>
    <col min="11026" max="11026" width="7.28515625" style="134" customWidth="1"/>
    <col min="11027" max="11027" width="7" style="134" customWidth="1"/>
    <col min="11028" max="11028" width="6.7109375" style="134" customWidth="1"/>
    <col min="11029" max="11029" width="6.140625" style="134" customWidth="1"/>
    <col min="11030" max="11264" width="9.140625" style="134"/>
    <col min="11265" max="11265" width="7.42578125" style="134" customWidth="1"/>
    <col min="11266" max="11266" width="3.85546875" style="134" customWidth="1"/>
    <col min="11267" max="11267" width="3.5703125" style="134" customWidth="1"/>
    <col min="11268" max="11268" width="7.140625" style="134" customWidth="1"/>
    <col min="11269" max="11276" width="0" style="134" hidden="1" customWidth="1"/>
    <col min="11277" max="11278" width="8.140625" style="134" customWidth="1"/>
    <col min="11279" max="11279" width="7.5703125" style="134" customWidth="1"/>
    <col min="11280" max="11280" width="8.140625" style="134" customWidth="1"/>
    <col min="11281" max="11281" width="7.140625" style="134" customWidth="1"/>
    <col min="11282" max="11282" width="7.28515625" style="134" customWidth="1"/>
    <col min="11283" max="11283" width="7" style="134" customWidth="1"/>
    <col min="11284" max="11284" width="6.7109375" style="134" customWidth="1"/>
    <col min="11285" max="11285" width="6.140625" style="134" customWidth="1"/>
    <col min="11286" max="11520" width="9.140625" style="134"/>
    <col min="11521" max="11521" width="7.42578125" style="134" customWidth="1"/>
    <col min="11522" max="11522" width="3.85546875" style="134" customWidth="1"/>
    <col min="11523" max="11523" width="3.5703125" style="134" customWidth="1"/>
    <col min="11524" max="11524" width="7.140625" style="134" customWidth="1"/>
    <col min="11525" max="11532" width="0" style="134" hidden="1" customWidth="1"/>
    <col min="11533" max="11534" width="8.140625" style="134" customWidth="1"/>
    <col min="11535" max="11535" width="7.5703125" style="134" customWidth="1"/>
    <col min="11536" max="11536" width="8.140625" style="134" customWidth="1"/>
    <col min="11537" max="11537" width="7.140625" style="134" customWidth="1"/>
    <col min="11538" max="11538" width="7.28515625" style="134" customWidth="1"/>
    <col min="11539" max="11539" width="7" style="134" customWidth="1"/>
    <col min="11540" max="11540" width="6.7109375" style="134" customWidth="1"/>
    <col min="11541" max="11541" width="6.140625" style="134" customWidth="1"/>
    <col min="11542" max="11776" width="9.140625" style="134"/>
    <col min="11777" max="11777" width="7.42578125" style="134" customWidth="1"/>
    <col min="11778" max="11778" width="3.85546875" style="134" customWidth="1"/>
    <col min="11779" max="11779" width="3.5703125" style="134" customWidth="1"/>
    <col min="11780" max="11780" width="7.140625" style="134" customWidth="1"/>
    <col min="11781" max="11788" width="0" style="134" hidden="1" customWidth="1"/>
    <col min="11789" max="11790" width="8.140625" style="134" customWidth="1"/>
    <col min="11791" max="11791" width="7.5703125" style="134" customWidth="1"/>
    <col min="11792" max="11792" width="8.140625" style="134" customWidth="1"/>
    <col min="11793" max="11793" width="7.140625" style="134" customWidth="1"/>
    <col min="11794" max="11794" width="7.28515625" style="134" customWidth="1"/>
    <col min="11795" max="11795" width="7" style="134" customWidth="1"/>
    <col min="11796" max="11796" width="6.7109375" style="134" customWidth="1"/>
    <col min="11797" max="11797" width="6.140625" style="134" customWidth="1"/>
    <col min="11798" max="12032" width="9.140625" style="134"/>
    <col min="12033" max="12033" width="7.42578125" style="134" customWidth="1"/>
    <col min="12034" max="12034" width="3.85546875" style="134" customWidth="1"/>
    <col min="12035" max="12035" width="3.5703125" style="134" customWidth="1"/>
    <col min="12036" max="12036" width="7.140625" style="134" customWidth="1"/>
    <col min="12037" max="12044" width="0" style="134" hidden="1" customWidth="1"/>
    <col min="12045" max="12046" width="8.140625" style="134" customWidth="1"/>
    <col min="12047" max="12047" width="7.5703125" style="134" customWidth="1"/>
    <col min="12048" max="12048" width="8.140625" style="134" customWidth="1"/>
    <col min="12049" max="12049" width="7.140625" style="134" customWidth="1"/>
    <col min="12050" max="12050" width="7.28515625" style="134" customWidth="1"/>
    <col min="12051" max="12051" width="7" style="134" customWidth="1"/>
    <col min="12052" max="12052" width="6.7109375" style="134" customWidth="1"/>
    <col min="12053" max="12053" width="6.140625" style="134" customWidth="1"/>
    <col min="12054" max="12288" width="9.140625" style="134"/>
    <col min="12289" max="12289" width="7.42578125" style="134" customWidth="1"/>
    <col min="12290" max="12290" width="3.85546875" style="134" customWidth="1"/>
    <col min="12291" max="12291" width="3.5703125" style="134" customWidth="1"/>
    <col min="12292" max="12292" width="7.140625" style="134" customWidth="1"/>
    <col min="12293" max="12300" width="0" style="134" hidden="1" customWidth="1"/>
    <col min="12301" max="12302" width="8.140625" style="134" customWidth="1"/>
    <col min="12303" max="12303" width="7.5703125" style="134" customWidth="1"/>
    <col min="12304" max="12304" width="8.140625" style="134" customWidth="1"/>
    <col min="12305" max="12305" width="7.140625" style="134" customWidth="1"/>
    <col min="12306" max="12306" width="7.28515625" style="134" customWidth="1"/>
    <col min="12307" max="12307" width="7" style="134" customWidth="1"/>
    <col min="12308" max="12308" width="6.7109375" style="134" customWidth="1"/>
    <col min="12309" max="12309" width="6.140625" style="134" customWidth="1"/>
    <col min="12310" max="12544" width="9.140625" style="134"/>
    <col min="12545" max="12545" width="7.42578125" style="134" customWidth="1"/>
    <col min="12546" max="12546" width="3.85546875" style="134" customWidth="1"/>
    <col min="12547" max="12547" width="3.5703125" style="134" customWidth="1"/>
    <col min="12548" max="12548" width="7.140625" style="134" customWidth="1"/>
    <col min="12549" max="12556" width="0" style="134" hidden="1" customWidth="1"/>
    <col min="12557" max="12558" width="8.140625" style="134" customWidth="1"/>
    <col min="12559" max="12559" width="7.5703125" style="134" customWidth="1"/>
    <col min="12560" max="12560" width="8.140625" style="134" customWidth="1"/>
    <col min="12561" max="12561" width="7.140625" style="134" customWidth="1"/>
    <col min="12562" max="12562" width="7.28515625" style="134" customWidth="1"/>
    <col min="12563" max="12563" width="7" style="134" customWidth="1"/>
    <col min="12564" max="12564" width="6.7109375" style="134" customWidth="1"/>
    <col min="12565" max="12565" width="6.140625" style="134" customWidth="1"/>
    <col min="12566" max="12800" width="9.140625" style="134"/>
    <col min="12801" max="12801" width="7.42578125" style="134" customWidth="1"/>
    <col min="12802" max="12802" width="3.85546875" style="134" customWidth="1"/>
    <col min="12803" max="12803" width="3.5703125" style="134" customWidth="1"/>
    <col min="12804" max="12804" width="7.140625" style="134" customWidth="1"/>
    <col min="12805" max="12812" width="0" style="134" hidden="1" customWidth="1"/>
    <col min="12813" max="12814" width="8.140625" style="134" customWidth="1"/>
    <col min="12815" max="12815" width="7.5703125" style="134" customWidth="1"/>
    <col min="12816" max="12816" width="8.140625" style="134" customWidth="1"/>
    <col min="12817" max="12817" width="7.140625" style="134" customWidth="1"/>
    <col min="12818" max="12818" width="7.28515625" style="134" customWidth="1"/>
    <col min="12819" max="12819" width="7" style="134" customWidth="1"/>
    <col min="12820" max="12820" width="6.7109375" style="134" customWidth="1"/>
    <col min="12821" max="12821" width="6.140625" style="134" customWidth="1"/>
    <col min="12822" max="13056" width="9.140625" style="134"/>
    <col min="13057" max="13057" width="7.42578125" style="134" customWidth="1"/>
    <col min="13058" max="13058" width="3.85546875" style="134" customWidth="1"/>
    <col min="13059" max="13059" width="3.5703125" style="134" customWidth="1"/>
    <col min="13060" max="13060" width="7.140625" style="134" customWidth="1"/>
    <col min="13061" max="13068" width="0" style="134" hidden="1" customWidth="1"/>
    <col min="13069" max="13070" width="8.140625" style="134" customWidth="1"/>
    <col min="13071" max="13071" width="7.5703125" style="134" customWidth="1"/>
    <col min="13072" max="13072" width="8.140625" style="134" customWidth="1"/>
    <col min="13073" max="13073" width="7.140625" style="134" customWidth="1"/>
    <col min="13074" max="13074" width="7.28515625" style="134" customWidth="1"/>
    <col min="13075" max="13075" width="7" style="134" customWidth="1"/>
    <col min="13076" max="13076" width="6.7109375" style="134" customWidth="1"/>
    <col min="13077" max="13077" width="6.140625" style="134" customWidth="1"/>
    <col min="13078" max="13312" width="9.140625" style="134"/>
    <col min="13313" max="13313" width="7.42578125" style="134" customWidth="1"/>
    <col min="13314" max="13314" width="3.85546875" style="134" customWidth="1"/>
    <col min="13315" max="13315" width="3.5703125" style="134" customWidth="1"/>
    <col min="13316" max="13316" width="7.140625" style="134" customWidth="1"/>
    <col min="13317" max="13324" width="0" style="134" hidden="1" customWidth="1"/>
    <col min="13325" max="13326" width="8.140625" style="134" customWidth="1"/>
    <col min="13327" max="13327" width="7.5703125" style="134" customWidth="1"/>
    <col min="13328" max="13328" width="8.140625" style="134" customWidth="1"/>
    <col min="13329" max="13329" width="7.140625" style="134" customWidth="1"/>
    <col min="13330" max="13330" width="7.28515625" style="134" customWidth="1"/>
    <col min="13331" max="13331" width="7" style="134" customWidth="1"/>
    <col min="13332" max="13332" width="6.7109375" style="134" customWidth="1"/>
    <col min="13333" max="13333" width="6.140625" style="134" customWidth="1"/>
    <col min="13334" max="13568" width="9.140625" style="134"/>
    <col min="13569" max="13569" width="7.42578125" style="134" customWidth="1"/>
    <col min="13570" max="13570" width="3.85546875" style="134" customWidth="1"/>
    <col min="13571" max="13571" width="3.5703125" style="134" customWidth="1"/>
    <col min="13572" max="13572" width="7.140625" style="134" customWidth="1"/>
    <col min="13573" max="13580" width="0" style="134" hidden="1" customWidth="1"/>
    <col min="13581" max="13582" width="8.140625" style="134" customWidth="1"/>
    <col min="13583" max="13583" width="7.5703125" style="134" customWidth="1"/>
    <col min="13584" max="13584" width="8.140625" style="134" customWidth="1"/>
    <col min="13585" max="13585" width="7.140625" style="134" customWidth="1"/>
    <col min="13586" max="13586" width="7.28515625" style="134" customWidth="1"/>
    <col min="13587" max="13587" width="7" style="134" customWidth="1"/>
    <col min="13588" max="13588" width="6.7109375" style="134" customWidth="1"/>
    <col min="13589" max="13589" width="6.140625" style="134" customWidth="1"/>
    <col min="13590" max="13824" width="9.140625" style="134"/>
    <col min="13825" max="13825" width="7.42578125" style="134" customWidth="1"/>
    <col min="13826" max="13826" width="3.85546875" style="134" customWidth="1"/>
    <col min="13827" max="13827" width="3.5703125" style="134" customWidth="1"/>
    <col min="13828" max="13828" width="7.140625" style="134" customWidth="1"/>
    <col min="13829" max="13836" width="0" style="134" hidden="1" customWidth="1"/>
    <col min="13837" max="13838" width="8.140625" style="134" customWidth="1"/>
    <col min="13839" max="13839" width="7.5703125" style="134" customWidth="1"/>
    <col min="13840" max="13840" width="8.140625" style="134" customWidth="1"/>
    <col min="13841" max="13841" width="7.140625" style="134" customWidth="1"/>
    <col min="13842" max="13842" width="7.28515625" style="134" customWidth="1"/>
    <col min="13843" max="13843" width="7" style="134" customWidth="1"/>
    <col min="13844" max="13844" width="6.7109375" style="134" customWidth="1"/>
    <col min="13845" max="13845" width="6.140625" style="134" customWidth="1"/>
    <col min="13846" max="14080" width="9.140625" style="134"/>
    <col min="14081" max="14081" width="7.42578125" style="134" customWidth="1"/>
    <col min="14082" max="14082" width="3.85546875" style="134" customWidth="1"/>
    <col min="14083" max="14083" width="3.5703125" style="134" customWidth="1"/>
    <col min="14084" max="14084" width="7.140625" style="134" customWidth="1"/>
    <col min="14085" max="14092" width="0" style="134" hidden="1" customWidth="1"/>
    <col min="14093" max="14094" width="8.140625" style="134" customWidth="1"/>
    <col min="14095" max="14095" width="7.5703125" style="134" customWidth="1"/>
    <col min="14096" max="14096" width="8.140625" style="134" customWidth="1"/>
    <col min="14097" max="14097" width="7.140625" style="134" customWidth="1"/>
    <col min="14098" max="14098" width="7.28515625" style="134" customWidth="1"/>
    <col min="14099" max="14099" width="7" style="134" customWidth="1"/>
    <col min="14100" max="14100" width="6.7109375" style="134" customWidth="1"/>
    <col min="14101" max="14101" width="6.140625" style="134" customWidth="1"/>
    <col min="14102" max="14336" width="9.140625" style="134"/>
    <col min="14337" max="14337" width="7.42578125" style="134" customWidth="1"/>
    <col min="14338" max="14338" width="3.85546875" style="134" customWidth="1"/>
    <col min="14339" max="14339" width="3.5703125" style="134" customWidth="1"/>
    <col min="14340" max="14340" width="7.140625" style="134" customWidth="1"/>
    <col min="14341" max="14348" width="0" style="134" hidden="1" customWidth="1"/>
    <col min="14349" max="14350" width="8.140625" style="134" customWidth="1"/>
    <col min="14351" max="14351" width="7.5703125" style="134" customWidth="1"/>
    <col min="14352" max="14352" width="8.140625" style="134" customWidth="1"/>
    <col min="14353" max="14353" width="7.140625" style="134" customWidth="1"/>
    <col min="14354" max="14354" width="7.28515625" style="134" customWidth="1"/>
    <col min="14355" max="14355" width="7" style="134" customWidth="1"/>
    <col min="14356" max="14356" width="6.7109375" style="134" customWidth="1"/>
    <col min="14357" max="14357" width="6.140625" style="134" customWidth="1"/>
    <col min="14358" max="14592" width="9.140625" style="134"/>
    <col min="14593" max="14593" width="7.42578125" style="134" customWidth="1"/>
    <col min="14594" max="14594" width="3.85546875" style="134" customWidth="1"/>
    <col min="14595" max="14595" width="3.5703125" style="134" customWidth="1"/>
    <col min="14596" max="14596" width="7.140625" style="134" customWidth="1"/>
    <col min="14597" max="14604" width="0" style="134" hidden="1" customWidth="1"/>
    <col min="14605" max="14606" width="8.140625" style="134" customWidth="1"/>
    <col min="14607" max="14607" width="7.5703125" style="134" customWidth="1"/>
    <col min="14608" max="14608" width="8.140625" style="134" customWidth="1"/>
    <col min="14609" max="14609" width="7.140625" style="134" customWidth="1"/>
    <col min="14610" max="14610" width="7.28515625" style="134" customWidth="1"/>
    <col min="14611" max="14611" width="7" style="134" customWidth="1"/>
    <col min="14612" max="14612" width="6.7109375" style="134" customWidth="1"/>
    <col min="14613" max="14613" width="6.140625" style="134" customWidth="1"/>
    <col min="14614" max="14848" width="9.140625" style="134"/>
    <col min="14849" max="14849" width="7.42578125" style="134" customWidth="1"/>
    <col min="14850" max="14850" width="3.85546875" style="134" customWidth="1"/>
    <col min="14851" max="14851" width="3.5703125" style="134" customWidth="1"/>
    <col min="14852" max="14852" width="7.140625" style="134" customWidth="1"/>
    <col min="14853" max="14860" width="0" style="134" hidden="1" customWidth="1"/>
    <col min="14861" max="14862" width="8.140625" style="134" customWidth="1"/>
    <col min="14863" max="14863" width="7.5703125" style="134" customWidth="1"/>
    <col min="14864" max="14864" width="8.140625" style="134" customWidth="1"/>
    <col min="14865" max="14865" width="7.140625" style="134" customWidth="1"/>
    <col min="14866" max="14866" width="7.28515625" style="134" customWidth="1"/>
    <col min="14867" max="14867" width="7" style="134" customWidth="1"/>
    <col min="14868" max="14868" width="6.7109375" style="134" customWidth="1"/>
    <col min="14869" max="14869" width="6.140625" style="134" customWidth="1"/>
    <col min="14870" max="15104" width="9.140625" style="134"/>
    <col min="15105" max="15105" width="7.42578125" style="134" customWidth="1"/>
    <col min="15106" max="15106" width="3.85546875" style="134" customWidth="1"/>
    <col min="15107" max="15107" width="3.5703125" style="134" customWidth="1"/>
    <col min="15108" max="15108" width="7.140625" style="134" customWidth="1"/>
    <col min="15109" max="15116" width="0" style="134" hidden="1" customWidth="1"/>
    <col min="15117" max="15118" width="8.140625" style="134" customWidth="1"/>
    <col min="15119" max="15119" width="7.5703125" style="134" customWidth="1"/>
    <col min="15120" max="15120" width="8.140625" style="134" customWidth="1"/>
    <col min="15121" max="15121" width="7.140625" style="134" customWidth="1"/>
    <col min="15122" max="15122" width="7.28515625" style="134" customWidth="1"/>
    <col min="15123" max="15123" width="7" style="134" customWidth="1"/>
    <col min="15124" max="15124" width="6.7109375" style="134" customWidth="1"/>
    <col min="15125" max="15125" width="6.140625" style="134" customWidth="1"/>
    <col min="15126" max="15360" width="9.140625" style="134"/>
    <col min="15361" max="15361" width="7.42578125" style="134" customWidth="1"/>
    <col min="15362" max="15362" width="3.85546875" style="134" customWidth="1"/>
    <col min="15363" max="15363" width="3.5703125" style="134" customWidth="1"/>
    <col min="15364" max="15364" width="7.140625" style="134" customWidth="1"/>
    <col min="15365" max="15372" width="0" style="134" hidden="1" customWidth="1"/>
    <col min="15373" max="15374" width="8.140625" style="134" customWidth="1"/>
    <col min="15375" max="15375" width="7.5703125" style="134" customWidth="1"/>
    <col min="15376" max="15376" width="8.140625" style="134" customWidth="1"/>
    <col min="15377" max="15377" width="7.140625" style="134" customWidth="1"/>
    <col min="15378" max="15378" width="7.28515625" style="134" customWidth="1"/>
    <col min="15379" max="15379" width="7" style="134" customWidth="1"/>
    <col min="15380" max="15380" width="6.7109375" style="134" customWidth="1"/>
    <col min="15381" max="15381" width="6.140625" style="134" customWidth="1"/>
    <col min="15382" max="15616" width="9.140625" style="134"/>
    <col min="15617" max="15617" width="7.42578125" style="134" customWidth="1"/>
    <col min="15618" max="15618" width="3.85546875" style="134" customWidth="1"/>
    <col min="15619" max="15619" width="3.5703125" style="134" customWidth="1"/>
    <col min="15620" max="15620" width="7.140625" style="134" customWidth="1"/>
    <col min="15621" max="15628" width="0" style="134" hidden="1" customWidth="1"/>
    <col min="15629" max="15630" width="8.140625" style="134" customWidth="1"/>
    <col min="15631" max="15631" width="7.5703125" style="134" customWidth="1"/>
    <col min="15632" max="15632" width="8.140625" style="134" customWidth="1"/>
    <col min="15633" max="15633" width="7.140625" style="134" customWidth="1"/>
    <col min="15634" max="15634" width="7.28515625" style="134" customWidth="1"/>
    <col min="15635" max="15635" width="7" style="134" customWidth="1"/>
    <col min="15636" max="15636" width="6.7109375" style="134" customWidth="1"/>
    <col min="15637" max="15637" width="6.140625" style="134" customWidth="1"/>
    <col min="15638" max="15872" width="9.140625" style="134"/>
    <col min="15873" max="15873" width="7.42578125" style="134" customWidth="1"/>
    <col min="15874" max="15874" width="3.85546875" style="134" customWidth="1"/>
    <col min="15875" max="15875" width="3.5703125" style="134" customWidth="1"/>
    <col min="15876" max="15876" width="7.140625" style="134" customWidth="1"/>
    <col min="15877" max="15884" width="0" style="134" hidden="1" customWidth="1"/>
    <col min="15885" max="15886" width="8.140625" style="134" customWidth="1"/>
    <col min="15887" max="15887" width="7.5703125" style="134" customWidth="1"/>
    <col min="15888" max="15888" width="8.140625" style="134" customWidth="1"/>
    <col min="15889" max="15889" width="7.140625" style="134" customWidth="1"/>
    <col min="15890" max="15890" width="7.28515625" style="134" customWidth="1"/>
    <col min="15891" max="15891" width="7" style="134" customWidth="1"/>
    <col min="15892" max="15892" width="6.7109375" style="134" customWidth="1"/>
    <col min="15893" max="15893" width="6.140625" style="134" customWidth="1"/>
    <col min="15894" max="16128" width="9.140625" style="134"/>
    <col min="16129" max="16129" width="7.42578125" style="134" customWidth="1"/>
    <col min="16130" max="16130" width="3.85546875" style="134" customWidth="1"/>
    <col min="16131" max="16131" width="3.5703125" style="134" customWidth="1"/>
    <col min="16132" max="16132" width="7.140625" style="134" customWidth="1"/>
    <col min="16133" max="16140" width="0" style="134" hidden="1" customWidth="1"/>
    <col min="16141" max="16142" width="8.140625" style="134" customWidth="1"/>
    <col min="16143" max="16143" width="7.5703125" style="134" customWidth="1"/>
    <col min="16144" max="16144" width="8.140625" style="134" customWidth="1"/>
    <col min="16145" max="16145" width="7.140625" style="134" customWidth="1"/>
    <col min="16146" max="16146" width="7.28515625" style="134" customWidth="1"/>
    <col min="16147" max="16147" width="7" style="134" customWidth="1"/>
    <col min="16148" max="16148" width="6.7109375" style="134" customWidth="1"/>
    <col min="16149" max="16149" width="6.140625" style="134" customWidth="1"/>
    <col min="16150" max="16384" width="9.140625" style="134"/>
  </cols>
  <sheetData>
    <row r="1" spans="1:22">
      <c r="A1" s="787" t="s">
        <v>747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</row>
    <row r="2" spans="1:22">
      <c r="K2" s="569"/>
    </row>
    <row r="3" spans="1:22" ht="15">
      <c r="A3" s="876"/>
      <c r="B3" s="876"/>
      <c r="C3" s="877" t="s">
        <v>748</v>
      </c>
      <c r="D3" s="878" t="s">
        <v>749</v>
      </c>
      <c r="E3" s="879" t="s">
        <v>750</v>
      </c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  <c r="Q3" s="880"/>
      <c r="R3" s="880"/>
      <c r="S3" s="880"/>
      <c r="T3" s="881"/>
      <c r="U3" s="882"/>
    </row>
    <row r="4" spans="1:22" ht="33.75">
      <c r="A4" s="876"/>
      <c r="B4" s="876"/>
      <c r="C4" s="877"/>
      <c r="D4" s="878"/>
      <c r="E4" s="492" t="s">
        <v>751</v>
      </c>
      <c r="F4" s="492" t="s">
        <v>752</v>
      </c>
      <c r="G4" s="492" t="s">
        <v>753</v>
      </c>
      <c r="H4" s="492" t="s">
        <v>754</v>
      </c>
      <c r="I4" s="492" t="s">
        <v>755</v>
      </c>
      <c r="J4" s="492" t="s">
        <v>756</v>
      </c>
      <c r="K4" s="492" t="s">
        <v>757</v>
      </c>
      <c r="L4" s="492" t="s">
        <v>758</v>
      </c>
      <c r="M4" s="492" t="s">
        <v>759</v>
      </c>
      <c r="N4" s="492" t="s">
        <v>760</v>
      </c>
      <c r="O4" s="492" t="s">
        <v>761</v>
      </c>
      <c r="P4" s="492" t="s">
        <v>762</v>
      </c>
      <c r="Q4" s="492" t="s">
        <v>763</v>
      </c>
      <c r="R4" s="492" t="s">
        <v>764</v>
      </c>
      <c r="S4" s="570" t="s">
        <v>765</v>
      </c>
      <c r="T4" s="233" t="s">
        <v>766</v>
      </c>
      <c r="U4" s="233" t="s">
        <v>767</v>
      </c>
    </row>
    <row r="5" spans="1:22">
      <c r="A5" s="571" t="s">
        <v>768</v>
      </c>
      <c r="B5" s="571"/>
      <c r="C5" s="571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572"/>
      <c r="T5" s="233"/>
      <c r="U5" s="233"/>
    </row>
    <row r="6" spans="1:22">
      <c r="A6" s="571" t="s">
        <v>769</v>
      </c>
      <c r="B6" s="571"/>
      <c r="C6" s="571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572"/>
      <c r="T6" s="233"/>
      <c r="U6" s="233"/>
    </row>
    <row r="7" spans="1:22" ht="12.75">
      <c r="A7" s="875" t="s">
        <v>770</v>
      </c>
      <c r="B7" s="233" t="s">
        <v>771</v>
      </c>
      <c r="C7" s="233" t="s">
        <v>772</v>
      </c>
      <c r="D7" s="573">
        <v>1386.4583</v>
      </c>
      <c r="E7" s="573">
        <v>1257.6923000000002</v>
      </c>
      <c r="F7" s="573">
        <v>1257.6923000000002</v>
      </c>
      <c r="G7" s="573">
        <v>1374.1818000000001</v>
      </c>
      <c r="H7" s="573">
        <v>1374.1818000000001</v>
      </c>
      <c r="I7" s="573">
        <v>1374.1818000000001</v>
      </c>
      <c r="J7" s="573">
        <v>1394.8</v>
      </c>
      <c r="K7" s="573">
        <v>1394.8</v>
      </c>
      <c r="L7" s="573">
        <v>1440.8</v>
      </c>
      <c r="M7" s="573">
        <v>1438.7</v>
      </c>
      <c r="N7" s="573">
        <v>1421.5</v>
      </c>
      <c r="O7" s="573">
        <v>1457.7</v>
      </c>
      <c r="P7" s="573">
        <v>1375.961538</v>
      </c>
      <c r="Q7" s="574">
        <v>1290.3846149999999</v>
      </c>
      <c r="R7" s="574">
        <v>1239.583333</v>
      </c>
      <c r="S7" s="575">
        <v>1094.230769</v>
      </c>
      <c r="T7" s="233">
        <v>1107.7</v>
      </c>
      <c r="U7" s="233">
        <v>1035.7</v>
      </c>
      <c r="V7" s="576"/>
    </row>
    <row r="8" spans="1:22" ht="12.75">
      <c r="A8" s="875"/>
      <c r="B8" s="233" t="s">
        <v>773</v>
      </c>
      <c r="C8" s="233" t="s">
        <v>772</v>
      </c>
      <c r="D8" s="573">
        <v>1139.5833</v>
      </c>
      <c r="E8" s="573">
        <v>1036.9231</v>
      </c>
      <c r="F8" s="573">
        <v>1036.9231</v>
      </c>
      <c r="G8" s="573">
        <v>1115</v>
      </c>
      <c r="H8" s="573">
        <v>1115</v>
      </c>
      <c r="I8" s="573">
        <v>1115</v>
      </c>
      <c r="J8" s="573">
        <v>1156.3</v>
      </c>
      <c r="K8" s="573">
        <v>1156.3</v>
      </c>
      <c r="L8" s="573">
        <v>1139.5999999999999</v>
      </c>
      <c r="M8" s="573">
        <v>1123.0999999999999</v>
      </c>
      <c r="N8" s="573">
        <v>1150.5999999999999</v>
      </c>
      <c r="O8" s="573">
        <v>1186.5</v>
      </c>
      <c r="P8" s="573">
        <v>1076.538462</v>
      </c>
      <c r="Q8" s="574">
        <v>1065.3846149999999</v>
      </c>
      <c r="R8" s="574">
        <v>1047.916667</v>
      </c>
      <c r="S8" s="575">
        <v>878.84615399999996</v>
      </c>
      <c r="T8" s="233">
        <v>876.9</v>
      </c>
      <c r="U8" s="233">
        <v>784.2</v>
      </c>
      <c r="V8" s="576"/>
    </row>
    <row r="9" spans="1:22">
      <c r="A9" s="875" t="s">
        <v>774</v>
      </c>
      <c r="B9" s="233" t="s">
        <v>771</v>
      </c>
      <c r="C9" s="233" t="s">
        <v>772</v>
      </c>
      <c r="D9" s="573">
        <v>817</v>
      </c>
      <c r="E9" s="573">
        <v>679.23080000000004</v>
      </c>
      <c r="F9" s="573">
        <v>679.23080000000004</v>
      </c>
      <c r="G9" s="573">
        <v>823.44</v>
      </c>
      <c r="H9" s="573">
        <v>823.44</v>
      </c>
      <c r="I9" s="573">
        <v>823.44</v>
      </c>
      <c r="J9" s="573">
        <v>817</v>
      </c>
      <c r="K9" s="573">
        <v>817</v>
      </c>
      <c r="L9" s="573">
        <v>791.7</v>
      </c>
      <c r="M9" s="573">
        <v>780.8</v>
      </c>
      <c r="N9" s="573">
        <v>809</v>
      </c>
      <c r="O9" s="573">
        <v>831.5</v>
      </c>
      <c r="P9" s="573">
        <v>807.69230799999991</v>
      </c>
      <c r="Q9" s="574">
        <v>775</v>
      </c>
      <c r="R9" s="574">
        <v>727.08333300000004</v>
      </c>
      <c r="S9" s="575">
        <v>655.42307700000003</v>
      </c>
      <c r="T9" s="233">
        <v>607.6</v>
      </c>
      <c r="U9" s="233">
        <v>622.6</v>
      </c>
    </row>
    <row r="10" spans="1:22">
      <c r="A10" s="875"/>
      <c r="B10" s="233" t="s">
        <v>773</v>
      </c>
      <c r="C10" s="233" t="s">
        <v>772</v>
      </c>
      <c r="D10" s="573">
        <v>790.90909999999997</v>
      </c>
      <c r="E10" s="573">
        <v>707.69230000000005</v>
      </c>
      <c r="F10" s="573">
        <v>707.69230000000005</v>
      </c>
      <c r="G10" s="573">
        <v>801.5</v>
      </c>
      <c r="H10" s="573">
        <v>801.5</v>
      </c>
      <c r="I10" s="573">
        <v>801.5</v>
      </c>
      <c r="J10" s="573">
        <v>790.9</v>
      </c>
      <c r="K10" s="573">
        <v>790.9</v>
      </c>
      <c r="L10" s="573">
        <v>772.7</v>
      </c>
      <c r="M10" s="573">
        <v>769.2</v>
      </c>
      <c r="N10" s="573">
        <v>789.5</v>
      </c>
      <c r="O10" s="573">
        <v>805.8</v>
      </c>
      <c r="P10" s="573">
        <v>788.84615399999996</v>
      </c>
      <c r="Q10" s="574">
        <v>743.75</v>
      </c>
      <c r="R10" s="574">
        <v>705.68181800000002</v>
      </c>
      <c r="S10" s="575">
        <v>635.23076900000001</v>
      </c>
      <c r="T10" s="233">
        <v>579.20000000000005</v>
      </c>
      <c r="U10" s="233">
        <v>596.9</v>
      </c>
    </row>
    <row r="11" spans="1:22">
      <c r="A11" s="241" t="s">
        <v>775</v>
      </c>
      <c r="B11" s="233"/>
      <c r="C11" s="233"/>
      <c r="D11" s="577"/>
      <c r="E11" s="577"/>
      <c r="F11" s="577"/>
      <c r="G11" s="577"/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8"/>
      <c r="T11" s="233"/>
      <c r="U11" s="233"/>
    </row>
    <row r="12" spans="1:22" ht="12.75">
      <c r="A12" s="875" t="s">
        <v>770</v>
      </c>
      <c r="B12" s="233" t="s">
        <v>771</v>
      </c>
      <c r="C12" s="233" t="s">
        <v>772</v>
      </c>
      <c r="D12" s="573">
        <v>982.14290000000005</v>
      </c>
      <c r="E12" s="579">
        <v>888</v>
      </c>
      <c r="F12" s="579">
        <v>888</v>
      </c>
      <c r="G12" s="579">
        <v>996.15380000000005</v>
      </c>
      <c r="H12" s="579">
        <v>996.15380000000005</v>
      </c>
      <c r="I12" s="579">
        <v>996.15380000000005</v>
      </c>
      <c r="J12" s="573">
        <v>967.9</v>
      </c>
      <c r="K12" s="573">
        <v>967.9</v>
      </c>
      <c r="L12" s="573">
        <v>876.8</v>
      </c>
      <c r="M12" s="573">
        <v>923.3</v>
      </c>
      <c r="N12" s="573">
        <v>937.2</v>
      </c>
      <c r="O12" s="573">
        <v>919.6</v>
      </c>
      <c r="P12" s="573">
        <v>925</v>
      </c>
      <c r="Q12" s="574">
        <v>880.76923099999999</v>
      </c>
      <c r="R12" s="574">
        <v>847.11538500000006</v>
      </c>
      <c r="S12" s="580">
        <v>815.38461499999994</v>
      </c>
      <c r="T12" s="233">
        <v>721.4</v>
      </c>
      <c r="U12" s="233">
        <v>648.6</v>
      </c>
      <c r="V12" s="576"/>
    </row>
    <row r="13" spans="1:22" ht="12.75">
      <c r="A13" s="875"/>
      <c r="B13" s="233" t="s">
        <v>773</v>
      </c>
      <c r="C13" s="233" t="s">
        <v>772</v>
      </c>
      <c r="D13" s="573">
        <v>926.92309999999998</v>
      </c>
      <c r="E13" s="579">
        <v>811.5385</v>
      </c>
      <c r="F13" s="579">
        <v>811.5385</v>
      </c>
      <c r="G13" s="579">
        <v>958.33330000000001</v>
      </c>
      <c r="H13" s="579">
        <v>958.33330000000001</v>
      </c>
      <c r="I13" s="579">
        <v>958.33330000000001</v>
      </c>
      <c r="J13" s="573">
        <v>926.9</v>
      </c>
      <c r="K13" s="573">
        <v>926.9</v>
      </c>
      <c r="L13" s="573">
        <v>846.2</v>
      </c>
      <c r="M13" s="573">
        <v>896.2</v>
      </c>
      <c r="N13" s="573">
        <v>604.1</v>
      </c>
      <c r="O13" s="573">
        <v>891.1</v>
      </c>
      <c r="P13" s="573">
        <v>860.71428600000002</v>
      </c>
      <c r="Q13" s="574">
        <v>850.89285699999994</v>
      </c>
      <c r="R13" s="574">
        <v>840.38461499999994</v>
      </c>
      <c r="S13" s="580">
        <v>727.88461499999994</v>
      </c>
      <c r="T13" s="233">
        <v>684.6</v>
      </c>
      <c r="U13" s="233">
        <v>616.70000000000005</v>
      </c>
      <c r="V13" s="576"/>
    </row>
    <row r="14" spans="1:22" ht="12.75">
      <c r="A14" s="875" t="s">
        <v>774</v>
      </c>
      <c r="B14" s="233" t="s">
        <v>771</v>
      </c>
      <c r="C14" s="233" t="s">
        <v>772</v>
      </c>
      <c r="D14" s="573">
        <v>709.23080000000004</v>
      </c>
      <c r="E14" s="579">
        <v>596.15380000000005</v>
      </c>
      <c r="F14" s="579">
        <v>596.15380000000005</v>
      </c>
      <c r="G14" s="579">
        <v>758.16669999999999</v>
      </c>
      <c r="H14" s="579">
        <v>758.16669999999999</v>
      </c>
      <c r="I14" s="579">
        <v>758.16669999999999</v>
      </c>
      <c r="J14" s="573">
        <v>701.5</v>
      </c>
      <c r="K14" s="573">
        <v>701.5</v>
      </c>
      <c r="L14" s="573">
        <v>648.1</v>
      </c>
      <c r="M14" s="573">
        <v>665.4</v>
      </c>
      <c r="N14" s="573">
        <v>681.8</v>
      </c>
      <c r="O14" s="573">
        <v>673.6</v>
      </c>
      <c r="P14" s="573">
        <v>645</v>
      </c>
      <c r="Q14" s="574">
        <v>614.16666699999996</v>
      </c>
      <c r="R14" s="574">
        <v>621.66666699999996</v>
      </c>
      <c r="S14" s="580">
        <v>528</v>
      </c>
      <c r="T14" s="233">
        <v>464</v>
      </c>
      <c r="U14" s="233">
        <v>443.9</v>
      </c>
      <c r="V14" s="576"/>
    </row>
    <row r="15" spans="1:22" ht="12.75">
      <c r="A15" s="875"/>
      <c r="B15" s="233" t="s">
        <v>773</v>
      </c>
      <c r="C15" s="233" t="s">
        <v>772</v>
      </c>
      <c r="D15" s="573">
        <v>708.07690000000002</v>
      </c>
      <c r="E15" s="579">
        <v>573.07690000000002</v>
      </c>
      <c r="F15" s="579">
        <v>573.07690000000002</v>
      </c>
      <c r="G15" s="579">
        <v>775.72730000000001</v>
      </c>
      <c r="H15" s="579">
        <v>775.72730000000001</v>
      </c>
      <c r="I15" s="579">
        <v>775.72730000000001</v>
      </c>
      <c r="J15" s="573">
        <v>696.5</v>
      </c>
      <c r="K15" s="573">
        <v>696.5</v>
      </c>
      <c r="L15" s="573">
        <v>646.5</v>
      </c>
      <c r="M15" s="573">
        <v>648.29999999999995</v>
      </c>
      <c r="N15" s="573">
        <v>672.3</v>
      </c>
      <c r="O15" s="573">
        <v>665</v>
      </c>
      <c r="P15" s="573">
        <v>627.85714300000006</v>
      </c>
      <c r="Q15" s="574">
        <v>594.16666699999996</v>
      </c>
      <c r="R15" s="574">
        <v>598.33333300000004</v>
      </c>
      <c r="S15" s="580">
        <v>546.92307700000003</v>
      </c>
      <c r="T15" s="233">
        <v>462.1</v>
      </c>
      <c r="U15" s="233">
        <v>444.2</v>
      </c>
      <c r="V15" s="576"/>
    </row>
    <row r="16" spans="1:22">
      <c r="A16" s="241" t="s">
        <v>776</v>
      </c>
      <c r="B16" s="233"/>
      <c r="C16" s="233"/>
      <c r="D16" s="577"/>
      <c r="E16" s="577"/>
      <c r="F16" s="577"/>
      <c r="G16" s="577"/>
      <c r="H16" s="577"/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8"/>
      <c r="T16" s="233"/>
      <c r="U16" s="233"/>
    </row>
    <row r="17" spans="1:23">
      <c r="A17" s="875" t="s">
        <v>777</v>
      </c>
      <c r="B17" s="233" t="s">
        <v>771</v>
      </c>
      <c r="C17" s="233" t="s">
        <v>772</v>
      </c>
      <c r="D17" s="579">
        <v>1300</v>
      </c>
      <c r="E17" s="579">
        <v>1242.3076999999998</v>
      </c>
      <c r="F17" s="579">
        <v>1242.3076999999998</v>
      </c>
      <c r="G17" s="579">
        <v>1331.9167</v>
      </c>
      <c r="H17" s="579">
        <v>1331.9167</v>
      </c>
      <c r="I17" s="579">
        <v>1331.9167</v>
      </c>
      <c r="J17" s="579">
        <v>1300</v>
      </c>
      <c r="K17" s="579">
        <v>1300</v>
      </c>
      <c r="L17" s="579">
        <v>1200</v>
      </c>
      <c r="M17" s="579">
        <v>1270</v>
      </c>
      <c r="N17" s="579">
        <v>1283.8</v>
      </c>
      <c r="O17" s="579">
        <v>1346.1</v>
      </c>
      <c r="P17" s="579">
        <v>1296.4285709999999</v>
      </c>
      <c r="Q17" s="579">
        <v>1238.5714290000001</v>
      </c>
      <c r="R17" s="579">
        <v>1161.730769</v>
      </c>
      <c r="S17" s="581">
        <v>1021.25</v>
      </c>
      <c r="T17" s="233">
        <v>992.8</v>
      </c>
      <c r="U17" s="233">
        <v>923.6</v>
      </c>
    </row>
    <row r="18" spans="1:23">
      <c r="A18" s="875"/>
      <c r="B18" s="233" t="s">
        <v>773</v>
      </c>
      <c r="C18" s="233" t="s">
        <v>772</v>
      </c>
      <c r="D18" s="579">
        <v>1152.0999999999999</v>
      </c>
      <c r="E18" s="579">
        <v>1125</v>
      </c>
      <c r="F18" s="579">
        <v>1125</v>
      </c>
      <c r="G18" s="579">
        <v>1201.4545000000001</v>
      </c>
      <c r="H18" s="579">
        <v>1201.4545000000001</v>
      </c>
      <c r="I18" s="579">
        <v>1201.4545000000001</v>
      </c>
      <c r="J18" s="579">
        <v>1152.0999999999999</v>
      </c>
      <c r="K18" s="579">
        <v>1152.0999999999999</v>
      </c>
      <c r="L18" s="579">
        <v>1106.3</v>
      </c>
      <c r="M18" s="579">
        <v>1091.7</v>
      </c>
      <c r="N18" s="579">
        <v>1126.8</v>
      </c>
      <c r="O18" s="579">
        <v>1115.4000000000001</v>
      </c>
      <c r="P18" s="579">
        <v>1091.0714290000001</v>
      </c>
      <c r="Q18" s="579">
        <v>1029.8076920000001</v>
      </c>
      <c r="R18" s="579">
        <v>1001.041667</v>
      </c>
      <c r="S18" s="581">
        <v>908.03571399999998</v>
      </c>
      <c r="T18" s="233">
        <v>864.2</v>
      </c>
      <c r="U18" s="233">
        <v>805.4</v>
      </c>
    </row>
    <row r="19" spans="1:23">
      <c r="A19" s="875" t="s">
        <v>774</v>
      </c>
      <c r="B19" s="233" t="s">
        <v>771</v>
      </c>
      <c r="C19" s="233" t="s">
        <v>772</v>
      </c>
      <c r="D19" s="579">
        <v>933.3</v>
      </c>
      <c r="E19" s="579">
        <v>792.30769999999995</v>
      </c>
      <c r="F19" s="579">
        <v>792.30769999999995</v>
      </c>
      <c r="G19" s="579">
        <v>937.8818</v>
      </c>
      <c r="H19" s="579">
        <v>937.8818</v>
      </c>
      <c r="I19" s="579">
        <v>937.8818</v>
      </c>
      <c r="J19" s="579">
        <v>933.3</v>
      </c>
      <c r="K19" s="579">
        <v>933.3</v>
      </c>
      <c r="L19" s="579">
        <v>895.8</v>
      </c>
      <c r="M19" s="579">
        <v>889.3</v>
      </c>
      <c r="N19" s="579">
        <v>916.5</v>
      </c>
      <c r="O19" s="579">
        <v>954.2</v>
      </c>
      <c r="P19" s="579">
        <v>913.07692299999997</v>
      </c>
      <c r="Q19" s="579">
        <v>851.04166699999996</v>
      </c>
      <c r="R19" s="579">
        <v>820.19230799999991</v>
      </c>
      <c r="S19" s="581">
        <v>689.28571399999998</v>
      </c>
      <c r="T19" s="233">
        <v>633.29999999999995</v>
      </c>
      <c r="U19" s="233">
        <v>617.79999999999995</v>
      </c>
    </row>
    <row r="20" spans="1:23">
      <c r="A20" s="875"/>
      <c r="B20" s="233" t="s">
        <v>773</v>
      </c>
      <c r="C20" s="233" t="s">
        <v>772</v>
      </c>
      <c r="D20" s="579">
        <v>830.8</v>
      </c>
      <c r="E20" s="579">
        <v>761.5385</v>
      </c>
      <c r="F20" s="579">
        <v>761.5385</v>
      </c>
      <c r="G20" s="579">
        <v>878.79090000000008</v>
      </c>
      <c r="H20" s="579">
        <v>878.79090000000008</v>
      </c>
      <c r="I20" s="579">
        <v>878.79090000000008</v>
      </c>
      <c r="J20" s="579">
        <v>830.8</v>
      </c>
      <c r="K20" s="579">
        <v>830.8</v>
      </c>
      <c r="L20" s="579">
        <v>836.5</v>
      </c>
      <c r="M20" s="579">
        <v>803.8</v>
      </c>
      <c r="N20" s="579">
        <v>825.3</v>
      </c>
      <c r="O20" s="579">
        <v>854.2</v>
      </c>
      <c r="P20" s="579">
        <v>815.38461499999994</v>
      </c>
      <c r="Q20" s="579">
        <v>794.79166699999996</v>
      </c>
      <c r="R20" s="579">
        <v>761.45833300000004</v>
      </c>
      <c r="S20" s="581">
        <v>686.25</v>
      </c>
      <c r="T20" s="233">
        <v>619.20000000000005</v>
      </c>
      <c r="U20" s="233">
        <v>593.5</v>
      </c>
    </row>
    <row r="21" spans="1:23">
      <c r="A21" s="875" t="s">
        <v>778</v>
      </c>
      <c r="B21" s="233" t="s">
        <v>771</v>
      </c>
      <c r="C21" s="233" t="s">
        <v>772</v>
      </c>
      <c r="D21" s="579">
        <v>212.33329999999998</v>
      </c>
      <c r="E21" s="579">
        <v>197.33329999999998</v>
      </c>
      <c r="F21" s="579">
        <v>197.33329999999998</v>
      </c>
      <c r="G21" s="579">
        <v>220.5333</v>
      </c>
      <c r="H21" s="579">
        <v>220.5333</v>
      </c>
      <c r="I21" s="579">
        <v>220.5333</v>
      </c>
      <c r="J21" s="579">
        <v>212.3</v>
      </c>
      <c r="K21" s="579">
        <v>212.3</v>
      </c>
      <c r="L21" s="579">
        <v>212.7</v>
      </c>
      <c r="M21" s="579">
        <v>198</v>
      </c>
      <c r="N21" s="579">
        <v>206</v>
      </c>
      <c r="O21" s="579">
        <v>194.3</v>
      </c>
      <c r="P21" s="579">
        <v>189.73214300000001</v>
      </c>
      <c r="Q21" s="579">
        <v>192.5</v>
      </c>
      <c r="R21" s="579">
        <v>156.80000000000001</v>
      </c>
      <c r="S21" s="581">
        <v>135.23076900000001</v>
      </c>
      <c r="T21" s="233">
        <v>169.2</v>
      </c>
      <c r="U21" s="233">
        <v>113.8</v>
      </c>
    </row>
    <row r="22" spans="1:23">
      <c r="A22" s="875"/>
      <c r="B22" s="233" t="s">
        <v>773</v>
      </c>
      <c r="C22" s="233" t="s">
        <v>772</v>
      </c>
      <c r="D22" s="579">
        <v>159.6429</v>
      </c>
      <c r="E22" s="579">
        <v>162</v>
      </c>
      <c r="F22" s="579">
        <v>162</v>
      </c>
      <c r="G22" s="579">
        <v>159.36150000000001</v>
      </c>
      <c r="H22" s="579">
        <v>159.36150000000001</v>
      </c>
      <c r="I22" s="579">
        <v>159.36150000000001</v>
      </c>
      <c r="J22" s="579">
        <v>159.6</v>
      </c>
      <c r="K22" s="579">
        <v>159.6</v>
      </c>
      <c r="L22" s="579">
        <v>152.80000000000001</v>
      </c>
      <c r="M22" s="579">
        <v>146</v>
      </c>
      <c r="N22" s="579">
        <v>151.80000000000001</v>
      </c>
      <c r="O22" s="579">
        <v>137.5</v>
      </c>
      <c r="P22" s="579">
        <v>134.64285699999999</v>
      </c>
      <c r="Q22" s="579">
        <v>162</v>
      </c>
      <c r="R22" s="579">
        <v>115.166667</v>
      </c>
      <c r="S22" s="581">
        <v>96.5</v>
      </c>
      <c r="T22" s="233">
        <v>122.1</v>
      </c>
      <c r="U22" s="233">
        <v>78.2</v>
      </c>
    </row>
    <row r="23" spans="1:23" ht="12.75">
      <c r="A23" s="875" t="s">
        <v>779</v>
      </c>
      <c r="B23" s="233" t="s">
        <v>771</v>
      </c>
      <c r="C23" s="233" t="s">
        <v>772</v>
      </c>
      <c r="D23" s="579">
        <v>151.07139999999998</v>
      </c>
      <c r="E23" s="579">
        <v>141.33329999999998</v>
      </c>
      <c r="F23" s="579">
        <v>141.33329999999998</v>
      </c>
      <c r="G23" s="579">
        <v>160.41670000000002</v>
      </c>
      <c r="H23" s="579">
        <v>160.41670000000002</v>
      </c>
      <c r="I23" s="579">
        <v>160.41670000000002</v>
      </c>
      <c r="J23" s="579">
        <v>151.1</v>
      </c>
      <c r="K23" s="579">
        <v>151.1</v>
      </c>
      <c r="L23" s="579">
        <v>151.30000000000001</v>
      </c>
      <c r="M23" s="579">
        <v>140.30000000000001</v>
      </c>
      <c r="N23" s="579">
        <v>114.1</v>
      </c>
      <c r="O23" s="579">
        <v>131</v>
      </c>
      <c r="P23" s="579">
        <v>126.666667</v>
      </c>
      <c r="Q23" s="579">
        <v>112</v>
      </c>
      <c r="R23" s="579">
        <v>101</v>
      </c>
      <c r="S23" s="581">
        <v>90.1</v>
      </c>
      <c r="T23" s="233">
        <v>76.3</v>
      </c>
      <c r="U23" s="233">
        <v>87.9</v>
      </c>
      <c r="V23" s="576"/>
    </row>
    <row r="24" spans="1:23" ht="12.75">
      <c r="A24" s="875"/>
      <c r="B24" s="233" t="s">
        <v>773</v>
      </c>
      <c r="C24" s="233" t="s">
        <v>772</v>
      </c>
      <c r="D24" s="579">
        <v>108.54169999999999</v>
      </c>
      <c r="E24" s="579">
        <v>105.33330000000001</v>
      </c>
      <c r="F24" s="579">
        <v>105.33330000000001</v>
      </c>
      <c r="G24" s="579">
        <v>116.66669999999999</v>
      </c>
      <c r="H24" s="579">
        <v>116.66669999999999</v>
      </c>
      <c r="I24" s="579">
        <v>116.66669999999999</v>
      </c>
      <c r="J24" s="579">
        <v>108.5</v>
      </c>
      <c r="K24" s="579">
        <v>108.5</v>
      </c>
      <c r="L24" s="579">
        <v>114.6</v>
      </c>
      <c r="M24" s="579">
        <v>102.5</v>
      </c>
      <c r="N24" s="579">
        <v>112.6</v>
      </c>
      <c r="O24" s="579">
        <v>93</v>
      </c>
      <c r="P24" s="579">
        <v>93</v>
      </c>
      <c r="Q24" s="579">
        <v>83.666667000000004</v>
      </c>
      <c r="R24" s="579">
        <v>73.916667000000004</v>
      </c>
      <c r="S24" s="581">
        <v>70.865384999999989</v>
      </c>
      <c r="T24" s="233">
        <v>54.4</v>
      </c>
      <c r="U24" s="233">
        <v>58.8</v>
      </c>
      <c r="V24" s="576"/>
    </row>
    <row r="25" spans="1:23">
      <c r="A25" s="571" t="s">
        <v>780</v>
      </c>
      <c r="B25" s="491"/>
      <c r="C25" s="491"/>
      <c r="D25" s="582"/>
      <c r="E25" s="582"/>
      <c r="F25" s="582"/>
      <c r="G25" s="582"/>
      <c r="H25" s="582"/>
      <c r="I25" s="582"/>
      <c r="J25" s="582"/>
      <c r="K25" s="582"/>
      <c r="L25" s="582"/>
      <c r="M25" s="582"/>
      <c r="N25" s="582"/>
      <c r="O25" s="582"/>
      <c r="P25" s="582"/>
      <c r="Q25" s="582"/>
      <c r="R25" s="582"/>
      <c r="S25" s="583"/>
      <c r="T25" s="233"/>
      <c r="U25" s="233"/>
    </row>
    <row r="26" spans="1:23">
      <c r="A26" s="884" t="s">
        <v>781</v>
      </c>
      <c r="B26" s="884"/>
      <c r="C26" s="233" t="s">
        <v>782</v>
      </c>
      <c r="D26" s="584" t="s">
        <v>485</v>
      </c>
      <c r="E26" s="584" t="s">
        <v>485</v>
      </c>
      <c r="F26" s="584" t="s">
        <v>485</v>
      </c>
      <c r="G26" s="584" t="s">
        <v>485</v>
      </c>
      <c r="H26" s="584" t="s">
        <v>485</v>
      </c>
      <c r="I26" s="584" t="s">
        <v>485</v>
      </c>
      <c r="J26" s="584" t="s">
        <v>485</v>
      </c>
      <c r="K26" s="584" t="s">
        <v>485</v>
      </c>
      <c r="L26" s="584" t="s">
        <v>485</v>
      </c>
      <c r="M26" s="584" t="s">
        <v>485</v>
      </c>
      <c r="N26" s="584" t="s">
        <v>485</v>
      </c>
      <c r="O26" s="584" t="s">
        <v>485</v>
      </c>
      <c r="P26" s="584" t="s">
        <v>485</v>
      </c>
      <c r="Q26" s="584" t="s">
        <v>485</v>
      </c>
      <c r="R26" s="584">
        <v>3.1</v>
      </c>
      <c r="S26" s="585">
        <v>3.1</v>
      </c>
      <c r="T26" s="233">
        <v>3.1</v>
      </c>
      <c r="U26" s="233">
        <v>3.1</v>
      </c>
    </row>
    <row r="27" spans="1:23">
      <c r="A27" s="884" t="s">
        <v>783</v>
      </c>
      <c r="B27" s="884"/>
      <c r="C27" s="233" t="s">
        <v>782</v>
      </c>
      <c r="D27" s="586" t="s">
        <v>485</v>
      </c>
      <c r="E27" s="586">
        <v>55.3</v>
      </c>
      <c r="F27" s="586">
        <v>58.7</v>
      </c>
      <c r="G27" s="586">
        <v>85</v>
      </c>
      <c r="H27" s="586">
        <v>75</v>
      </c>
      <c r="I27" s="586">
        <v>65</v>
      </c>
      <c r="J27" s="586" t="s">
        <v>485</v>
      </c>
      <c r="K27" s="586">
        <v>75</v>
      </c>
      <c r="L27" s="586">
        <v>52.8</v>
      </c>
      <c r="M27" s="586">
        <v>49.3</v>
      </c>
      <c r="N27" s="586">
        <v>49.3</v>
      </c>
      <c r="O27" s="586">
        <v>49</v>
      </c>
      <c r="P27" s="586" t="s">
        <v>485</v>
      </c>
      <c r="Q27" s="586" t="s">
        <v>485</v>
      </c>
      <c r="R27" s="586" t="s">
        <v>485</v>
      </c>
      <c r="S27" s="587" t="s">
        <v>485</v>
      </c>
      <c r="T27" s="233" t="s">
        <v>485</v>
      </c>
      <c r="U27" s="233" t="s">
        <v>485</v>
      </c>
    </row>
    <row r="28" spans="1:23">
      <c r="A28" s="884" t="s">
        <v>784</v>
      </c>
      <c r="B28" s="884"/>
      <c r="C28" s="244" t="s">
        <v>785</v>
      </c>
      <c r="D28" s="586">
        <v>15</v>
      </c>
      <c r="E28" s="586">
        <v>17.3</v>
      </c>
      <c r="F28" s="586">
        <v>17.3</v>
      </c>
      <c r="G28" s="586">
        <v>16.3</v>
      </c>
      <c r="H28" s="586">
        <v>16.3</v>
      </c>
      <c r="I28" s="586">
        <v>18</v>
      </c>
      <c r="J28" s="586">
        <v>16.3</v>
      </c>
      <c r="K28" s="586">
        <v>16.3</v>
      </c>
      <c r="L28" s="586">
        <v>19</v>
      </c>
      <c r="M28" s="586">
        <v>20</v>
      </c>
      <c r="N28" s="586">
        <v>20</v>
      </c>
      <c r="O28" s="586">
        <v>19.3</v>
      </c>
      <c r="P28" s="586">
        <v>19</v>
      </c>
      <c r="Q28" s="586">
        <v>21</v>
      </c>
      <c r="R28" s="586">
        <v>18</v>
      </c>
      <c r="S28" s="587">
        <v>19</v>
      </c>
      <c r="T28" s="233">
        <v>21.6</v>
      </c>
      <c r="U28" s="233">
        <v>20</v>
      </c>
    </row>
    <row r="29" spans="1:23">
      <c r="A29" s="884" t="s">
        <v>786</v>
      </c>
      <c r="B29" s="884"/>
      <c r="C29" s="244" t="s">
        <v>785</v>
      </c>
      <c r="D29" s="586">
        <v>33</v>
      </c>
      <c r="E29" s="586">
        <v>30</v>
      </c>
      <c r="F29" s="586">
        <v>30</v>
      </c>
      <c r="G29" s="586">
        <v>25.7</v>
      </c>
      <c r="H29" s="586">
        <v>25.7</v>
      </c>
      <c r="I29" s="586">
        <v>25.7</v>
      </c>
      <c r="J29" s="586">
        <v>40</v>
      </c>
      <c r="K29" s="586">
        <v>40</v>
      </c>
      <c r="L29" s="586">
        <v>23.5</v>
      </c>
      <c r="M29" s="586">
        <v>24</v>
      </c>
      <c r="N29" s="586">
        <v>24</v>
      </c>
      <c r="O29" s="586">
        <v>25</v>
      </c>
      <c r="P29" s="586">
        <v>25</v>
      </c>
      <c r="Q29" s="586">
        <v>24.3</v>
      </c>
      <c r="R29" s="586">
        <v>26</v>
      </c>
      <c r="S29" s="587">
        <v>27.6</v>
      </c>
      <c r="T29" s="233">
        <v>36.299999999999997</v>
      </c>
      <c r="U29" s="233">
        <v>37</v>
      </c>
    </row>
    <row r="30" spans="1:23" ht="12.75">
      <c r="A30" s="875" t="s">
        <v>787</v>
      </c>
      <c r="B30" s="875"/>
      <c r="C30" s="588" t="s">
        <v>785</v>
      </c>
      <c r="D30" s="586">
        <v>23.3</v>
      </c>
      <c r="E30" s="586">
        <v>26.6</v>
      </c>
      <c r="F30" s="586">
        <v>26</v>
      </c>
      <c r="G30" s="586">
        <v>25</v>
      </c>
      <c r="H30" s="586">
        <v>25</v>
      </c>
      <c r="I30" s="586">
        <v>25</v>
      </c>
      <c r="J30" s="586">
        <v>25</v>
      </c>
      <c r="K30" s="586">
        <v>25</v>
      </c>
      <c r="L30" s="586">
        <v>24.3</v>
      </c>
      <c r="M30" s="586">
        <v>22.3</v>
      </c>
      <c r="N30" s="586">
        <v>23</v>
      </c>
      <c r="O30" s="586">
        <v>23</v>
      </c>
      <c r="P30" s="586">
        <v>22.7</v>
      </c>
      <c r="Q30" s="586">
        <v>24</v>
      </c>
      <c r="R30" s="586">
        <v>21</v>
      </c>
      <c r="S30" s="587">
        <v>21</v>
      </c>
      <c r="T30" s="233">
        <v>23</v>
      </c>
      <c r="U30" s="233">
        <v>25</v>
      </c>
      <c r="V30" s="576"/>
      <c r="W30" s="576"/>
    </row>
    <row r="31" spans="1:23" ht="12.75">
      <c r="A31" s="875" t="s">
        <v>788</v>
      </c>
      <c r="B31" s="875"/>
      <c r="C31" s="588" t="s">
        <v>785</v>
      </c>
      <c r="D31" s="586">
        <v>33.299999999999997</v>
      </c>
      <c r="E31" s="586">
        <v>27.6</v>
      </c>
      <c r="F31" s="586">
        <v>31.7</v>
      </c>
      <c r="G31" s="586">
        <v>30</v>
      </c>
      <c r="H31" s="586">
        <v>30</v>
      </c>
      <c r="I31" s="586">
        <v>30</v>
      </c>
      <c r="J31" s="586">
        <v>41.7</v>
      </c>
      <c r="K31" s="586">
        <v>41.7</v>
      </c>
      <c r="L31" s="586">
        <v>32</v>
      </c>
      <c r="M31" s="586">
        <v>30</v>
      </c>
      <c r="N31" s="586">
        <v>29.5</v>
      </c>
      <c r="O31" s="586">
        <v>29.3</v>
      </c>
      <c r="P31" s="586">
        <v>28.7</v>
      </c>
      <c r="Q31" s="586">
        <v>30</v>
      </c>
      <c r="R31" s="586">
        <v>25</v>
      </c>
      <c r="S31" s="587">
        <v>25</v>
      </c>
      <c r="T31" s="233">
        <v>27.3</v>
      </c>
      <c r="U31" s="233">
        <v>30</v>
      </c>
      <c r="V31" s="576"/>
      <c r="W31" s="576"/>
    </row>
    <row r="32" spans="1:23" ht="12.75">
      <c r="A32" s="875" t="s">
        <v>789</v>
      </c>
      <c r="B32" s="875"/>
      <c r="C32" s="588" t="s">
        <v>785</v>
      </c>
      <c r="D32" s="586">
        <v>6.7</v>
      </c>
      <c r="E32" s="586">
        <v>10</v>
      </c>
      <c r="F32" s="586">
        <v>8</v>
      </c>
      <c r="G32" s="586">
        <v>5</v>
      </c>
      <c r="H32" s="586">
        <v>5</v>
      </c>
      <c r="I32" s="586">
        <v>5</v>
      </c>
      <c r="J32" s="586">
        <v>5</v>
      </c>
      <c r="K32" s="586">
        <v>5</v>
      </c>
      <c r="L32" s="586">
        <v>5.3</v>
      </c>
      <c r="M32" s="586">
        <v>1.5</v>
      </c>
      <c r="N32" s="586">
        <v>1</v>
      </c>
      <c r="O32" s="586">
        <v>1</v>
      </c>
      <c r="P32" s="586">
        <v>1</v>
      </c>
      <c r="Q32" s="586">
        <v>1.3</v>
      </c>
      <c r="R32" s="586">
        <v>3.5</v>
      </c>
      <c r="S32" s="587">
        <v>3.5</v>
      </c>
      <c r="T32" s="233">
        <v>2.2999999999999998</v>
      </c>
      <c r="U32" s="233">
        <v>2</v>
      </c>
      <c r="V32" s="576"/>
      <c r="W32" s="576"/>
    </row>
    <row r="33" spans="1:23" ht="12.75">
      <c r="A33" s="875" t="s">
        <v>790</v>
      </c>
      <c r="B33" s="875"/>
      <c r="C33" s="492" t="s">
        <v>785</v>
      </c>
      <c r="D33" s="586">
        <v>21.3</v>
      </c>
      <c r="E33" s="586">
        <v>30</v>
      </c>
      <c r="F33" s="586">
        <v>32</v>
      </c>
      <c r="G33" s="586">
        <v>31.3</v>
      </c>
      <c r="H33" s="586" t="s">
        <v>485</v>
      </c>
      <c r="I33" s="586" t="s">
        <v>485</v>
      </c>
      <c r="J33" s="586">
        <v>25</v>
      </c>
      <c r="K33" s="586">
        <v>25</v>
      </c>
      <c r="L33" s="586">
        <v>10</v>
      </c>
      <c r="M33" s="586" t="s">
        <v>485</v>
      </c>
      <c r="N33" s="586" t="s">
        <v>485</v>
      </c>
      <c r="O33" s="586" t="s">
        <v>485</v>
      </c>
      <c r="P33" s="586" t="s">
        <v>485</v>
      </c>
      <c r="Q33" s="586" t="s">
        <v>485</v>
      </c>
      <c r="R33" s="586">
        <v>3.5</v>
      </c>
      <c r="S33" s="587">
        <v>5.2</v>
      </c>
      <c r="T33" s="233">
        <v>14</v>
      </c>
      <c r="U33" s="233">
        <v>14</v>
      </c>
      <c r="V33" s="576"/>
      <c r="W33" s="576"/>
    </row>
    <row r="34" spans="1:23" ht="12.75">
      <c r="C34" s="132"/>
      <c r="K34" s="569"/>
      <c r="V34" s="576"/>
      <c r="W34" s="576"/>
    </row>
    <row r="35" spans="1:23">
      <c r="C35" s="132"/>
      <c r="K35" s="569"/>
    </row>
    <row r="36" spans="1:23">
      <c r="A36" s="787"/>
      <c r="B36" s="883"/>
      <c r="C36" s="883"/>
      <c r="D36" s="883"/>
      <c r="E36" s="883"/>
      <c r="F36" s="883"/>
      <c r="G36" s="883"/>
      <c r="H36" s="883"/>
      <c r="I36" s="883"/>
      <c r="J36" s="883"/>
      <c r="K36" s="883"/>
    </row>
    <row r="37" spans="1:23">
      <c r="K37" s="569"/>
    </row>
    <row r="38" spans="1:23">
      <c r="K38" s="569"/>
    </row>
    <row r="39" spans="1:23">
      <c r="K39" s="569"/>
    </row>
    <row r="40" spans="1:23">
      <c r="K40" s="569"/>
    </row>
    <row r="41" spans="1:23">
      <c r="K41" s="569"/>
    </row>
    <row r="42" spans="1:23">
      <c r="K42" s="569"/>
    </row>
  </sheetData>
  <mergeCells count="22">
    <mergeCell ref="A31:B31"/>
    <mergeCell ref="A32:B32"/>
    <mergeCell ref="A33:B33"/>
    <mergeCell ref="A36:K36"/>
    <mergeCell ref="A23:A24"/>
    <mergeCell ref="A26:B26"/>
    <mergeCell ref="A27:B27"/>
    <mergeCell ref="A28:B28"/>
    <mergeCell ref="A29:B29"/>
    <mergeCell ref="A30:B30"/>
    <mergeCell ref="A21:A22"/>
    <mergeCell ref="A1:Q1"/>
    <mergeCell ref="A3:B4"/>
    <mergeCell ref="C3:C4"/>
    <mergeCell ref="D3:D4"/>
    <mergeCell ref="E3:U3"/>
    <mergeCell ref="A7:A8"/>
    <mergeCell ref="A9:A10"/>
    <mergeCell ref="A12:A13"/>
    <mergeCell ref="A14:A15"/>
    <mergeCell ref="A17:A18"/>
    <mergeCell ref="A19:A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R7" sqref="R7"/>
    </sheetView>
  </sheetViews>
  <sheetFormatPr defaultRowHeight="12.75"/>
  <cols>
    <col min="1" max="1" width="8.5703125" style="321" customWidth="1"/>
    <col min="2" max="2" width="6.28515625" style="321" customWidth="1"/>
    <col min="3" max="3" width="4.7109375" style="321" customWidth="1"/>
    <col min="4" max="4" width="4.42578125" style="321" customWidth="1"/>
    <col min="5" max="5" width="7.140625" style="321" customWidth="1"/>
    <col min="6" max="6" width="8.28515625" style="321" customWidth="1"/>
    <col min="7" max="7" width="8.140625" style="321" customWidth="1"/>
    <col min="8" max="8" width="7.42578125" style="321" customWidth="1"/>
    <col min="9" max="9" width="6" style="321" customWidth="1"/>
    <col min="10" max="10" width="6.7109375" style="321" customWidth="1"/>
    <col min="11" max="11" width="5.7109375" style="321" customWidth="1"/>
    <col min="12" max="12" width="6.140625" style="321" customWidth="1"/>
    <col min="13" max="13" width="5.7109375" style="321" customWidth="1"/>
    <col min="14" max="14" width="7" style="321" customWidth="1"/>
    <col min="15" max="256" width="9.140625" style="321"/>
    <col min="257" max="257" width="8.5703125" style="321" customWidth="1"/>
    <col min="258" max="258" width="6.28515625" style="321" customWidth="1"/>
    <col min="259" max="259" width="4.7109375" style="321" customWidth="1"/>
    <col min="260" max="260" width="4.42578125" style="321" customWidth="1"/>
    <col min="261" max="261" width="7.140625" style="321" customWidth="1"/>
    <col min="262" max="262" width="8.28515625" style="321" customWidth="1"/>
    <col min="263" max="263" width="8.140625" style="321" customWidth="1"/>
    <col min="264" max="264" width="7.42578125" style="321" customWidth="1"/>
    <col min="265" max="265" width="6" style="321" customWidth="1"/>
    <col min="266" max="266" width="6.7109375" style="321" customWidth="1"/>
    <col min="267" max="267" width="5.7109375" style="321" customWidth="1"/>
    <col min="268" max="268" width="6.140625" style="321" customWidth="1"/>
    <col min="269" max="269" width="5.7109375" style="321" customWidth="1"/>
    <col min="270" max="270" width="7" style="321" customWidth="1"/>
    <col min="271" max="512" width="9.140625" style="321"/>
    <col min="513" max="513" width="8.5703125" style="321" customWidth="1"/>
    <col min="514" max="514" width="6.28515625" style="321" customWidth="1"/>
    <col min="515" max="515" width="4.7109375" style="321" customWidth="1"/>
    <col min="516" max="516" width="4.42578125" style="321" customWidth="1"/>
    <col min="517" max="517" width="7.140625" style="321" customWidth="1"/>
    <col min="518" max="518" width="8.28515625" style="321" customWidth="1"/>
    <col min="519" max="519" width="8.140625" style="321" customWidth="1"/>
    <col min="520" max="520" width="7.42578125" style="321" customWidth="1"/>
    <col min="521" max="521" width="6" style="321" customWidth="1"/>
    <col min="522" max="522" width="6.7109375" style="321" customWidth="1"/>
    <col min="523" max="523" width="5.7109375" style="321" customWidth="1"/>
    <col min="524" max="524" width="6.140625" style="321" customWidth="1"/>
    <col min="525" max="525" width="5.7109375" style="321" customWidth="1"/>
    <col min="526" max="526" width="7" style="321" customWidth="1"/>
    <col min="527" max="768" width="9.140625" style="321"/>
    <col min="769" max="769" width="8.5703125" style="321" customWidth="1"/>
    <col min="770" max="770" width="6.28515625" style="321" customWidth="1"/>
    <col min="771" max="771" width="4.7109375" style="321" customWidth="1"/>
    <col min="772" max="772" width="4.42578125" style="321" customWidth="1"/>
    <col min="773" max="773" width="7.140625" style="321" customWidth="1"/>
    <col min="774" max="774" width="8.28515625" style="321" customWidth="1"/>
    <col min="775" max="775" width="8.140625" style="321" customWidth="1"/>
    <col min="776" max="776" width="7.42578125" style="321" customWidth="1"/>
    <col min="777" max="777" width="6" style="321" customWidth="1"/>
    <col min="778" max="778" width="6.7109375" style="321" customWidth="1"/>
    <col min="779" max="779" width="5.7109375" style="321" customWidth="1"/>
    <col min="780" max="780" width="6.140625" style="321" customWidth="1"/>
    <col min="781" max="781" width="5.7109375" style="321" customWidth="1"/>
    <col min="782" max="782" width="7" style="321" customWidth="1"/>
    <col min="783" max="1024" width="9.140625" style="321"/>
    <col min="1025" max="1025" width="8.5703125" style="321" customWidth="1"/>
    <col min="1026" max="1026" width="6.28515625" style="321" customWidth="1"/>
    <col min="1027" max="1027" width="4.7109375" style="321" customWidth="1"/>
    <col min="1028" max="1028" width="4.42578125" style="321" customWidth="1"/>
    <col min="1029" max="1029" width="7.140625" style="321" customWidth="1"/>
    <col min="1030" max="1030" width="8.28515625" style="321" customWidth="1"/>
    <col min="1031" max="1031" width="8.140625" style="321" customWidth="1"/>
    <col min="1032" max="1032" width="7.42578125" style="321" customWidth="1"/>
    <col min="1033" max="1033" width="6" style="321" customWidth="1"/>
    <col min="1034" max="1034" width="6.7109375" style="321" customWidth="1"/>
    <col min="1035" max="1035" width="5.7109375" style="321" customWidth="1"/>
    <col min="1036" max="1036" width="6.140625" style="321" customWidth="1"/>
    <col min="1037" max="1037" width="5.7109375" style="321" customWidth="1"/>
    <col min="1038" max="1038" width="7" style="321" customWidth="1"/>
    <col min="1039" max="1280" width="9.140625" style="321"/>
    <col min="1281" max="1281" width="8.5703125" style="321" customWidth="1"/>
    <col min="1282" max="1282" width="6.28515625" style="321" customWidth="1"/>
    <col min="1283" max="1283" width="4.7109375" style="321" customWidth="1"/>
    <col min="1284" max="1284" width="4.42578125" style="321" customWidth="1"/>
    <col min="1285" max="1285" width="7.140625" style="321" customWidth="1"/>
    <col min="1286" max="1286" width="8.28515625" style="321" customWidth="1"/>
    <col min="1287" max="1287" width="8.140625" style="321" customWidth="1"/>
    <col min="1288" max="1288" width="7.42578125" style="321" customWidth="1"/>
    <col min="1289" max="1289" width="6" style="321" customWidth="1"/>
    <col min="1290" max="1290" width="6.7109375" style="321" customWidth="1"/>
    <col min="1291" max="1291" width="5.7109375" style="321" customWidth="1"/>
    <col min="1292" max="1292" width="6.140625" style="321" customWidth="1"/>
    <col min="1293" max="1293" width="5.7109375" style="321" customWidth="1"/>
    <col min="1294" max="1294" width="7" style="321" customWidth="1"/>
    <col min="1295" max="1536" width="9.140625" style="321"/>
    <col min="1537" max="1537" width="8.5703125" style="321" customWidth="1"/>
    <col min="1538" max="1538" width="6.28515625" style="321" customWidth="1"/>
    <col min="1539" max="1539" width="4.7109375" style="321" customWidth="1"/>
    <col min="1540" max="1540" width="4.42578125" style="321" customWidth="1"/>
    <col min="1541" max="1541" width="7.140625" style="321" customWidth="1"/>
    <col min="1542" max="1542" width="8.28515625" style="321" customWidth="1"/>
    <col min="1543" max="1543" width="8.140625" style="321" customWidth="1"/>
    <col min="1544" max="1544" width="7.42578125" style="321" customWidth="1"/>
    <col min="1545" max="1545" width="6" style="321" customWidth="1"/>
    <col min="1546" max="1546" width="6.7109375" style="321" customWidth="1"/>
    <col min="1547" max="1547" width="5.7109375" style="321" customWidth="1"/>
    <col min="1548" max="1548" width="6.140625" style="321" customWidth="1"/>
    <col min="1549" max="1549" width="5.7109375" style="321" customWidth="1"/>
    <col min="1550" max="1550" width="7" style="321" customWidth="1"/>
    <col min="1551" max="1792" width="9.140625" style="321"/>
    <col min="1793" max="1793" width="8.5703125" style="321" customWidth="1"/>
    <col min="1794" max="1794" width="6.28515625" style="321" customWidth="1"/>
    <col min="1795" max="1795" width="4.7109375" style="321" customWidth="1"/>
    <col min="1796" max="1796" width="4.42578125" style="321" customWidth="1"/>
    <col min="1797" max="1797" width="7.140625" style="321" customWidth="1"/>
    <col min="1798" max="1798" width="8.28515625" style="321" customWidth="1"/>
    <col min="1799" max="1799" width="8.140625" style="321" customWidth="1"/>
    <col min="1800" max="1800" width="7.42578125" style="321" customWidth="1"/>
    <col min="1801" max="1801" width="6" style="321" customWidth="1"/>
    <col min="1802" max="1802" width="6.7109375" style="321" customWidth="1"/>
    <col min="1803" max="1803" width="5.7109375" style="321" customWidth="1"/>
    <col min="1804" max="1804" width="6.140625" style="321" customWidth="1"/>
    <col min="1805" max="1805" width="5.7109375" style="321" customWidth="1"/>
    <col min="1806" max="1806" width="7" style="321" customWidth="1"/>
    <col min="1807" max="2048" width="9.140625" style="321"/>
    <col min="2049" max="2049" width="8.5703125" style="321" customWidth="1"/>
    <col min="2050" max="2050" width="6.28515625" style="321" customWidth="1"/>
    <col min="2051" max="2051" width="4.7109375" style="321" customWidth="1"/>
    <col min="2052" max="2052" width="4.42578125" style="321" customWidth="1"/>
    <col min="2053" max="2053" width="7.140625" style="321" customWidth="1"/>
    <col min="2054" max="2054" width="8.28515625" style="321" customWidth="1"/>
    <col min="2055" max="2055" width="8.140625" style="321" customWidth="1"/>
    <col min="2056" max="2056" width="7.42578125" style="321" customWidth="1"/>
    <col min="2057" max="2057" width="6" style="321" customWidth="1"/>
    <col min="2058" max="2058" width="6.7109375" style="321" customWidth="1"/>
    <col min="2059" max="2059" width="5.7109375" style="321" customWidth="1"/>
    <col min="2060" max="2060" width="6.140625" style="321" customWidth="1"/>
    <col min="2061" max="2061" width="5.7109375" style="321" customWidth="1"/>
    <col min="2062" max="2062" width="7" style="321" customWidth="1"/>
    <col min="2063" max="2304" width="9.140625" style="321"/>
    <col min="2305" max="2305" width="8.5703125" style="321" customWidth="1"/>
    <col min="2306" max="2306" width="6.28515625" style="321" customWidth="1"/>
    <col min="2307" max="2307" width="4.7109375" style="321" customWidth="1"/>
    <col min="2308" max="2308" width="4.42578125" style="321" customWidth="1"/>
    <col min="2309" max="2309" width="7.140625" style="321" customWidth="1"/>
    <col min="2310" max="2310" width="8.28515625" style="321" customWidth="1"/>
    <col min="2311" max="2311" width="8.140625" style="321" customWidth="1"/>
    <col min="2312" max="2312" width="7.42578125" style="321" customWidth="1"/>
    <col min="2313" max="2313" width="6" style="321" customWidth="1"/>
    <col min="2314" max="2314" width="6.7109375" style="321" customWidth="1"/>
    <col min="2315" max="2315" width="5.7109375" style="321" customWidth="1"/>
    <col min="2316" max="2316" width="6.140625" style="321" customWidth="1"/>
    <col min="2317" max="2317" width="5.7109375" style="321" customWidth="1"/>
    <col min="2318" max="2318" width="7" style="321" customWidth="1"/>
    <col min="2319" max="2560" width="9.140625" style="321"/>
    <col min="2561" max="2561" width="8.5703125" style="321" customWidth="1"/>
    <col min="2562" max="2562" width="6.28515625" style="321" customWidth="1"/>
    <col min="2563" max="2563" width="4.7109375" style="321" customWidth="1"/>
    <col min="2564" max="2564" width="4.42578125" style="321" customWidth="1"/>
    <col min="2565" max="2565" width="7.140625" style="321" customWidth="1"/>
    <col min="2566" max="2566" width="8.28515625" style="321" customWidth="1"/>
    <col min="2567" max="2567" width="8.140625" style="321" customWidth="1"/>
    <col min="2568" max="2568" width="7.42578125" style="321" customWidth="1"/>
    <col min="2569" max="2569" width="6" style="321" customWidth="1"/>
    <col min="2570" max="2570" width="6.7109375" style="321" customWidth="1"/>
    <col min="2571" max="2571" width="5.7109375" style="321" customWidth="1"/>
    <col min="2572" max="2572" width="6.140625" style="321" customWidth="1"/>
    <col min="2573" max="2573" width="5.7109375" style="321" customWidth="1"/>
    <col min="2574" max="2574" width="7" style="321" customWidth="1"/>
    <col min="2575" max="2816" width="9.140625" style="321"/>
    <col min="2817" max="2817" width="8.5703125" style="321" customWidth="1"/>
    <col min="2818" max="2818" width="6.28515625" style="321" customWidth="1"/>
    <col min="2819" max="2819" width="4.7109375" style="321" customWidth="1"/>
    <col min="2820" max="2820" width="4.42578125" style="321" customWidth="1"/>
    <col min="2821" max="2821" width="7.140625" style="321" customWidth="1"/>
    <col min="2822" max="2822" width="8.28515625" style="321" customWidth="1"/>
    <col min="2823" max="2823" width="8.140625" style="321" customWidth="1"/>
    <col min="2824" max="2824" width="7.42578125" style="321" customWidth="1"/>
    <col min="2825" max="2825" width="6" style="321" customWidth="1"/>
    <col min="2826" max="2826" width="6.7109375" style="321" customWidth="1"/>
    <col min="2827" max="2827" width="5.7109375" style="321" customWidth="1"/>
    <col min="2828" max="2828" width="6.140625" style="321" customWidth="1"/>
    <col min="2829" max="2829" width="5.7109375" style="321" customWidth="1"/>
    <col min="2830" max="2830" width="7" style="321" customWidth="1"/>
    <col min="2831" max="3072" width="9.140625" style="321"/>
    <col min="3073" max="3073" width="8.5703125" style="321" customWidth="1"/>
    <col min="3074" max="3074" width="6.28515625" style="321" customWidth="1"/>
    <col min="3075" max="3075" width="4.7109375" style="321" customWidth="1"/>
    <col min="3076" max="3076" width="4.42578125" style="321" customWidth="1"/>
    <col min="3077" max="3077" width="7.140625" style="321" customWidth="1"/>
    <col min="3078" max="3078" width="8.28515625" style="321" customWidth="1"/>
    <col min="3079" max="3079" width="8.140625" style="321" customWidth="1"/>
    <col min="3080" max="3080" width="7.42578125" style="321" customWidth="1"/>
    <col min="3081" max="3081" width="6" style="321" customWidth="1"/>
    <col min="3082" max="3082" width="6.7109375" style="321" customWidth="1"/>
    <col min="3083" max="3083" width="5.7109375" style="321" customWidth="1"/>
    <col min="3084" max="3084" width="6.140625" style="321" customWidth="1"/>
    <col min="3085" max="3085" width="5.7109375" style="321" customWidth="1"/>
    <col min="3086" max="3086" width="7" style="321" customWidth="1"/>
    <col min="3087" max="3328" width="9.140625" style="321"/>
    <col min="3329" max="3329" width="8.5703125" style="321" customWidth="1"/>
    <col min="3330" max="3330" width="6.28515625" style="321" customWidth="1"/>
    <col min="3331" max="3331" width="4.7109375" style="321" customWidth="1"/>
    <col min="3332" max="3332" width="4.42578125" style="321" customWidth="1"/>
    <col min="3333" max="3333" width="7.140625" style="321" customWidth="1"/>
    <col min="3334" max="3334" width="8.28515625" style="321" customWidth="1"/>
    <col min="3335" max="3335" width="8.140625" style="321" customWidth="1"/>
    <col min="3336" max="3336" width="7.42578125" style="321" customWidth="1"/>
    <col min="3337" max="3337" width="6" style="321" customWidth="1"/>
    <col min="3338" max="3338" width="6.7109375" style="321" customWidth="1"/>
    <col min="3339" max="3339" width="5.7109375" style="321" customWidth="1"/>
    <col min="3340" max="3340" width="6.140625" style="321" customWidth="1"/>
    <col min="3341" max="3341" width="5.7109375" style="321" customWidth="1"/>
    <col min="3342" max="3342" width="7" style="321" customWidth="1"/>
    <col min="3343" max="3584" width="9.140625" style="321"/>
    <col min="3585" max="3585" width="8.5703125" style="321" customWidth="1"/>
    <col min="3586" max="3586" width="6.28515625" style="321" customWidth="1"/>
    <col min="3587" max="3587" width="4.7109375" style="321" customWidth="1"/>
    <col min="3588" max="3588" width="4.42578125" style="321" customWidth="1"/>
    <col min="3589" max="3589" width="7.140625" style="321" customWidth="1"/>
    <col min="3590" max="3590" width="8.28515625" style="321" customWidth="1"/>
    <col min="3591" max="3591" width="8.140625" style="321" customWidth="1"/>
    <col min="3592" max="3592" width="7.42578125" style="321" customWidth="1"/>
    <col min="3593" max="3593" width="6" style="321" customWidth="1"/>
    <col min="3594" max="3594" width="6.7109375" style="321" customWidth="1"/>
    <col min="3595" max="3595" width="5.7109375" style="321" customWidth="1"/>
    <col min="3596" max="3596" width="6.140625" style="321" customWidth="1"/>
    <col min="3597" max="3597" width="5.7109375" style="321" customWidth="1"/>
    <col min="3598" max="3598" width="7" style="321" customWidth="1"/>
    <col min="3599" max="3840" width="9.140625" style="321"/>
    <col min="3841" max="3841" width="8.5703125" style="321" customWidth="1"/>
    <col min="3842" max="3842" width="6.28515625" style="321" customWidth="1"/>
    <col min="3843" max="3843" width="4.7109375" style="321" customWidth="1"/>
    <col min="3844" max="3844" width="4.42578125" style="321" customWidth="1"/>
    <col min="3845" max="3845" width="7.140625" style="321" customWidth="1"/>
    <col min="3846" max="3846" width="8.28515625" style="321" customWidth="1"/>
    <col min="3847" max="3847" width="8.140625" style="321" customWidth="1"/>
    <col min="3848" max="3848" width="7.42578125" style="321" customWidth="1"/>
    <col min="3849" max="3849" width="6" style="321" customWidth="1"/>
    <col min="3850" max="3850" width="6.7109375" style="321" customWidth="1"/>
    <col min="3851" max="3851" width="5.7109375" style="321" customWidth="1"/>
    <col min="3852" max="3852" width="6.140625" style="321" customWidth="1"/>
    <col min="3853" max="3853" width="5.7109375" style="321" customWidth="1"/>
    <col min="3854" max="3854" width="7" style="321" customWidth="1"/>
    <col min="3855" max="4096" width="9.140625" style="321"/>
    <col min="4097" max="4097" width="8.5703125" style="321" customWidth="1"/>
    <col min="4098" max="4098" width="6.28515625" style="321" customWidth="1"/>
    <col min="4099" max="4099" width="4.7109375" style="321" customWidth="1"/>
    <col min="4100" max="4100" width="4.42578125" style="321" customWidth="1"/>
    <col min="4101" max="4101" width="7.140625" style="321" customWidth="1"/>
    <col min="4102" max="4102" width="8.28515625" style="321" customWidth="1"/>
    <col min="4103" max="4103" width="8.140625" style="321" customWidth="1"/>
    <col min="4104" max="4104" width="7.42578125" style="321" customWidth="1"/>
    <col min="4105" max="4105" width="6" style="321" customWidth="1"/>
    <col min="4106" max="4106" width="6.7109375" style="321" customWidth="1"/>
    <col min="4107" max="4107" width="5.7109375" style="321" customWidth="1"/>
    <col min="4108" max="4108" width="6.140625" style="321" customWidth="1"/>
    <col min="4109" max="4109" width="5.7109375" style="321" customWidth="1"/>
    <col min="4110" max="4110" width="7" style="321" customWidth="1"/>
    <col min="4111" max="4352" width="9.140625" style="321"/>
    <col min="4353" max="4353" width="8.5703125" style="321" customWidth="1"/>
    <col min="4354" max="4354" width="6.28515625" style="321" customWidth="1"/>
    <col min="4355" max="4355" width="4.7109375" style="321" customWidth="1"/>
    <col min="4356" max="4356" width="4.42578125" style="321" customWidth="1"/>
    <col min="4357" max="4357" width="7.140625" style="321" customWidth="1"/>
    <col min="4358" max="4358" width="8.28515625" style="321" customWidth="1"/>
    <col min="4359" max="4359" width="8.140625" style="321" customWidth="1"/>
    <col min="4360" max="4360" width="7.42578125" style="321" customWidth="1"/>
    <col min="4361" max="4361" width="6" style="321" customWidth="1"/>
    <col min="4362" max="4362" width="6.7109375" style="321" customWidth="1"/>
    <col min="4363" max="4363" width="5.7109375" style="321" customWidth="1"/>
    <col min="4364" max="4364" width="6.140625" style="321" customWidth="1"/>
    <col min="4365" max="4365" width="5.7109375" style="321" customWidth="1"/>
    <col min="4366" max="4366" width="7" style="321" customWidth="1"/>
    <col min="4367" max="4608" width="9.140625" style="321"/>
    <col min="4609" max="4609" width="8.5703125" style="321" customWidth="1"/>
    <col min="4610" max="4610" width="6.28515625" style="321" customWidth="1"/>
    <col min="4611" max="4611" width="4.7109375" style="321" customWidth="1"/>
    <col min="4612" max="4612" width="4.42578125" style="321" customWidth="1"/>
    <col min="4613" max="4613" width="7.140625" style="321" customWidth="1"/>
    <col min="4614" max="4614" width="8.28515625" style="321" customWidth="1"/>
    <col min="4615" max="4615" width="8.140625" style="321" customWidth="1"/>
    <col min="4616" max="4616" width="7.42578125" style="321" customWidth="1"/>
    <col min="4617" max="4617" width="6" style="321" customWidth="1"/>
    <col min="4618" max="4618" width="6.7109375" style="321" customWidth="1"/>
    <col min="4619" max="4619" width="5.7109375" style="321" customWidth="1"/>
    <col min="4620" max="4620" width="6.140625" style="321" customWidth="1"/>
    <col min="4621" max="4621" width="5.7109375" style="321" customWidth="1"/>
    <col min="4622" max="4622" width="7" style="321" customWidth="1"/>
    <col min="4623" max="4864" width="9.140625" style="321"/>
    <col min="4865" max="4865" width="8.5703125" style="321" customWidth="1"/>
    <col min="4866" max="4866" width="6.28515625" style="321" customWidth="1"/>
    <col min="4867" max="4867" width="4.7109375" style="321" customWidth="1"/>
    <col min="4868" max="4868" width="4.42578125" style="321" customWidth="1"/>
    <col min="4869" max="4869" width="7.140625" style="321" customWidth="1"/>
    <col min="4870" max="4870" width="8.28515625" style="321" customWidth="1"/>
    <col min="4871" max="4871" width="8.140625" style="321" customWidth="1"/>
    <col min="4872" max="4872" width="7.42578125" style="321" customWidth="1"/>
    <col min="4873" max="4873" width="6" style="321" customWidth="1"/>
    <col min="4874" max="4874" width="6.7109375" style="321" customWidth="1"/>
    <col min="4875" max="4875" width="5.7109375" style="321" customWidth="1"/>
    <col min="4876" max="4876" width="6.140625" style="321" customWidth="1"/>
    <col min="4877" max="4877" width="5.7109375" style="321" customWidth="1"/>
    <col min="4878" max="4878" width="7" style="321" customWidth="1"/>
    <col min="4879" max="5120" width="9.140625" style="321"/>
    <col min="5121" max="5121" width="8.5703125" style="321" customWidth="1"/>
    <col min="5122" max="5122" width="6.28515625" style="321" customWidth="1"/>
    <col min="5123" max="5123" width="4.7109375" style="321" customWidth="1"/>
    <col min="5124" max="5124" width="4.42578125" style="321" customWidth="1"/>
    <col min="5125" max="5125" width="7.140625" style="321" customWidth="1"/>
    <col min="5126" max="5126" width="8.28515625" style="321" customWidth="1"/>
    <col min="5127" max="5127" width="8.140625" style="321" customWidth="1"/>
    <col min="5128" max="5128" width="7.42578125" style="321" customWidth="1"/>
    <col min="5129" max="5129" width="6" style="321" customWidth="1"/>
    <col min="5130" max="5130" width="6.7109375" style="321" customWidth="1"/>
    <col min="5131" max="5131" width="5.7109375" style="321" customWidth="1"/>
    <col min="5132" max="5132" width="6.140625" style="321" customWidth="1"/>
    <col min="5133" max="5133" width="5.7109375" style="321" customWidth="1"/>
    <col min="5134" max="5134" width="7" style="321" customWidth="1"/>
    <col min="5135" max="5376" width="9.140625" style="321"/>
    <col min="5377" max="5377" width="8.5703125" style="321" customWidth="1"/>
    <col min="5378" max="5378" width="6.28515625" style="321" customWidth="1"/>
    <col min="5379" max="5379" width="4.7109375" style="321" customWidth="1"/>
    <col min="5380" max="5380" width="4.42578125" style="321" customWidth="1"/>
    <col min="5381" max="5381" width="7.140625" style="321" customWidth="1"/>
    <col min="5382" max="5382" width="8.28515625" style="321" customWidth="1"/>
    <col min="5383" max="5383" width="8.140625" style="321" customWidth="1"/>
    <col min="5384" max="5384" width="7.42578125" style="321" customWidth="1"/>
    <col min="5385" max="5385" width="6" style="321" customWidth="1"/>
    <col min="5386" max="5386" width="6.7109375" style="321" customWidth="1"/>
    <col min="5387" max="5387" width="5.7109375" style="321" customWidth="1"/>
    <col min="5388" max="5388" width="6.140625" style="321" customWidth="1"/>
    <col min="5389" max="5389" width="5.7109375" style="321" customWidth="1"/>
    <col min="5390" max="5390" width="7" style="321" customWidth="1"/>
    <col min="5391" max="5632" width="9.140625" style="321"/>
    <col min="5633" max="5633" width="8.5703125" style="321" customWidth="1"/>
    <col min="5634" max="5634" width="6.28515625" style="321" customWidth="1"/>
    <col min="5635" max="5635" width="4.7109375" style="321" customWidth="1"/>
    <col min="5636" max="5636" width="4.42578125" style="321" customWidth="1"/>
    <col min="5637" max="5637" width="7.140625" style="321" customWidth="1"/>
    <col min="5638" max="5638" width="8.28515625" style="321" customWidth="1"/>
    <col min="5639" max="5639" width="8.140625" style="321" customWidth="1"/>
    <col min="5640" max="5640" width="7.42578125" style="321" customWidth="1"/>
    <col min="5641" max="5641" width="6" style="321" customWidth="1"/>
    <col min="5642" max="5642" width="6.7109375" style="321" customWidth="1"/>
    <col min="5643" max="5643" width="5.7109375" style="321" customWidth="1"/>
    <col min="5644" max="5644" width="6.140625" style="321" customWidth="1"/>
    <col min="5645" max="5645" width="5.7109375" style="321" customWidth="1"/>
    <col min="5646" max="5646" width="7" style="321" customWidth="1"/>
    <col min="5647" max="5888" width="9.140625" style="321"/>
    <col min="5889" max="5889" width="8.5703125" style="321" customWidth="1"/>
    <col min="5890" max="5890" width="6.28515625" style="321" customWidth="1"/>
    <col min="5891" max="5891" width="4.7109375" style="321" customWidth="1"/>
    <col min="5892" max="5892" width="4.42578125" style="321" customWidth="1"/>
    <col min="5893" max="5893" width="7.140625" style="321" customWidth="1"/>
    <col min="5894" max="5894" width="8.28515625" style="321" customWidth="1"/>
    <col min="5895" max="5895" width="8.140625" style="321" customWidth="1"/>
    <col min="5896" max="5896" width="7.42578125" style="321" customWidth="1"/>
    <col min="5897" max="5897" width="6" style="321" customWidth="1"/>
    <col min="5898" max="5898" width="6.7109375" style="321" customWidth="1"/>
    <col min="5899" max="5899" width="5.7109375" style="321" customWidth="1"/>
    <col min="5900" max="5900" width="6.140625" style="321" customWidth="1"/>
    <col min="5901" max="5901" width="5.7109375" style="321" customWidth="1"/>
    <col min="5902" max="5902" width="7" style="321" customWidth="1"/>
    <col min="5903" max="6144" width="9.140625" style="321"/>
    <col min="6145" max="6145" width="8.5703125" style="321" customWidth="1"/>
    <col min="6146" max="6146" width="6.28515625" style="321" customWidth="1"/>
    <col min="6147" max="6147" width="4.7109375" style="321" customWidth="1"/>
    <col min="6148" max="6148" width="4.42578125" style="321" customWidth="1"/>
    <col min="6149" max="6149" width="7.140625" style="321" customWidth="1"/>
    <col min="6150" max="6150" width="8.28515625" style="321" customWidth="1"/>
    <col min="6151" max="6151" width="8.140625" style="321" customWidth="1"/>
    <col min="6152" max="6152" width="7.42578125" style="321" customWidth="1"/>
    <col min="6153" max="6153" width="6" style="321" customWidth="1"/>
    <col min="6154" max="6154" width="6.7109375" style="321" customWidth="1"/>
    <col min="6155" max="6155" width="5.7109375" style="321" customWidth="1"/>
    <col min="6156" max="6156" width="6.140625" style="321" customWidth="1"/>
    <col min="6157" max="6157" width="5.7109375" style="321" customWidth="1"/>
    <col min="6158" max="6158" width="7" style="321" customWidth="1"/>
    <col min="6159" max="6400" width="9.140625" style="321"/>
    <col min="6401" max="6401" width="8.5703125" style="321" customWidth="1"/>
    <col min="6402" max="6402" width="6.28515625" style="321" customWidth="1"/>
    <col min="6403" max="6403" width="4.7109375" style="321" customWidth="1"/>
    <col min="6404" max="6404" width="4.42578125" style="321" customWidth="1"/>
    <col min="6405" max="6405" width="7.140625" style="321" customWidth="1"/>
    <col min="6406" max="6406" width="8.28515625" style="321" customWidth="1"/>
    <col min="6407" max="6407" width="8.140625" style="321" customWidth="1"/>
    <col min="6408" max="6408" width="7.42578125" style="321" customWidth="1"/>
    <col min="6409" max="6409" width="6" style="321" customWidth="1"/>
    <col min="6410" max="6410" width="6.7109375" style="321" customWidth="1"/>
    <col min="6411" max="6411" width="5.7109375" style="321" customWidth="1"/>
    <col min="6412" max="6412" width="6.140625" style="321" customWidth="1"/>
    <col min="6413" max="6413" width="5.7109375" style="321" customWidth="1"/>
    <col min="6414" max="6414" width="7" style="321" customWidth="1"/>
    <col min="6415" max="6656" width="9.140625" style="321"/>
    <col min="6657" max="6657" width="8.5703125" style="321" customWidth="1"/>
    <col min="6658" max="6658" width="6.28515625" style="321" customWidth="1"/>
    <col min="6659" max="6659" width="4.7109375" style="321" customWidth="1"/>
    <col min="6660" max="6660" width="4.42578125" style="321" customWidth="1"/>
    <col min="6661" max="6661" width="7.140625" style="321" customWidth="1"/>
    <col min="6662" max="6662" width="8.28515625" style="321" customWidth="1"/>
    <col min="6663" max="6663" width="8.140625" style="321" customWidth="1"/>
    <col min="6664" max="6664" width="7.42578125" style="321" customWidth="1"/>
    <col min="6665" max="6665" width="6" style="321" customWidth="1"/>
    <col min="6666" max="6666" width="6.7109375" style="321" customWidth="1"/>
    <col min="6667" max="6667" width="5.7109375" style="321" customWidth="1"/>
    <col min="6668" max="6668" width="6.140625" style="321" customWidth="1"/>
    <col min="6669" max="6669" width="5.7109375" style="321" customWidth="1"/>
    <col min="6670" max="6670" width="7" style="321" customWidth="1"/>
    <col min="6671" max="6912" width="9.140625" style="321"/>
    <col min="6913" max="6913" width="8.5703125" style="321" customWidth="1"/>
    <col min="6914" max="6914" width="6.28515625" style="321" customWidth="1"/>
    <col min="6915" max="6915" width="4.7109375" style="321" customWidth="1"/>
    <col min="6916" max="6916" width="4.42578125" style="321" customWidth="1"/>
    <col min="6917" max="6917" width="7.140625" style="321" customWidth="1"/>
    <col min="6918" max="6918" width="8.28515625" style="321" customWidth="1"/>
    <col min="6919" max="6919" width="8.140625" style="321" customWidth="1"/>
    <col min="6920" max="6920" width="7.42578125" style="321" customWidth="1"/>
    <col min="6921" max="6921" width="6" style="321" customWidth="1"/>
    <col min="6922" max="6922" width="6.7109375" style="321" customWidth="1"/>
    <col min="6923" max="6923" width="5.7109375" style="321" customWidth="1"/>
    <col min="6924" max="6924" width="6.140625" style="321" customWidth="1"/>
    <col min="6925" max="6925" width="5.7109375" style="321" customWidth="1"/>
    <col min="6926" max="6926" width="7" style="321" customWidth="1"/>
    <col min="6927" max="7168" width="9.140625" style="321"/>
    <col min="7169" max="7169" width="8.5703125" style="321" customWidth="1"/>
    <col min="7170" max="7170" width="6.28515625" style="321" customWidth="1"/>
    <col min="7171" max="7171" width="4.7109375" style="321" customWidth="1"/>
    <col min="7172" max="7172" width="4.42578125" style="321" customWidth="1"/>
    <col min="7173" max="7173" width="7.140625" style="321" customWidth="1"/>
    <col min="7174" max="7174" width="8.28515625" style="321" customWidth="1"/>
    <col min="7175" max="7175" width="8.140625" style="321" customWidth="1"/>
    <col min="7176" max="7176" width="7.42578125" style="321" customWidth="1"/>
    <col min="7177" max="7177" width="6" style="321" customWidth="1"/>
    <col min="7178" max="7178" width="6.7109375" style="321" customWidth="1"/>
    <col min="7179" max="7179" width="5.7109375" style="321" customWidth="1"/>
    <col min="7180" max="7180" width="6.140625" style="321" customWidth="1"/>
    <col min="7181" max="7181" width="5.7109375" style="321" customWidth="1"/>
    <col min="7182" max="7182" width="7" style="321" customWidth="1"/>
    <col min="7183" max="7424" width="9.140625" style="321"/>
    <col min="7425" max="7425" width="8.5703125" style="321" customWidth="1"/>
    <col min="7426" max="7426" width="6.28515625" style="321" customWidth="1"/>
    <col min="7427" max="7427" width="4.7109375" style="321" customWidth="1"/>
    <col min="7428" max="7428" width="4.42578125" style="321" customWidth="1"/>
    <col min="7429" max="7429" width="7.140625" style="321" customWidth="1"/>
    <col min="7430" max="7430" width="8.28515625" style="321" customWidth="1"/>
    <col min="7431" max="7431" width="8.140625" style="321" customWidth="1"/>
    <col min="7432" max="7432" width="7.42578125" style="321" customWidth="1"/>
    <col min="7433" max="7433" width="6" style="321" customWidth="1"/>
    <col min="7434" max="7434" width="6.7109375" style="321" customWidth="1"/>
    <col min="7435" max="7435" width="5.7109375" style="321" customWidth="1"/>
    <col min="7436" max="7436" width="6.140625" style="321" customWidth="1"/>
    <col min="7437" max="7437" width="5.7109375" style="321" customWidth="1"/>
    <col min="7438" max="7438" width="7" style="321" customWidth="1"/>
    <col min="7439" max="7680" width="9.140625" style="321"/>
    <col min="7681" max="7681" width="8.5703125" style="321" customWidth="1"/>
    <col min="7682" max="7682" width="6.28515625" style="321" customWidth="1"/>
    <col min="7683" max="7683" width="4.7109375" style="321" customWidth="1"/>
    <col min="7684" max="7684" width="4.42578125" style="321" customWidth="1"/>
    <col min="7685" max="7685" width="7.140625" style="321" customWidth="1"/>
    <col min="7686" max="7686" width="8.28515625" style="321" customWidth="1"/>
    <col min="7687" max="7687" width="8.140625" style="321" customWidth="1"/>
    <col min="7688" max="7688" width="7.42578125" style="321" customWidth="1"/>
    <col min="7689" max="7689" width="6" style="321" customWidth="1"/>
    <col min="7690" max="7690" width="6.7109375" style="321" customWidth="1"/>
    <col min="7691" max="7691" width="5.7109375" style="321" customWidth="1"/>
    <col min="7692" max="7692" width="6.140625" style="321" customWidth="1"/>
    <col min="7693" max="7693" width="5.7109375" style="321" customWidth="1"/>
    <col min="7694" max="7694" width="7" style="321" customWidth="1"/>
    <col min="7695" max="7936" width="9.140625" style="321"/>
    <col min="7937" max="7937" width="8.5703125" style="321" customWidth="1"/>
    <col min="7938" max="7938" width="6.28515625" style="321" customWidth="1"/>
    <col min="7939" max="7939" width="4.7109375" style="321" customWidth="1"/>
    <col min="7940" max="7940" width="4.42578125" style="321" customWidth="1"/>
    <col min="7941" max="7941" width="7.140625" style="321" customWidth="1"/>
    <col min="7942" max="7942" width="8.28515625" style="321" customWidth="1"/>
    <col min="7943" max="7943" width="8.140625" style="321" customWidth="1"/>
    <col min="7944" max="7944" width="7.42578125" style="321" customWidth="1"/>
    <col min="7945" max="7945" width="6" style="321" customWidth="1"/>
    <col min="7946" max="7946" width="6.7109375" style="321" customWidth="1"/>
    <col min="7947" max="7947" width="5.7109375" style="321" customWidth="1"/>
    <col min="7948" max="7948" width="6.140625" style="321" customWidth="1"/>
    <col min="7949" max="7949" width="5.7109375" style="321" customWidth="1"/>
    <col min="7950" max="7950" width="7" style="321" customWidth="1"/>
    <col min="7951" max="8192" width="9.140625" style="321"/>
    <col min="8193" max="8193" width="8.5703125" style="321" customWidth="1"/>
    <col min="8194" max="8194" width="6.28515625" style="321" customWidth="1"/>
    <col min="8195" max="8195" width="4.7109375" style="321" customWidth="1"/>
    <col min="8196" max="8196" width="4.42578125" style="321" customWidth="1"/>
    <col min="8197" max="8197" width="7.140625" style="321" customWidth="1"/>
    <col min="8198" max="8198" width="8.28515625" style="321" customWidth="1"/>
    <col min="8199" max="8199" width="8.140625" style="321" customWidth="1"/>
    <col min="8200" max="8200" width="7.42578125" style="321" customWidth="1"/>
    <col min="8201" max="8201" width="6" style="321" customWidth="1"/>
    <col min="8202" max="8202" width="6.7109375" style="321" customWidth="1"/>
    <col min="8203" max="8203" width="5.7109375" style="321" customWidth="1"/>
    <col min="8204" max="8204" width="6.140625" style="321" customWidth="1"/>
    <col min="8205" max="8205" width="5.7109375" style="321" customWidth="1"/>
    <col min="8206" max="8206" width="7" style="321" customWidth="1"/>
    <col min="8207" max="8448" width="9.140625" style="321"/>
    <col min="8449" max="8449" width="8.5703125" style="321" customWidth="1"/>
    <col min="8450" max="8450" width="6.28515625" style="321" customWidth="1"/>
    <col min="8451" max="8451" width="4.7109375" style="321" customWidth="1"/>
    <col min="8452" max="8452" width="4.42578125" style="321" customWidth="1"/>
    <col min="8453" max="8453" width="7.140625" style="321" customWidth="1"/>
    <col min="8454" max="8454" width="8.28515625" style="321" customWidth="1"/>
    <col min="8455" max="8455" width="8.140625" style="321" customWidth="1"/>
    <col min="8456" max="8456" width="7.42578125" style="321" customWidth="1"/>
    <col min="8457" max="8457" width="6" style="321" customWidth="1"/>
    <col min="8458" max="8458" width="6.7109375" style="321" customWidth="1"/>
    <col min="8459" max="8459" width="5.7109375" style="321" customWidth="1"/>
    <col min="8460" max="8460" width="6.140625" style="321" customWidth="1"/>
    <col min="8461" max="8461" width="5.7109375" style="321" customWidth="1"/>
    <col min="8462" max="8462" width="7" style="321" customWidth="1"/>
    <col min="8463" max="8704" width="9.140625" style="321"/>
    <col min="8705" max="8705" width="8.5703125" style="321" customWidth="1"/>
    <col min="8706" max="8706" width="6.28515625" style="321" customWidth="1"/>
    <col min="8707" max="8707" width="4.7109375" style="321" customWidth="1"/>
    <col min="8708" max="8708" width="4.42578125" style="321" customWidth="1"/>
    <col min="8709" max="8709" width="7.140625" style="321" customWidth="1"/>
    <col min="8710" max="8710" width="8.28515625" style="321" customWidth="1"/>
    <col min="8711" max="8711" width="8.140625" style="321" customWidth="1"/>
    <col min="8712" max="8712" width="7.42578125" style="321" customWidth="1"/>
    <col min="8713" max="8713" width="6" style="321" customWidth="1"/>
    <col min="8714" max="8714" width="6.7109375" style="321" customWidth="1"/>
    <col min="8715" max="8715" width="5.7109375" style="321" customWidth="1"/>
    <col min="8716" max="8716" width="6.140625" style="321" customWidth="1"/>
    <col min="8717" max="8717" width="5.7109375" style="321" customWidth="1"/>
    <col min="8718" max="8718" width="7" style="321" customWidth="1"/>
    <col min="8719" max="8960" width="9.140625" style="321"/>
    <col min="8961" max="8961" width="8.5703125" style="321" customWidth="1"/>
    <col min="8962" max="8962" width="6.28515625" style="321" customWidth="1"/>
    <col min="8963" max="8963" width="4.7109375" style="321" customWidth="1"/>
    <col min="8964" max="8964" width="4.42578125" style="321" customWidth="1"/>
    <col min="8965" max="8965" width="7.140625" style="321" customWidth="1"/>
    <col min="8966" max="8966" width="8.28515625" style="321" customWidth="1"/>
    <col min="8967" max="8967" width="8.140625" style="321" customWidth="1"/>
    <col min="8968" max="8968" width="7.42578125" style="321" customWidth="1"/>
    <col min="8969" max="8969" width="6" style="321" customWidth="1"/>
    <col min="8970" max="8970" width="6.7109375" style="321" customWidth="1"/>
    <col min="8971" max="8971" width="5.7109375" style="321" customWidth="1"/>
    <col min="8972" max="8972" width="6.140625" style="321" customWidth="1"/>
    <col min="8973" max="8973" width="5.7109375" style="321" customWidth="1"/>
    <col min="8974" max="8974" width="7" style="321" customWidth="1"/>
    <col min="8975" max="9216" width="9.140625" style="321"/>
    <col min="9217" max="9217" width="8.5703125" style="321" customWidth="1"/>
    <col min="9218" max="9218" width="6.28515625" style="321" customWidth="1"/>
    <col min="9219" max="9219" width="4.7109375" style="321" customWidth="1"/>
    <col min="9220" max="9220" width="4.42578125" style="321" customWidth="1"/>
    <col min="9221" max="9221" width="7.140625" style="321" customWidth="1"/>
    <col min="9222" max="9222" width="8.28515625" style="321" customWidth="1"/>
    <col min="9223" max="9223" width="8.140625" style="321" customWidth="1"/>
    <col min="9224" max="9224" width="7.42578125" style="321" customWidth="1"/>
    <col min="9225" max="9225" width="6" style="321" customWidth="1"/>
    <col min="9226" max="9226" width="6.7109375" style="321" customWidth="1"/>
    <col min="9227" max="9227" width="5.7109375" style="321" customWidth="1"/>
    <col min="9228" max="9228" width="6.140625" style="321" customWidth="1"/>
    <col min="9229" max="9229" width="5.7109375" style="321" customWidth="1"/>
    <col min="9230" max="9230" width="7" style="321" customWidth="1"/>
    <col min="9231" max="9472" width="9.140625" style="321"/>
    <col min="9473" max="9473" width="8.5703125" style="321" customWidth="1"/>
    <col min="9474" max="9474" width="6.28515625" style="321" customWidth="1"/>
    <col min="9475" max="9475" width="4.7109375" style="321" customWidth="1"/>
    <col min="9476" max="9476" width="4.42578125" style="321" customWidth="1"/>
    <col min="9477" max="9477" width="7.140625" style="321" customWidth="1"/>
    <col min="9478" max="9478" width="8.28515625" style="321" customWidth="1"/>
    <col min="9479" max="9479" width="8.140625" style="321" customWidth="1"/>
    <col min="9480" max="9480" width="7.42578125" style="321" customWidth="1"/>
    <col min="9481" max="9481" width="6" style="321" customWidth="1"/>
    <col min="9482" max="9482" width="6.7109375" style="321" customWidth="1"/>
    <col min="9483" max="9483" width="5.7109375" style="321" customWidth="1"/>
    <col min="9484" max="9484" width="6.140625" style="321" customWidth="1"/>
    <col min="9485" max="9485" width="5.7109375" style="321" customWidth="1"/>
    <col min="9486" max="9486" width="7" style="321" customWidth="1"/>
    <col min="9487" max="9728" width="9.140625" style="321"/>
    <col min="9729" max="9729" width="8.5703125" style="321" customWidth="1"/>
    <col min="9730" max="9730" width="6.28515625" style="321" customWidth="1"/>
    <col min="9731" max="9731" width="4.7109375" style="321" customWidth="1"/>
    <col min="9732" max="9732" width="4.42578125" style="321" customWidth="1"/>
    <col min="9733" max="9733" width="7.140625" style="321" customWidth="1"/>
    <col min="9734" max="9734" width="8.28515625" style="321" customWidth="1"/>
    <col min="9735" max="9735" width="8.140625" style="321" customWidth="1"/>
    <col min="9736" max="9736" width="7.42578125" style="321" customWidth="1"/>
    <col min="9737" max="9737" width="6" style="321" customWidth="1"/>
    <col min="9738" max="9738" width="6.7109375" style="321" customWidth="1"/>
    <col min="9739" max="9739" width="5.7109375" style="321" customWidth="1"/>
    <col min="9740" max="9740" width="6.140625" style="321" customWidth="1"/>
    <col min="9741" max="9741" width="5.7109375" style="321" customWidth="1"/>
    <col min="9742" max="9742" width="7" style="321" customWidth="1"/>
    <col min="9743" max="9984" width="9.140625" style="321"/>
    <col min="9985" max="9985" width="8.5703125" style="321" customWidth="1"/>
    <col min="9986" max="9986" width="6.28515625" style="321" customWidth="1"/>
    <col min="9987" max="9987" width="4.7109375" style="321" customWidth="1"/>
    <col min="9988" max="9988" width="4.42578125" style="321" customWidth="1"/>
    <col min="9989" max="9989" width="7.140625" style="321" customWidth="1"/>
    <col min="9990" max="9990" width="8.28515625" style="321" customWidth="1"/>
    <col min="9991" max="9991" width="8.140625" style="321" customWidth="1"/>
    <col min="9992" max="9992" width="7.42578125" style="321" customWidth="1"/>
    <col min="9993" max="9993" width="6" style="321" customWidth="1"/>
    <col min="9994" max="9994" width="6.7109375" style="321" customWidth="1"/>
    <col min="9995" max="9995" width="5.7109375" style="321" customWidth="1"/>
    <col min="9996" max="9996" width="6.140625" style="321" customWidth="1"/>
    <col min="9997" max="9997" width="5.7109375" style="321" customWidth="1"/>
    <col min="9998" max="9998" width="7" style="321" customWidth="1"/>
    <col min="9999" max="10240" width="9.140625" style="321"/>
    <col min="10241" max="10241" width="8.5703125" style="321" customWidth="1"/>
    <col min="10242" max="10242" width="6.28515625" style="321" customWidth="1"/>
    <col min="10243" max="10243" width="4.7109375" style="321" customWidth="1"/>
    <col min="10244" max="10244" width="4.42578125" style="321" customWidth="1"/>
    <col min="10245" max="10245" width="7.140625" style="321" customWidth="1"/>
    <col min="10246" max="10246" width="8.28515625" style="321" customWidth="1"/>
    <col min="10247" max="10247" width="8.140625" style="321" customWidth="1"/>
    <col min="10248" max="10248" width="7.42578125" style="321" customWidth="1"/>
    <col min="10249" max="10249" width="6" style="321" customWidth="1"/>
    <col min="10250" max="10250" width="6.7109375" style="321" customWidth="1"/>
    <col min="10251" max="10251" width="5.7109375" style="321" customWidth="1"/>
    <col min="10252" max="10252" width="6.140625" style="321" customWidth="1"/>
    <col min="10253" max="10253" width="5.7109375" style="321" customWidth="1"/>
    <col min="10254" max="10254" width="7" style="321" customWidth="1"/>
    <col min="10255" max="10496" width="9.140625" style="321"/>
    <col min="10497" max="10497" width="8.5703125" style="321" customWidth="1"/>
    <col min="10498" max="10498" width="6.28515625" style="321" customWidth="1"/>
    <col min="10499" max="10499" width="4.7109375" style="321" customWidth="1"/>
    <col min="10500" max="10500" width="4.42578125" style="321" customWidth="1"/>
    <col min="10501" max="10501" width="7.140625" style="321" customWidth="1"/>
    <col min="10502" max="10502" width="8.28515625" style="321" customWidth="1"/>
    <col min="10503" max="10503" width="8.140625" style="321" customWidth="1"/>
    <col min="10504" max="10504" width="7.42578125" style="321" customWidth="1"/>
    <col min="10505" max="10505" width="6" style="321" customWidth="1"/>
    <col min="10506" max="10506" width="6.7109375" style="321" customWidth="1"/>
    <col min="10507" max="10507" width="5.7109375" style="321" customWidth="1"/>
    <col min="10508" max="10508" width="6.140625" style="321" customWidth="1"/>
    <col min="10509" max="10509" width="5.7109375" style="321" customWidth="1"/>
    <col min="10510" max="10510" width="7" style="321" customWidth="1"/>
    <col min="10511" max="10752" width="9.140625" style="321"/>
    <col min="10753" max="10753" width="8.5703125" style="321" customWidth="1"/>
    <col min="10754" max="10754" width="6.28515625" style="321" customWidth="1"/>
    <col min="10755" max="10755" width="4.7109375" style="321" customWidth="1"/>
    <col min="10756" max="10756" width="4.42578125" style="321" customWidth="1"/>
    <col min="10757" max="10757" width="7.140625" style="321" customWidth="1"/>
    <col min="10758" max="10758" width="8.28515625" style="321" customWidth="1"/>
    <col min="10759" max="10759" width="8.140625" style="321" customWidth="1"/>
    <col min="10760" max="10760" width="7.42578125" style="321" customWidth="1"/>
    <col min="10761" max="10761" width="6" style="321" customWidth="1"/>
    <col min="10762" max="10762" width="6.7109375" style="321" customWidth="1"/>
    <col min="10763" max="10763" width="5.7109375" style="321" customWidth="1"/>
    <col min="10764" max="10764" width="6.140625" style="321" customWidth="1"/>
    <col min="10765" max="10765" width="5.7109375" style="321" customWidth="1"/>
    <col min="10766" max="10766" width="7" style="321" customWidth="1"/>
    <col min="10767" max="11008" width="9.140625" style="321"/>
    <col min="11009" max="11009" width="8.5703125" style="321" customWidth="1"/>
    <col min="11010" max="11010" width="6.28515625" style="321" customWidth="1"/>
    <col min="11011" max="11011" width="4.7109375" style="321" customWidth="1"/>
    <col min="11012" max="11012" width="4.42578125" style="321" customWidth="1"/>
    <col min="11013" max="11013" width="7.140625" style="321" customWidth="1"/>
    <col min="11014" max="11014" width="8.28515625" style="321" customWidth="1"/>
    <col min="11015" max="11015" width="8.140625" style="321" customWidth="1"/>
    <col min="11016" max="11016" width="7.42578125" style="321" customWidth="1"/>
    <col min="11017" max="11017" width="6" style="321" customWidth="1"/>
    <col min="11018" max="11018" width="6.7109375" style="321" customWidth="1"/>
    <col min="11019" max="11019" width="5.7109375" style="321" customWidth="1"/>
    <col min="11020" max="11020" width="6.140625" style="321" customWidth="1"/>
    <col min="11021" max="11021" width="5.7109375" style="321" customWidth="1"/>
    <col min="11022" max="11022" width="7" style="321" customWidth="1"/>
    <col min="11023" max="11264" width="9.140625" style="321"/>
    <col min="11265" max="11265" width="8.5703125" style="321" customWidth="1"/>
    <col min="11266" max="11266" width="6.28515625" style="321" customWidth="1"/>
    <col min="11267" max="11267" width="4.7109375" style="321" customWidth="1"/>
    <col min="11268" max="11268" width="4.42578125" style="321" customWidth="1"/>
    <col min="11269" max="11269" width="7.140625" style="321" customWidth="1"/>
    <col min="11270" max="11270" width="8.28515625" style="321" customWidth="1"/>
    <col min="11271" max="11271" width="8.140625" style="321" customWidth="1"/>
    <col min="11272" max="11272" width="7.42578125" style="321" customWidth="1"/>
    <col min="11273" max="11273" width="6" style="321" customWidth="1"/>
    <col min="11274" max="11274" width="6.7109375" style="321" customWidth="1"/>
    <col min="11275" max="11275" width="5.7109375" style="321" customWidth="1"/>
    <col min="11276" max="11276" width="6.140625" style="321" customWidth="1"/>
    <col min="11277" max="11277" width="5.7109375" style="321" customWidth="1"/>
    <col min="11278" max="11278" width="7" style="321" customWidth="1"/>
    <col min="11279" max="11520" width="9.140625" style="321"/>
    <col min="11521" max="11521" width="8.5703125" style="321" customWidth="1"/>
    <col min="11522" max="11522" width="6.28515625" style="321" customWidth="1"/>
    <col min="11523" max="11523" width="4.7109375" style="321" customWidth="1"/>
    <col min="11524" max="11524" width="4.42578125" style="321" customWidth="1"/>
    <col min="11525" max="11525" width="7.140625" style="321" customWidth="1"/>
    <col min="11526" max="11526" width="8.28515625" style="321" customWidth="1"/>
    <col min="11527" max="11527" width="8.140625" style="321" customWidth="1"/>
    <col min="11528" max="11528" width="7.42578125" style="321" customWidth="1"/>
    <col min="11529" max="11529" width="6" style="321" customWidth="1"/>
    <col min="11530" max="11530" width="6.7109375" style="321" customWidth="1"/>
    <col min="11531" max="11531" width="5.7109375" style="321" customWidth="1"/>
    <col min="11532" max="11532" width="6.140625" style="321" customWidth="1"/>
    <col min="11533" max="11533" width="5.7109375" style="321" customWidth="1"/>
    <col min="11534" max="11534" width="7" style="321" customWidth="1"/>
    <col min="11535" max="11776" width="9.140625" style="321"/>
    <col min="11777" max="11777" width="8.5703125" style="321" customWidth="1"/>
    <col min="11778" max="11778" width="6.28515625" style="321" customWidth="1"/>
    <col min="11779" max="11779" width="4.7109375" style="321" customWidth="1"/>
    <col min="11780" max="11780" width="4.42578125" style="321" customWidth="1"/>
    <col min="11781" max="11781" width="7.140625" style="321" customWidth="1"/>
    <col min="11782" max="11782" width="8.28515625" style="321" customWidth="1"/>
    <col min="11783" max="11783" width="8.140625" style="321" customWidth="1"/>
    <col min="11784" max="11784" width="7.42578125" style="321" customWidth="1"/>
    <col min="11785" max="11785" width="6" style="321" customWidth="1"/>
    <col min="11786" max="11786" width="6.7109375" style="321" customWidth="1"/>
    <col min="11787" max="11787" width="5.7109375" style="321" customWidth="1"/>
    <col min="11788" max="11788" width="6.140625" style="321" customWidth="1"/>
    <col min="11789" max="11789" width="5.7109375" style="321" customWidth="1"/>
    <col min="11790" max="11790" width="7" style="321" customWidth="1"/>
    <col min="11791" max="12032" width="9.140625" style="321"/>
    <col min="12033" max="12033" width="8.5703125" style="321" customWidth="1"/>
    <col min="12034" max="12034" width="6.28515625" style="321" customWidth="1"/>
    <col min="12035" max="12035" width="4.7109375" style="321" customWidth="1"/>
    <col min="12036" max="12036" width="4.42578125" style="321" customWidth="1"/>
    <col min="12037" max="12037" width="7.140625" style="321" customWidth="1"/>
    <col min="12038" max="12038" width="8.28515625" style="321" customWidth="1"/>
    <col min="12039" max="12039" width="8.140625" style="321" customWidth="1"/>
    <col min="12040" max="12040" width="7.42578125" style="321" customWidth="1"/>
    <col min="12041" max="12041" width="6" style="321" customWidth="1"/>
    <col min="12042" max="12042" width="6.7109375" style="321" customWidth="1"/>
    <col min="12043" max="12043" width="5.7109375" style="321" customWidth="1"/>
    <col min="12044" max="12044" width="6.140625" style="321" customWidth="1"/>
    <col min="12045" max="12045" width="5.7109375" style="321" customWidth="1"/>
    <col min="12046" max="12046" width="7" style="321" customWidth="1"/>
    <col min="12047" max="12288" width="9.140625" style="321"/>
    <col min="12289" max="12289" width="8.5703125" style="321" customWidth="1"/>
    <col min="12290" max="12290" width="6.28515625" style="321" customWidth="1"/>
    <col min="12291" max="12291" width="4.7109375" style="321" customWidth="1"/>
    <col min="12292" max="12292" width="4.42578125" style="321" customWidth="1"/>
    <col min="12293" max="12293" width="7.140625" style="321" customWidth="1"/>
    <col min="12294" max="12294" width="8.28515625" style="321" customWidth="1"/>
    <col min="12295" max="12295" width="8.140625" style="321" customWidth="1"/>
    <col min="12296" max="12296" width="7.42578125" style="321" customWidth="1"/>
    <col min="12297" max="12297" width="6" style="321" customWidth="1"/>
    <col min="12298" max="12298" width="6.7109375" style="321" customWidth="1"/>
    <col min="12299" max="12299" width="5.7109375" style="321" customWidth="1"/>
    <col min="12300" max="12300" width="6.140625" style="321" customWidth="1"/>
    <col min="12301" max="12301" width="5.7109375" style="321" customWidth="1"/>
    <col min="12302" max="12302" width="7" style="321" customWidth="1"/>
    <col min="12303" max="12544" width="9.140625" style="321"/>
    <col min="12545" max="12545" width="8.5703125" style="321" customWidth="1"/>
    <col min="12546" max="12546" width="6.28515625" style="321" customWidth="1"/>
    <col min="12547" max="12547" width="4.7109375" style="321" customWidth="1"/>
    <col min="12548" max="12548" width="4.42578125" style="321" customWidth="1"/>
    <col min="12549" max="12549" width="7.140625" style="321" customWidth="1"/>
    <col min="12550" max="12550" width="8.28515625" style="321" customWidth="1"/>
    <col min="12551" max="12551" width="8.140625" style="321" customWidth="1"/>
    <col min="12552" max="12552" width="7.42578125" style="321" customWidth="1"/>
    <col min="12553" max="12553" width="6" style="321" customWidth="1"/>
    <col min="12554" max="12554" width="6.7109375" style="321" customWidth="1"/>
    <col min="12555" max="12555" width="5.7109375" style="321" customWidth="1"/>
    <col min="12556" max="12556" width="6.140625" style="321" customWidth="1"/>
    <col min="12557" max="12557" width="5.7109375" style="321" customWidth="1"/>
    <col min="12558" max="12558" width="7" style="321" customWidth="1"/>
    <col min="12559" max="12800" width="9.140625" style="321"/>
    <col min="12801" max="12801" width="8.5703125" style="321" customWidth="1"/>
    <col min="12802" max="12802" width="6.28515625" style="321" customWidth="1"/>
    <col min="12803" max="12803" width="4.7109375" style="321" customWidth="1"/>
    <col min="12804" max="12804" width="4.42578125" style="321" customWidth="1"/>
    <col min="12805" max="12805" width="7.140625" style="321" customWidth="1"/>
    <col min="12806" max="12806" width="8.28515625" style="321" customWidth="1"/>
    <col min="12807" max="12807" width="8.140625" style="321" customWidth="1"/>
    <col min="12808" max="12808" width="7.42578125" style="321" customWidth="1"/>
    <col min="12809" max="12809" width="6" style="321" customWidth="1"/>
    <col min="12810" max="12810" width="6.7109375" style="321" customWidth="1"/>
    <col min="12811" max="12811" width="5.7109375" style="321" customWidth="1"/>
    <col min="12812" max="12812" width="6.140625" style="321" customWidth="1"/>
    <col min="12813" max="12813" width="5.7109375" style="321" customWidth="1"/>
    <col min="12814" max="12814" width="7" style="321" customWidth="1"/>
    <col min="12815" max="13056" width="9.140625" style="321"/>
    <col min="13057" max="13057" width="8.5703125" style="321" customWidth="1"/>
    <col min="13058" max="13058" width="6.28515625" style="321" customWidth="1"/>
    <col min="13059" max="13059" width="4.7109375" style="321" customWidth="1"/>
    <col min="13060" max="13060" width="4.42578125" style="321" customWidth="1"/>
    <col min="13061" max="13061" width="7.140625" style="321" customWidth="1"/>
    <col min="13062" max="13062" width="8.28515625" style="321" customWidth="1"/>
    <col min="13063" max="13063" width="8.140625" style="321" customWidth="1"/>
    <col min="13064" max="13064" width="7.42578125" style="321" customWidth="1"/>
    <col min="13065" max="13065" width="6" style="321" customWidth="1"/>
    <col min="13066" max="13066" width="6.7109375" style="321" customWidth="1"/>
    <col min="13067" max="13067" width="5.7109375" style="321" customWidth="1"/>
    <col min="13068" max="13068" width="6.140625" style="321" customWidth="1"/>
    <col min="13069" max="13069" width="5.7109375" style="321" customWidth="1"/>
    <col min="13070" max="13070" width="7" style="321" customWidth="1"/>
    <col min="13071" max="13312" width="9.140625" style="321"/>
    <col min="13313" max="13313" width="8.5703125" style="321" customWidth="1"/>
    <col min="13314" max="13314" width="6.28515625" style="321" customWidth="1"/>
    <col min="13315" max="13315" width="4.7109375" style="321" customWidth="1"/>
    <col min="13316" max="13316" width="4.42578125" style="321" customWidth="1"/>
    <col min="13317" max="13317" width="7.140625" style="321" customWidth="1"/>
    <col min="13318" max="13318" width="8.28515625" style="321" customWidth="1"/>
    <col min="13319" max="13319" width="8.140625" style="321" customWidth="1"/>
    <col min="13320" max="13320" width="7.42578125" style="321" customWidth="1"/>
    <col min="13321" max="13321" width="6" style="321" customWidth="1"/>
    <col min="13322" max="13322" width="6.7109375" style="321" customWidth="1"/>
    <col min="13323" max="13323" width="5.7109375" style="321" customWidth="1"/>
    <col min="13324" max="13324" width="6.140625" style="321" customWidth="1"/>
    <col min="13325" max="13325" width="5.7109375" style="321" customWidth="1"/>
    <col min="13326" max="13326" width="7" style="321" customWidth="1"/>
    <col min="13327" max="13568" width="9.140625" style="321"/>
    <col min="13569" max="13569" width="8.5703125" style="321" customWidth="1"/>
    <col min="13570" max="13570" width="6.28515625" style="321" customWidth="1"/>
    <col min="13571" max="13571" width="4.7109375" style="321" customWidth="1"/>
    <col min="13572" max="13572" width="4.42578125" style="321" customWidth="1"/>
    <col min="13573" max="13573" width="7.140625" style="321" customWidth="1"/>
    <col min="13574" max="13574" width="8.28515625" style="321" customWidth="1"/>
    <col min="13575" max="13575" width="8.140625" style="321" customWidth="1"/>
    <col min="13576" max="13576" width="7.42578125" style="321" customWidth="1"/>
    <col min="13577" max="13577" width="6" style="321" customWidth="1"/>
    <col min="13578" max="13578" width="6.7109375" style="321" customWidth="1"/>
    <col min="13579" max="13579" width="5.7109375" style="321" customWidth="1"/>
    <col min="13580" max="13580" width="6.140625" style="321" customWidth="1"/>
    <col min="13581" max="13581" width="5.7109375" style="321" customWidth="1"/>
    <col min="13582" max="13582" width="7" style="321" customWidth="1"/>
    <col min="13583" max="13824" width="9.140625" style="321"/>
    <col min="13825" max="13825" width="8.5703125" style="321" customWidth="1"/>
    <col min="13826" max="13826" width="6.28515625" style="321" customWidth="1"/>
    <col min="13827" max="13827" width="4.7109375" style="321" customWidth="1"/>
    <col min="13828" max="13828" width="4.42578125" style="321" customWidth="1"/>
    <col min="13829" max="13829" width="7.140625" style="321" customWidth="1"/>
    <col min="13830" max="13830" width="8.28515625" style="321" customWidth="1"/>
    <col min="13831" max="13831" width="8.140625" style="321" customWidth="1"/>
    <col min="13832" max="13832" width="7.42578125" style="321" customWidth="1"/>
    <col min="13833" max="13833" width="6" style="321" customWidth="1"/>
    <col min="13834" max="13834" width="6.7109375" style="321" customWidth="1"/>
    <col min="13835" max="13835" width="5.7109375" style="321" customWidth="1"/>
    <col min="13836" max="13836" width="6.140625" style="321" customWidth="1"/>
    <col min="13837" max="13837" width="5.7109375" style="321" customWidth="1"/>
    <col min="13838" max="13838" width="7" style="321" customWidth="1"/>
    <col min="13839" max="14080" width="9.140625" style="321"/>
    <col min="14081" max="14081" width="8.5703125" style="321" customWidth="1"/>
    <col min="14082" max="14082" width="6.28515625" style="321" customWidth="1"/>
    <col min="14083" max="14083" width="4.7109375" style="321" customWidth="1"/>
    <col min="14084" max="14084" width="4.42578125" style="321" customWidth="1"/>
    <col min="14085" max="14085" width="7.140625" style="321" customWidth="1"/>
    <col min="14086" max="14086" width="8.28515625" style="321" customWidth="1"/>
    <col min="14087" max="14087" width="8.140625" style="321" customWidth="1"/>
    <col min="14088" max="14088" width="7.42578125" style="321" customWidth="1"/>
    <col min="14089" max="14089" width="6" style="321" customWidth="1"/>
    <col min="14090" max="14090" width="6.7109375" style="321" customWidth="1"/>
    <col min="14091" max="14091" width="5.7109375" style="321" customWidth="1"/>
    <col min="14092" max="14092" width="6.140625" style="321" customWidth="1"/>
    <col min="14093" max="14093" width="5.7109375" style="321" customWidth="1"/>
    <col min="14094" max="14094" width="7" style="321" customWidth="1"/>
    <col min="14095" max="14336" width="9.140625" style="321"/>
    <col min="14337" max="14337" width="8.5703125" style="321" customWidth="1"/>
    <col min="14338" max="14338" width="6.28515625" style="321" customWidth="1"/>
    <col min="14339" max="14339" width="4.7109375" style="321" customWidth="1"/>
    <col min="14340" max="14340" width="4.42578125" style="321" customWidth="1"/>
    <col min="14341" max="14341" width="7.140625" style="321" customWidth="1"/>
    <col min="14342" max="14342" width="8.28515625" style="321" customWidth="1"/>
    <col min="14343" max="14343" width="8.140625" style="321" customWidth="1"/>
    <col min="14344" max="14344" width="7.42578125" style="321" customWidth="1"/>
    <col min="14345" max="14345" width="6" style="321" customWidth="1"/>
    <col min="14346" max="14346" width="6.7109375" style="321" customWidth="1"/>
    <col min="14347" max="14347" width="5.7109375" style="321" customWidth="1"/>
    <col min="14348" max="14348" width="6.140625" style="321" customWidth="1"/>
    <col min="14349" max="14349" width="5.7109375" style="321" customWidth="1"/>
    <col min="14350" max="14350" width="7" style="321" customWidth="1"/>
    <col min="14351" max="14592" width="9.140625" style="321"/>
    <col min="14593" max="14593" width="8.5703125" style="321" customWidth="1"/>
    <col min="14594" max="14594" width="6.28515625" style="321" customWidth="1"/>
    <col min="14595" max="14595" width="4.7109375" style="321" customWidth="1"/>
    <col min="14596" max="14596" width="4.42578125" style="321" customWidth="1"/>
    <col min="14597" max="14597" width="7.140625" style="321" customWidth="1"/>
    <col min="14598" max="14598" width="8.28515625" style="321" customWidth="1"/>
    <col min="14599" max="14599" width="8.140625" style="321" customWidth="1"/>
    <col min="14600" max="14600" width="7.42578125" style="321" customWidth="1"/>
    <col min="14601" max="14601" width="6" style="321" customWidth="1"/>
    <col min="14602" max="14602" width="6.7109375" style="321" customWidth="1"/>
    <col min="14603" max="14603" width="5.7109375" style="321" customWidth="1"/>
    <col min="14604" max="14604" width="6.140625" style="321" customWidth="1"/>
    <col min="14605" max="14605" width="5.7109375" style="321" customWidth="1"/>
    <col min="14606" max="14606" width="7" style="321" customWidth="1"/>
    <col min="14607" max="14848" width="9.140625" style="321"/>
    <col min="14849" max="14849" width="8.5703125" style="321" customWidth="1"/>
    <col min="14850" max="14850" width="6.28515625" style="321" customWidth="1"/>
    <col min="14851" max="14851" width="4.7109375" style="321" customWidth="1"/>
    <col min="14852" max="14852" width="4.42578125" style="321" customWidth="1"/>
    <col min="14853" max="14853" width="7.140625" style="321" customWidth="1"/>
    <col min="14854" max="14854" width="8.28515625" style="321" customWidth="1"/>
    <col min="14855" max="14855" width="8.140625" style="321" customWidth="1"/>
    <col min="14856" max="14856" width="7.42578125" style="321" customWidth="1"/>
    <col min="14857" max="14857" width="6" style="321" customWidth="1"/>
    <col min="14858" max="14858" width="6.7109375" style="321" customWidth="1"/>
    <col min="14859" max="14859" width="5.7109375" style="321" customWidth="1"/>
    <col min="14860" max="14860" width="6.140625" style="321" customWidth="1"/>
    <col min="14861" max="14861" width="5.7109375" style="321" customWidth="1"/>
    <col min="14862" max="14862" width="7" style="321" customWidth="1"/>
    <col min="14863" max="15104" width="9.140625" style="321"/>
    <col min="15105" max="15105" width="8.5703125" style="321" customWidth="1"/>
    <col min="15106" max="15106" width="6.28515625" style="321" customWidth="1"/>
    <col min="15107" max="15107" width="4.7109375" style="321" customWidth="1"/>
    <col min="15108" max="15108" width="4.42578125" style="321" customWidth="1"/>
    <col min="15109" max="15109" width="7.140625" style="321" customWidth="1"/>
    <col min="15110" max="15110" width="8.28515625" style="321" customWidth="1"/>
    <col min="15111" max="15111" width="8.140625" style="321" customWidth="1"/>
    <col min="15112" max="15112" width="7.42578125" style="321" customWidth="1"/>
    <col min="15113" max="15113" width="6" style="321" customWidth="1"/>
    <col min="15114" max="15114" width="6.7109375" style="321" customWidth="1"/>
    <col min="15115" max="15115" width="5.7109375" style="321" customWidth="1"/>
    <col min="15116" max="15116" width="6.140625" style="321" customWidth="1"/>
    <col min="15117" max="15117" width="5.7109375" style="321" customWidth="1"/>
    <col min="15118" max="15118" width="7" style="321" customWidth="1"/>
    <col min="15119" max="15360" width="9.140625" style="321"/>
    <col min="15361" max="15361" width="8.5703125" style="321" customWidth="1"/>
    <col min="15362" max="15362" width="6.28515625" style="321" customWidth="1"/>
    <col min="15363" max="15363" width="4.7109375" style="321" customWidth="1"/>
    <col min="15364" max="15364" width="4.42578125" style="321" customWidth="1"/>
    <col min="15365" max="15365" width="7.140625" style="321" customWidth="1"/>
    <col min="15366" max="15366" width="8.28515625" style="321" customWidth="1"/>
    <col min="15367" max="15367" width="8.140625" style="321" customWidth="1"/>
    <col min="15368" max="15368" width="7.42578125" style="321" customWidth="1"/>
    <col min="15369" max="15369" width="6" style="321" customWidth="1"/>
    <col min="15370" max="15370" width="6.7109375" style="321" customWidth="1"/>
    <col min="15371" max="15371" width="5.7109375" style="321" customWidth="1"/>
    <col min="15372" max="15372" width="6.140625" style="321" customWidth="1"/>
    <col min="15373" max="15373" width="5.7109375" style="321" customWidth="1"/>
    <col min="15374" max="15374" width="7" style="321" customWidth="1"/>
    <col min="15375" max="15616" width="9.140625" style="321"/>
    <col min="15617" max="15617" width="8.5703125" style="321" customWidth="1"/>
    <col min="15618" max="15618" width="6.28515625" style="321" customWidth="1"/>
    <col min="15619" max="15619" width="4.7109375" style="321" customWidth="1"/>
    <col min="15620" max="15620" width="4.42578125" style="321" customWidth="1"/>
    <col min="15621" max="15621" width="7.140625" style="321" customWidth="1"/>
    <col min="15622" max="15622" width="8.28515625" style="321" customWidth="1"/>
    <col min="15623" max="15623" width="8.140625" style="321" customWidth="1"/>
    <col min="15624" max="15624" width="7.42578125" style="321" customWidth="1"/>
    <col min="15625" max="15625" width="6" style="321" customWidth="1"/>
    <col min="15626" max="15626" width="6.7109375" style="321" customWidth="1"/>
    <col min="15627" max="15627" width="5.7109375" style="321" customWidth="1"/>
    <col min="15628" max="15628" width="6.140625" style="321" customWidth="1"/>
    <col min="15629" max="15629" width="5.7109375" style="321" customWidth="1"/>
    <col min="15630" max="15630" width="7" style="321" customWidth="1"/>
    <col min="15631" max="15872" width="9.140625" style="321"/>
    <col min="15873" max="15873" width="8.5703125" style="321" customWidth="1"/>
    <col min="15874" max="15874" width="6.28515625" style="321" customWidth="1"/>
    <col min="15875" max="15875" width="4.7109375" style="321" customWidth="1"/>
    <col min="15876" max="15876" width="4.42578125" style="321" customWidth="1"/>
    <col min="15877" max="15877" width="7.140625" style="321" customWidth="1"/>
    <col min="15878" max="15878" width="8.28515625" style="321" customWidth="1"/>
    <col min="15879" max="15879" width="8.140625" style="321" customWidth="1"/>
    <col min="15880" max="15880" width="7.42578125" style="321" customWidth="1"/>
    <col min="15881" max="15881" width="6" style="321" customWidth="1"/>
    <col min="15882" max="15882" width="6.7109375" style="321" customWidth="1"/>
    <col min="15883" max="15883" width="5.7109375" style="321" customWidth="1"/>
    <col min="15884" max="15884" width="6.140625" style="321" customWidth="1"/>
    <col min="15885" max="15885" width="5.7109375" style="321" customWidth="1"/>
    <col min="15886" max="15886" width="7" style="321" customWidth="1"/>
    <col min="15887" max="16128" width="9.140625" style="321"/>
    <col min="16129" max="16129" width="8.5703125" style="321" customWidth="1"/>
    <col min="16130" max="16130" width="6.28515625" style="321" customWidth="1"/>
    <col min="16131" max="16131" width="4.7109375" style="321" customWidth="1"/>
    <col min="16132" max="16132" width="4.42578125" style="321" customWidth="1"/>
    <col min="16133" max="16133" width="7.140625" style="321" customWidth="1"/>
    <col min="16134" max="16134" width="8.28515625" style="321" customWidth="1"/>
    <col min="16135" max="16135" width="8.140625" style="321" customWidth="1"/>
    <col min="16136" max="16136" width="7.42578125" style="321" customWidth="1"/>
    <col min="16137" max="16137" width="6" style="321" customWidth="1"/>
    <col min="16138" max="16138" width="6.7109375" style="321" customWidth="1"/>
    <col min="16139" max="16139" width="5.7109375" style="321" customWidth="1"/>
    <col min="16140" max="16140" width="6.140625" style="321" customWidth="1"/>
    <col min="16141" max="16141" width="5.7109375" style="321" customWidth="1"/>
    <col min="16142" max="16142" width="7" style="321" customWidth="1"/>
    <col min="16143" max="16384" width="9.140625" style="321"/>
  </cols>
  <sheetData>
    <row r="1" spans="1:14" ht="15">
      <c r="A1" s="752" t="s">
        <v>401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</row>
    <row r="2" spans="1:14">
      <c r="A2" s="111" t="s">
        <v>402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>
      <c r="A3" s="753" t="s">
        <v>343</v>
      </c>
      <c r="B3" s="755" t="s">
        <v>403</v>
      </c>
      <c r="C3" s="755"/>
      <c r="D3" s="756"/>
      <c r="E3" s="757" t="s">
        <v>404</v>
      </c>
      <c r="F3" s="758"/>
      <c r="G3" s="759" t="s">
        <v>405</v>
      </c>
      <c r="H3" s="758"/>
      <c r="I3" s="757" t="s">
        <v>406</v>
      </c>
      <c r="J3" s="759"/>
      <c r="K3" s="758"/>
      <c r="L3" s="760" t="s">
        <v>407</v>
      </c>
      <c r="M3" s="760"/>
      <c r="N3" s="760"/>
    </row>
    <row r="4" spans="1:14" ht="23.25">
      <c r="A4" s="754"/>
      <c r="B4" s="322" t="s">
        <v>408</v>
      </c>
      <c r="C4" s="322" t="s">
        <v>409</v>
      </c>
      <c r="D4" s="322" t="s">
        <v>410</v>
      </c>
      <c r="E4" s="323" t="s">
        <v>411</v>
      </c>
      <c r="F4" s="323" t="s">
        <v>412</v>
      </c>
      <c r="G4" s="323" t="s">
        <v>411</v>
      </c>
      <c r="H4" s="323" t="s">
        <v>412</v>
      </c>
      <c r="I4" s="322" t="s">
        <v>408</v>
      </c>
      <c r="J4" s="322" t="s">
        <v>409</v>
      </c>
      <c r="K4" s="322" t="s">
        <v>410</v>
      </c>
      <c r="L4" s="322" t="s">
        <v>408</v>
      </c>
      <c r="M4" s="322" t="s">
        <v>409</v>
      </c>
      <c r="N4" s="322" t="s">
        <v>410</v>
      </c>
    </row>
    <row r="5" spans="1:14">
      <c r="A5" s="324" t="s">
        <v>413</v>
      </c>
      <c r="B5" s="325">
        <v>12</v>
      </c>
      <c r="C5" s="325">
        <v>18</v>
      </c>
      <c r="D5" s="325">
        <v>21</v>
      </c>
      <c r="E5" s="326">
        <v>4</v>
      </c>
      <c r="F5" s="327">
        <v>37</v>
      </c>
      <c r="G5" s="328">
        <v>37</v>
      </c>
      <c r="H5" s="328">
        <v>71</v>
      </c>
      <c r="I5" s="329">
        <v>81</v>
      </c>
      <c r="J5" s="330">
        <v>78</v>
      </c>
      <c r="K5" s="330">
        <v>91</v>
      </c>
      <c r="L5" s="327">
        <v>34</v>
      </c>
      <c r="M5" s="328">
        <v>29</v>
      </c>
      <c r="N5" s="328">
        <v>55</v>
      </c>
    </row>
    <row r="6" spans="1:14">
      <c r="A6" s="331" t="s">
        <v>414</v>
      </c>
      <c r="B6" s="332">
        <v>27</v>
      </c>
      <c r="C6" s="332">
        <v>13</v>
      </c>
      <c r="D6" s="332">
        <v>17</v>
      </c>
      <c r="E6" s="333">
        <v>2</v>
      </c>
      <c r="F6" s="333">
        <v>13</v>
      </c>
      <c r="G6" s="334">
        <v>7</v>
      </c>
      <c r="H6" s="334">
        <v>33</v>
      </c>
      <c r="I6" s="335">
        <v>83</v>
      </c>
      <c r="J6" s="336">
        <v>80</v>
      </c>
      <c r="K6" s="336">
        <v>72</v>
      </c>
      <c r="L6" s="333">
        <v>25</v>
      </c>
      <c r="M6" s="334">
        <v>25</v>
      </c>
      <c r="N6" s="334">
        <v>31</v>
      </c>
    </row>
    <row r="7" spans="1:14">
      <c r="A7" s="331" t="s">
        <v>415</v>
      </c>
      <c r="B7" s="332">
        <v>19</v>
      </c>
      <c r="C7" s="332">
        <v>19</v>
      </c>
      <c r="D7" s="332">
        <v>25</v>
      </c>
      <c r="E7" s="333">
        <v>6</v>
      </c>
      <c r="F7" s="333">
        <v>19</v>
      </c>
      <c r="G7" s="334">
        <v>40</v>
      </c>
      <c r="H7" s="334">
        <v>78</v>
      </c>
      <c r="I7" s="335">
        <v>103</v>
      </c>
      <c r="J7" s="336">
        <v>106</v>
      </c>
      <c r="K7" s="336">
        <v>74</v>
      </c>
      <c r="L7" s="333">
        <v>34</v>
      </c>
      <c r="M7" s="334">
        <v>36</v>
      </c>
      <c r="N7" s="334">
        <v>38</v>
      </c>
    </row>
    <row r="8" spans="1:14">
      <c r="A8" s="331" t="s">
        <v>416</v>
      </c>
      <c r="B8" s="332">
        <v>7</v>
      </c>
      <c r="C8" s="332">
        <v>22</v>
      </c>
      <c r="D8" s="332">
        <v>17</v>
      </c>
      <c r="E8" s="333">
        <v>9</v>
      </c>
      <c r="F8" s="333">
        <v>24</v>
      </c>
      <c r="G8" s="334">
        <v>35</v>
      </c>
      <c r="H8" s="334">
        <v>56</v>
      </c>
      <c r="I8" s="335">
        <v>12</v>
      </c>
      <c r="J8" s="336">
        <v>26</v>
      </c>
      <c r="K8" s="336">
        <v>28</v>
      </c>
      <c r="L8" s="333">
        <v>14</v>
      </c>
      <c r="M8" s="334">
        <v>32</v>
      </c>
      <c r="N8" s="334">
        <v>41</v>
      </c>
    </row>
    <row r="9" spans="1:14">
      <c r="A9" s="331" t="s">
        <v>417</v>
      </c>
      <c r="B9" s="332">
        <v>4</v>
      </c>
      <c r="C9" s="332">
        <v>4</v>
      </c>
      <c r="D9" s="332">
        <v>1</v>
      </c>
      <c r="E9" s="333">
        <v>2</v>
      </c>
      <c r="F9" s="333">
        <v>18</v>
      </c>
      <c r="G9" s="334">
        <v>45</v>
      </c>
      <c r="H9" s="334">
        <v>49</v>
      </c>
      <c r="I9" s="335">
        <v>28</v>
      </c>
      <c r="J9" s="336">
        <v>23</v>
      </c>
      <c r="K9" s="336">
        <v>18</v>
      </c>
      <c r="L9" s="333">
        <v>32</v>
      </c>
      <c r="M9" s="334">
        <v>32</v>
      </c>
      <c r="N9" s="334">
        <v>30</v>
      </c>
    </row>
    <row r="10" spans="1:14">
      <c r="A10" s="331" t="s">
        <v>418</v>
      </c>
      <c r="B10" s="332">
        <v>48</v>
      </c>
      <c r="C10" s="332">
        <v>13</v>
      </c>
      <c r="D10" s="332">
        <v>11</v>
      </c>
      <c r="E10" s="333">
        <v>2</v>
      </c>
      <c r="F10" s="333">
        <v>26</v>
      </c>
      <c r="G10" s="334">
        <v>12</v>
      </c>
      <c r="H10" s="334">
        <v>81</v>
      </c>
      <c r="I10" s="335">
        <v>58</v>
      </c>
      <c r="J10" s="336">
        <v>81</v>
      </c>
      <c r="K10" s="336">
        <v>47</v>
      </c>
      <c r="L10" s="333">
        <v>24</v>
      </c>
      <c r="M10" s="334">
        <v>32</v>
      </c>
      <c r="N10" s="334">
        <v>35</v>
      </c>
    </row>
    <row r="11" spans="1:14">
      <c r="A11" s="331" t="s">
        <v>419</v>
      </c>
      <c r="B11" s="332">
        <v>17</v>
      </c>
      <c r="C11" s="332">
        <v>21</v>
      </c>
      <c r="D11" s="332">
        <v>22</v>
      </c>
      <c r="E11" s="333">
        <v>5</v>
      </c>
      <c r="F11" s="333">
        <v>38</v>
      </c>
      <c r="G11" s="334">
        <v>17</v>
      </c>
      <c r="H11" s="334">
        <v>53</v>
      </c>
      <c r="I11" s="335">
        <v>92</v>
      </c>
      <c r="J11" s="336">
        <v>93</v>
      </c>
      <c r="K11" s="336">
        <v>91</v>
      </c>
      <c r="L11" s="333">
        <v>36</v>
      </c>
      <c r="M11" s="334">
        <v>34</v>
      </c>
      <c r="N11" s="334">
        <v>43</v>
      </c>
    </row>
    <row r="12" spans="1:14">
      <c r="A12" s="331" t="s">
        <v>420</v>
      </c>
      <c r="B12" s="332">
        <v>26</v>
      </c>
      <c r="C12" s="332">
        <v>33</v>
      </c>
      <c r="D12" s="332">
        <v>18</v>
      </c>
      <c r="E12" s="333">
        <v>10</v>
      </c>
      <c r="F12" s="333">
        <v>45</v>
      </c>
      <c r="G12" s="334">
        <v>12</v>
      </c>
      <c r="H12" s="334">
        <v>75</v>
      </c>
      <c r="I12" s="335">
        <v>82</v>
      </c>
      <c r="J12" s="336">
        <v>77</v>
      </c>
      <c r="K12" s="336">
        <v>73</v>
      </c>
      <c r="L12" s="333">
        <v>36</v>
      </c>
      <c r="M12" s="334">
        <v>67</v>
      </c>
      <c r="N12" s="334">
        <v>47</v>
      </c>
    </row>
    <row r="13" spans="1:14">
      <c r="A13" s="331" t="s">
        <v>421</v>
      </c>
      <c r="B13" s="332">
        <v>14</v>
      </c>
      <c r="C13" s="332">
        <v>11</v>
      </c>
      <c r="D13" s="332">
        <v>12</v>
      </c>
      <c r="E13" s="333">
        <v>2</v>
      </c>
      <c r="F13" s="333">
        <v>17</v>
      </c>
      <c r="G13" s="334">
        <v>21</v>
      </c>
      <c r="H13" s="334">
        <v>66</v>
      </c>
      <c r="I13" s="335">
        <v>83</v>
      </c>
      <c r="J13" s="336">
        <v>82</v>
      </c>
      <c r="K13" s="336">
        <v>84</v>
      </c>
      <c r="L13" s="333">
        <v>28</v>
      </c>
      <c r="M13" s="334">
        <v>31</v>
      </c>
      <c r="N13" s="334">
        <v>42</v>
      </c>
    </row>
    <row r="14" spans="1:14">
      <c r="A14" s="331" t="s">
        <v>422</v>
      </c>
      <c r="B14" s="332">
        <v>29</v>
      </c>
      <c r="C14" s="332">
        <v>26</v>
      </c>
      <c r="D14" s="332">
        <v>35</v>
      </c>
      <c r="E14" s="333">
        <v>8</v>
      </c>
      <c r="F14" s="333">
        <v>37</v>
      </c>
      <c r="G14" s="334">
        <v>18</v>
      </c>
      <c r="H14" s="334">
        <v>65</v>
      </c>
      <c r="I14" s="335">
        <v>110</v>
      </c>
      <c r="J14" s="336">
        <v>118</v>
      </c>
      <c r="K14" s="336">
        <v>104</v>
      </c>
      <c r="L14" s="333">
        <v>20</v>
      </c>
      <c r="M14" s="334">
        <v>22</v>
      </c>
      <c r="N14" s="334">
        <v>28</v>
      </c>
    </row>
    <row r="15" spans="1:14">
      <c r="A15" s="331" t="s">
        <v>423</v>
      </c>
      <c r="B15" s="332">
        <v>60</v>
      </c>
      <c r="C15" s="332">
        <v>25</v>
      </c>
      <c r="D15" s="332">
        <v>26</v>
      </c>
      <c r="E15" s="333">
        <v>4</v>
      </c>
      <c r="F15" s="333">
        <v>19</v>
      </c>
      <c r="G15" s="334">
        <v>7</v>
      </c>
      <c r="H15" s="334">
        <v>28</v>
      </c>
      <c r="I15" s="335">
        <v>51</v>
      </c>
      <c r="J15" s="336">
        <v>89</v>
      </c>
      <c r="K15" s="336">
        <v>91</v>
      </c>
      <c r="L15" s="333">
        <v>37</v>
      </c>
      <c r="M15" s="334">
        <v>45</v>
      </c>
      <c r="N15" s="334">
        <v>46</v>
      </c>
    </row>
    <row r="16" spans="1:14">
      <c r="A16" s="331" t="s">
        <v>424</v>
      </c>
      <c r="B16" s="332">
        <v>19</v>
      </c>
      <c r="C16" s="332">
        <v>23</v>
      </c>
      <c r="D16" s="332">
        <v>14</v>
      </c>
      <c r="E16" s="333">
        <v>1</v>
      </c>
      <c r="F16" s="333">
        <v>13</v>
      </c>
      <c r="G16" s="334">
        <v>20</v>
      </c>
      <c r="H16" s="334">
        <v>68</v>
      </c>
      <c r="I16" s="335">
        <v>79</v>
      </c>
      <c r="J16" s="336">
        <v>63</v>
      </c>
      <c r="K16" s="336">
        <v>74</v>
      </c>
      <c r="L16" s="333">
        <v>39</v>
      </c>
      <c r="M16" s="334">
        <v>20</v>
      </c>
      <c r="N16" s="334">
        <v>45</v>
      </c>
    </row>
    <row r="17" spans="1:14">
      <c r="A17" s="331" t="s">
        <v>425</v>
      </c>
      <c r="B17" s="332">
        <v>40</v>
      </c>
      <c r="C17" s="332">
        <v>35</v>
      </c>
      <c r="D17" s="332">
        <v>58</v>
      </c>
      <c r="E17" s="333">
        <v>13</v>
      </c>
      <c r="F17" s="333">
        <v>38</v>
      </c>
      <c r="G17" s="334">
        <v>56</v>
      </c>
      <c r="H17" s="334">
        <v>145</v>
      </c>
      <c r="I17" s="335">
        <v>227</v>
      </c>
      <c r="J17" s="336">
        <v>234</v>
      </c>
      <c r="K17" s="336">
        <v>248</v>
      </c>
      <c r="L17" s="333">
        <v>140</v>
      </c>
      <c r="M17" s="334">
        <v>134</v>
      </c>
      <c r="N17" s="334">
        <v>153</v>
      </c>
    </row>
    <row r="18" spans="1:14">
      <c r="A18" s="331" t="s">
        <v>426</v>
      </c>
      <c r="B18" s="332">
        <v>176</v>
      </c>
      <c r="C18" s="332">
        <v>172</v>
      </c>
      <c r="D18" s="332">
        <v>167</v>
      </c>
      <c r="E18" s="333">
        <v>38</v>
      </c>
      <c r="F18" s="333">
        <v>435</v>
      </c>
      <c r="G18" s="334">
        <v>258</v>
      </c>
      <c r="H18" s="334">
        <v>833</v>
      </c>
      <c r="I18" s="335">
        <v>669</v>
      </c>
      <c r="J18" s="336">
        <v>689</v>
      </c>
      <c r="K18" s="336">
        <v>634</v>
      </c>
      <c r="L18" s="333">
        <v>245</v>
      </c>
      <c r="M18" s="334">
        <v>243</v>
      </c>
      <c r="N18" s="334">
        <v>337</v>
      </c>
    </row>
    <row r="19" spans="1:14">
      <c r="A19" s="331" t="s">
        <v>427</v>
      </c>
      <c r="B19" s="332">
        <v>43</v>
      </c>
      <c r="C19" s="332">
        <v>39</v>
      </c>
      <c r="D19" s="332">
        <v>26</v>
      </c>
      <c r="E19" s="333">
        <v>6</v>
      </c>
      <c r="F19" s="333">
        <v>47</v>
      </c>
      <c r="G19" s="334">
        <v>6</v>
      </c>
      <c r="H19" s="334">
        <v>48</v>
      </c>
      <c r="I19" s="335">
        <v>172</v>
      </c>
      <c r="J19" s="336">
        <v>143</v>
      </c>
      <c r="K19" s="336">
        <v>108</v>
      </c>
      <c r="L19" s="333">
        <v>74</v>
      </c>
      <c r="M19" s="334">
        <v>45</v>
      </c>
      <c r="N19" s="334">
        <v>44</v>
      </c>
    </row>
    <row r="20" spans="1:14">
      <c r="A20" s="337" t="s">
        <v>428</v>
      </c>
      <c r="B20" s="338">
        <f>SUM(B5:B19)</f>
        <v>541</v>
      </c>
      <c r="C20" s="338">
        <f>SUM(C5:C19)</f>
        <v>474</v>
      </c>
      <c r="D20" s="338">
        <f>SUM(D5:D19)</f>
        <v>470</v>
      </c>
      <c r="E20" s="338">
        <f t="shared" ref="E20:N20" si="0">SUM(E5:E19)</f>
        <v>112</v>
      </c>
      <c r="F20" s="338">
        <f t="shared" si="0"/>
        <v>826</v>
      </c>
      <c r="G20" s="339">
        <f t="shared" si="0"/>
        <v>591</v>
      </c>
      <c r="H20" s="339">
        <f t="shared" si="0"/>
        <v>1749</v>
      </c>
      <c r="I20" s="338">
        <f>SUM(I5:I19)</f>
        <v>1930</v>
      </c>
      <c r="J20" s="338">
        <f>SUM(J5:J19)</f>
        <v>1982</v>
      </c>
      <c r="K20" s="339">
        <f t="shared" si="0"/>
        <v>1837</v>
      </c>
      <c r="L20" s="338">
        <f>SUM(L5:L19)</f>
        <v>818</v>
      </c>
      <c r="M20" s="338">
        <f>SUM(M5:M19)</f>
        <v>827</v>
      </c>
      <c r="N20" s="339">
        <f t="shared" si="0"/>
        <v>1015</v>
      </c>
    </row>
  </sheetData>
  <mergeCells count="7">
    <mergeCell ref="A1:N1"/>
    <mergeCell ref="A3:A4"/>
    <mergeCell ref="B3:D3"/>
    <mergeCell ref="E3:F3"/>
    <mergeCell ref="G3:H3"/>
    <mergeCell ref="I3:K3"/>
    <mergeCell ref="L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P65"/>
  <sheetViews>
    <sheetView topLeftCell="A37" workbookViewId="0">
      <selection activeCell="N54" sqref="N54"/>
    </sheetView>
  </sheetViews>
  <sheetFormatPr defaultRowHeight="12.75"/>
  <cols>
    <col min="1" max="1" width="8.85546875" style="263" customWidth="1"/>
    <col min="2" max="3" width="6.140625" style="264" customWidth="1"/>
    <col min="4" max="4" width="7.85546875" style="264" customWidth="1"/>
    <col min="5" max="5" width="7.5703125" style="264" customWidth="1"/>
    <col min="6" max="15" width="6.140625" style="264" customWidth="1"/>
    <col min="16" max="256" width="9.140625" style="264"/>
    <col min="257" max="257" width="8.85546875" style="264" customWidth="1"/>
    <col min="258" max="259" width="6.140625" style="264" customWidth="1"/>
    <col min="260" max="260" width="7.85546875" style="264" customWidth="1"/>
    <col min="261" max="261" width="7.5703125" style="264" customWidth="1"/>
    <col min="262" max="271" width="6.140625" style="264" customWidth="1"/>
    <col min="272" max="512" width="9.140625" style="264"/>
    <col min="513" max="513" width="8.85546875" style="264" customWidth="1"/>
    <col min="514" max="515" width="6.140625" style="264" customWidth="1"/>
    <col min="516" max="516" width="7.85546875" style="264" customWidth="1"/>
    <col min="517" max="517" width="7.5703125" style="264" customWidth="1"/>
    <col min="518" max="527" width="6.140625" style="264" customWidth="1"/>
    <col min="528" max="768" width="9.140625" style="264"/>
    <col min="769" max="769" width="8.85546875" style="264" customWidth="1"/>
    <col min="770" max="771" width="6.140625" style="264" customWidth="1"/>
    <col min="772" max="772" width="7.85546875" style="264" customWidth="1"/>
    <col min="773" max="773" width="7.5703125" style="264" customWidth="1"/>
    <col min="774" max="783" width="6.140625" style="264" customWidth="1"/>
    <col min="784" max="1024" width="9.140625" style="264"/>
    <col min="1025" max="1025" width="8.85546875" style="264" customWidth="1"/>
    <col min="1026" max="1027" width="6.140625" style="264" customWidth="1"/>
    <col min="1028" max="1028" width="7.85546875" style="264" customWidth="1"/>
    <col min="1029" max="1029" width="7.5703125" style="264" customWidth="1"/>
    <col min="1030" max="1039" width="6.140625" style="264" customWidth="1"/>
    <col min="1040" max="1280" width="9.140625" style="264"/>
    <col min="1281" max="1281" width="8.85546875" style="264" customWidth="1"/>
    <col min="1282" max="1283" width="6.140625" style="264" customWidth="1"/>
    <col min="1284" max="1284" width="7.85546875" style="264" customWidth="1"/>
    <col min="1285" max="1285" width="7.5703125" style="264" customWidth="1"/>
    <col min="1286" max="1295" width="6.140625" style="264" customWidth="1"/>
    <col min="1296" max="1536" width="9.140625" style="264"/>
    <col min="1537" max="1537" width="8.85546875" style="264" customWidth="1"/>
    <col min="1538" max="1539" width="6.140625" style="264" customWidth="1"/>
    <col min="1540" max="1540" width="7.85546875" style="264" customWidth="1"/>
    <col min="1541" max="1541" width="7.5703125" style="264" customWidth="1"/>
    <col min="1542" max="1551" width="6.140625" style="264" customWidth="1"/>
    <col min="1552" max="1792" width="9.140625" style="264"/>
    <col min="1793" max="1793" width="8.85546875" style="264" customWidth="1"/>
    <col min="1794" max="1795" width="6.140625" style="264" customWidth="1"/>
    <col min="1796" max="1796" width="7.85546875" style="264" customWidth="1"/>
    <col min="1797" max="1797" width="7.5703125" style="264" customWidth="1"/>
    <col min="1798" max="1807" width="6.140625" style="264" customWidth="1"/>
    <col min="1808" max="2048" width="9.140625" style="264"/>
    <col min="2049" max="2049" width="8.85546875" style="264" customWidth="1"/>
    <col min="2050" max="2051" width="6.140625" style="264" customWidth="1"/>
    <col min="2052" max="2052" width="7.85546875" style="264" customWidth="1"/>
    <col min="2053" max="2053" width="7.5703125" style="264" customWidth="1"/>
    <col min="2054" max="2063" width="6.140625" style="264" customWidth="1"/>
    <col min="2064" max="2304" width="9.140625" style="264"/>
    <col min="2305" max="2305" width="8.85546875" style="264" customWidth="1"/>
    <col min="2306" max="2307" width="6.140625" style="264" customWidth="1"/>
    <col min="2308" max="2308" width="7.85546875" style="264" customWidth="1"/>
    <col min="2309" max="2309" width="7.5703125" style="264" customWidth="1"/>
    <col min="2310" max="2319" width="6.140625" style="264" customWidth="1"/>
    <col min="2320" max="2560" width="9.140625" style="264"/>
    <col min="2561" max="2561" width="8.85546875" style="264" customWidth="1"/>
    <col min="2562" max="2563" width="6.140625" style="264" customWidth="1"/>
    <col min="2564" max="2564" width="7.85546875" style="264" customWidth="1"/>
    <col min="2565" max="2565" width="7.5703125" style="264" customWidth="1"/>
    <col min="2566" max="2575" width="6.140625" style="264" customWidth="1"/>
    <col min="2576" max="2816" width="9.140625" style="264"/>
    <col min="2817" max="2817" width="8.85546875" style="264" customWidth="1"/>
    <col min="2818" max="2819" width="6.140625" style="264" customWidth="1"/>
    <col min="2820" max="2820" width="7.85546875" style="264" customWidth="1"/>
    <col min="2821" max="2821" width="7.5703125" style="264" customWidth="1"/>
    <col min="2822" max="2831" width="6.140625" style="264" customWidth="1"/>
    <col min="2832" max="3072" width="9.140625" style="264"/>
    <col min="3073" max="3073" width="8.85546875" style="264" customWidth="1"/>
    <col min="3074" max="3075" width="6.140625" style="264" customWidth="1"/>
    <col min="3076" max="3076" width="7.85546875" style="264" customWidth="1"/>
    <col min="3077" max="3077" width="7.5703125" style="264" customWidth="1"/>
    <col min="3078" max="3087" width="6.140625" style="264" customWidth="1"/>
    <col min="3088" max="3328" width="9.140625" style="264"/>
    <col min="3329" max="3329" width="8.85546875" style="264" customWidth="1"/>
    <col min="3330" max="3331" width="6.140625" style="264" customWidth="1"/>
    <col min="3332" max="3332" width="7.85546875" style="264" customWidth="1"/>
    <col min="3333" max="3333" width="7.5703125" style="264" customWidth="1"/>
    <col min="3334" max="3343" width="6.140625" style="264" customWidth="1"/>
    <col min="3344" max="3584" width="9.140625" style="264"/>
    <col min="3585" max="3585" width="8.85546875" style="264" customWidth="1"/>
    <col min="3586" max="3587" width="6.140625" style="264" customWidth="1"/>
    <col min="3588" max="3588" width="7.85546875" style="264" customWidth="1"/>
    <col min="3589" max="3589" width="7.5703125" style="264" customWidth="1"/>
    <col min="3590" max="3599" width="6.140625" style="264" customWidth="1"/>
    <col min="3600" max="3840" width="9.140625" style="264"/>
    <col min="3841" max="3841" width="8.85546875" style="264" customWidth="1"/>
    <col min="3842" max="3843" width="6.140625" style="264" customWidth="1"/>
    <col min="3844" max="3844" width="7.85546875" style="264" customWidth="1"/>
    <col min="3845" max="3845" width="7.5703125" style="264" customWidth="1"/>
    <col min="3846" max="3855" width="6.140625" style="264" customWidth="1"/>
    <col min="3856" max="4096" width="9.140625" style="264"/>
    <col min="4097" max="4097" width="8.85546875" style="264" customWidth="1"/>
    <col min="4098" max="4099" width="6.140625" style="264" customWidth="1"/>
    <col min="4100" max="4100" width="7.85546875" style="264" customWidth="1"/>
    <col min="4101" max="4101" width="7.5703125" style="264" customWidth="1"/>
    <col min="4102" max="4111" width="6.140625" style="264" customWidth="1"/>
    <col min="4112" max="4352" width="9.140625" style="264"/>
    <col min="4353" max="4353" width="8.85546875" style="264" customWidth="1"/>
    <col min="4354" max="4355" width="6.140625" style="264" customWidth="1"/>
    <col min="4356" max="4356" width="7.85546875" style="264" customWidth="1"/>
    <col min="4357" max="4357" width="7.5703125" style="264" customWidth="1"/>
    <col min="4358" max="4367" width="6.140625" style="264" customWidth="1"/>
    <col min="4368" max="4608" width="9.140625" style="264"/>
    <col min="4609" max="4609" width="8.85546875" style="264" customWidth="1"/>
    <col min="4610" max="4611" width="6.140625" style="264" customWidth="1"/>
    <col min="4612" max="4612" width="7.85546875" style="264" customWidth="1"/>
    <col min="4613" max="4613" width="7.5703125" style="264" customWidth="1"/>
    <col min="4614" max="4623" width="6.140625" style="264" customWidth="1"/>
    <col min="4624" max="4864" width="9.140625" style="264"/>
    <col min="4865" max="4865" width="8.85546875" style="264" customWidth="1"/>
    <col min="4866" max="4867" width="6.140625" style="264" customWidth="1"/>
    <col min="4868" max="4868" width="7.85546875" style="264" customWidth="1"/>
    <col min="4869" max="4869" width="7.5703125" style="264" customWidth="1"/>
    <col min="4870" max="4879" width="6.140625" style="264" customWidth="1"/>
    <col min="4880" max="5120" width="9.140625" style="264"/>
    <col min="5121" max="5121" width="8.85546875" style="264" customWidth="1"/>
    <col min="5122" max="5123" width="6.140625" style="264" customWidth="1"/>
    <col min="5124" max="5124" width="7.85546875" style="264" customWidth="1"/>
    <col min="5125" max="5125" width="7.5703125" style="264" customWidth="1"/>
    <col min="5126" max="5135" width="6.140625" style="264" customWidth="1"/>
    <col min="5136" max="5376" width="9.140625" style="264"/>
    <col min="5377" max="5377" width="8.85546875" style="264" customWidth="1"/>
    <col min="5378" max="5379" width="6.140625" style="264" customWidth="1"/>
    <col min="5380" max="5380" width="7.85546875" style="264" customWidth="1"/>
    <col min="5381" max="5381" width="7.5703125" style="264" customWidth="1"/>
    <col min="5382" max="5391" width="6.140625" style="264" customWidth="1"/>
    <col min="5392" max="5632" width="9.140625" style="264"/>
    <col min="5633" max="5633" width="8.85546875" style="264" customWidth="1"/>
    <col min="5634" max="5635" width="6.140625" style="264" customWidth="1"/>
    <col min="5636" max="5636" width="7.85546875" style="264" customWidth="1"/>
    <col min="5637" max="5637" width="7.5703125" style="264" customWidth="1"/>
    <col min="5638" max="5647" width="6.140625" style="264" customWidth="1"/>
    <col min="5648" max="5888" width="9.140625" style="264"/>
    <col min="5889" max="5889" width="8.85546875" style="264" customWidth="1"/>
    <col min="5890" max="5891" width="6.140625" style="264" customWidth="1"/>
    <col min="5892" max="5892" width="7.85546875" style="264" customWidth="1"/>
    <col min="5893" max="5893" width="7.5703125" style="264" customWidth="1"/>
    <col min="5894" max="5903" width="6.140625" style="264" customWidth="1"/>
    <col min="5904" max="6144" width="9.140625" style="264"/>
    <col min="6145" max="6145" width="8.85546875" style="264" customWidth="1"/>
    <col min="6146" max="6147" width="6.140625" style="264" customWidth="1"/>
    <col min="6148" max="6148" width="7.85546875" style="264" customWidth="1"/>
    <col min="6149" max="6149" width="7.5703125" style="264" customWidth="1"/>
    <col min="6150" max="6159" width="6.140625" style="264" customWidth="1"/>
    <col min="6160" max="6400" width="9.140625" style="264"/>
    <col min="6401" max="6401" width="8.85546875" style="264" customWidth="1"/>
    <col min="6402" max="6403" width="6.140625" style="264" customWidth="1"/>
    <col min="6404" max="6404" width="7.85546875" style="264" customWidth="1"/>
    <col min="6405" max="6405" width="7.5703125" style="264" customWidth="1"/>
    <col min="6406" max="6415" width="6.140625" style="264" customWidth="1"/>
    <col min="6416" max="6656" width="9.140625" style="264"/>
    <col min="6657" max="6657" width="8.85546875" style="264" customWidth="1"/>
    <col min="6658" max="6659" width="6.140625" style="264" customWidth="1"/>
    <col min="6660" max="6660" width="7.85546875" style="264" customWidth="1"/>
    <col min="6661" max="6661" width="7.5703125" style="264" customWidth="1"/>
    <col min="6662" max="6671" width="6.140625" style="264" customWidth="1"/>
    <col min="6672" max="6912" width="9.140625" style="264"/>
    <col min="6913" max="6913" width="8.85546875" style="264" customWidth="1"/>
    <col min="6914" max="6915" width="6.140625" style="264" customWidth="1"/>
    <col min="6916" max="6916" width="7.85546875" style="264" customWidth="1"/>
    <col min="6917" max="6917" width="7.5703125" style="264" customWidth="1"/>
    <col min="6918" max="6927" width="6.140625" style="264" customWidth="1"/>
    <col min="6928" max="7168" width="9.140625" style="264"/>
    <col min="7169" max="7169" width="8.85546875" style="264" customWidth="1"/>
    <col min="7170" max="7171" width="6.140625" style="264" customWidth="1"/>
    <col min="7172" max="7172" width="7.85546875" style="264" customWidth="1"/>
    <col min="7173" max="7173" width="7.5703125" style="264" customWidth="1"/>
    <col min="7174" max="7183" width="6.140625" style="264" customWidth="1"/>
    <col min="7184" max="7424" width="9.140625" style="264"/>
    <col min="7425" max="7425" width="8.85546875" style="264" customWidth="1"/>
    <col min="7426" max="7427" width="6.140625" style="264" customWidth="1"/>
    <col min="7428" max="7428" width="7.85546875" style="264" customWidth="1"/>
    <col min="7429" max="7429" width="7.5703125" style="264" customWidth="1"/>
    <col min="7430" max="7439" width="6.140625" style="264" customWidth="1"/>
    <col min="7440" max="7680" width="9.140625" style="264"/>
    <col min="7681" max="7681" width="8.85546875" style="264" customWidth="1"/>
    <col min="7682" max="7683" width="6.140625" style="264" customWidth="1"/>
    <col min="7684" max="7684" width="7.85546875" style="264" customWidth="1"/>
    <col min="7685" max="7685" width="7.5703125" style="264" customWidth="1"/>
    <col min="7686" max="7695" width="6.140625" style="264" customWidth="1"/>
    <col min="7696" max="7936" width="9.140625" style="264"/>
    <col min="7937" max="7937" width="8.85546875" style="264" customWidth="1"/>
    <col min="7938" max="7939" width="6.140625" style="264" customWidth="1"/>
    <col min="7940" max="7940" width="7.85546875" style="264" customWidth="1"/>
    <col min="7941" max="7941" width="7.5703125" style="264" customWidth="1"/>
    <col min="7942" max="7951" width="6.140625" style="264" customWidth="1"/>
    <col min="7952" max="8192" width="9.140625" style="264"/>
    <col min="8193" max="8193" width="8.85546875" style="264" customWidth="1"/>
    <col min="8194" max="8195" width="6.140625" style="264" customWidth="1"/>
    <col min="8196" max="8196" width="7.85546875" style="264" customWidth="1"/>
    <col min="8197" max="8197" width="7.5703125" style="264" customWidth="1"/>
    <col min="8198" max="8207" width="6.140625" style="264" customWidth="1"/>
    <col min="8208" max="8448" width="9.140625" style="264"/>
    <col min="8449" max="8449" width="8.85546875" style="264" customWidth="1"/>
    <col min="8450" max="8451" width="6.140625" style="264" customWidth="1"/>
    <col min="8452" max="8452" width="7.85546875" style="264" customWidth="1"/>
    <col min="8453" max="8453" width="7.5703125" style="264" customWidth="1"/>
    <col min="8454" max="8463" width="6.140625" style="264" customWidth="1"/>
    <col min="8464" max="8704" width="9.140625" style="264"/>
    <col min="8705" max="8705" width="8.85546875" style="264" customWidth="1"/>
    <col min="8706" max="8707" width="6.140625" style="264" customWidth="1"/>
    <col min="8708" max="8708" width="7.85546875" style="264" customWidth="1"/>
    <col min="8709" max="8709" width="7.5703125" style="264" customWidth="1"/>
    <col min="8710" max="8719" width="6.140625" style="264" customWidth="1"/>
    <col min="8720" max="8960" width="9.140625" style="264"/>
    <col min="8961" max="8961" width="8.85546875" style="264" customWidth="1"/>
    <col min="8962" max="8963" width="6.140625" style="264" customWidth="1"/>
    <col min="8964" max="8964" width="7.85546875" style="264" customWidth="1"/>
    <col min="8965" max="8965" width="7.5703125" style="264" customWidth="1"/>
    <col min="8966" max="8975" width="6.140625" style="264" customWidth="1"/>
    <col min="8976" max="9216" width="9.140625" style="264"/>
    <col min="9217" max="9217" width="8.85546875" style="264" customWidth="1"/>
    <col min="9218" max="9219" width="6.140625" style="264" customWidth="1"/>
    <col min="9220" max="9220" width="7.85546875" style="264" customWidth="1"/>
    <col min="9221" max="9221" width="7.5703125" style="264" customWidth="1"/>
    <col min="9222" max="9231" width="6.140625" style="264" customWidth="1"/>
    <col min="9232" max="9472" width="9.140625" style="264"/>
    <col min="9473" max="9473" width="8.85546875" style="264" customWidth="1"/>
    <col min="9474" max="9475" width="6.140625" style="264" customWidth="1"/>
    <col min="9476" max="9476" width="7.85546875" style="264" customWidth="1"/>
    <col min="9477" max="9477" width="7.5703125" style="264" customWidth="1"/>
    <col min="9478" max="9487" width="6.140625" style="264" customWidth="1"/>
    <col min="9488" max="9728" width="9.140625" style="264"/>
    <col min="9729" max="9729" width="8.85546875" style="264" customWidth="1"/>
    <col min="9730" max="9731" width="6.140625" style="264" customWidth="1"/>
    <col min="9732" max="9732" width="7.85546875" style="264" customWidth="1"/>
    <col min="9733" max="9733" width="7.5703125" style="264" customWidth="1"/>
    <col min="9734" max="9743" width="6.140625" style="264" customWidth="1"/>
    <col min="9744" max="9984" width="9.140625" style="264"/>
    <col min="9985" max="9985" width="8.85546875" style="264" customWidth="1"/>
    <col min="9986" max="9987" width="6.140625" style="264" customWidth="1"/>
    <col min="9988" max="9988" width="7.85546875" style="264" customWidth="1"/>
    <col min="9989" max="9989" width="7.5703125" style="264" customWidth="1"/>
    <col min="9990" max="9999" width="6.140625" style="264" customWidth="1"/>
    <col min="10000" max="10240" width="9.140625" style="264"/>
    <col min="10241" max="10241" width="8.85546875" style="264" customWidth="1"/>
    <col min="10242" max="10243" width="6.140625" style="264" customWidth="1"/>
    <col min="10244" max="10244" width="7.85546875" style="264" customWidth="1"/>
    <col min="10245" max="10245" width="7.5703125" style="264" customWidth="1"/>
    <col min="10246" max="10255" width="6.140625" style="264" customWidth="1"/>
    <col min="10256" max="10496" width="9.140625" style="264"/>
    <col min="10497" max="10497" width="8.85546875" style="264" customWidth="1"/>
    <col min="10498" max="10499" width="6.140625" style="264" customWidth="1"/>
    <col min="10500" max="10500" width="7.85546875" style="264" customWidth="1"/>
    <col min="10501" max="10501" width="7.5703125" style="264" customWidth="1"/>
    <col min="10502" max="10511" width="6.140625" style="264" customWidth="1"/>
    <col min="10512" max="10752" width="9.140625" style="264"/>
    <col min="10753" max="10753" width="8.85546875" style="264" customWidth="1"/>
    <col min="10754" max="10755" width="6.140625" style="264" customWidth="1"/>
    <col min="10756" max="10756" width="7.85546875" style="264" customWidth="1"/>
    <col min="10757" max="10757" width="7.5703125" style="264" customWidth="1"/>
    <col min="10758" max="10767" width="6.140625" style="264" customWidth="1"/>
    <col min="10768" max="11008" width="9.140625" style="264"/>
    <col min="11009" max="11009" width="8.85546875" style="264" customWidth="1"/>
    <col min="11010" max="11011" width="6.140625" style="264" customWidth="1"/>
    <col min="11012" max="11012" width="7.85546875" style="264" customWidth="1"/>
    <col min="11013" max="11013" width="7.5703125" style="264" customWidth="1"/>
    <col min="11014" max="11023" width="6.140625" style="264" customWidth="1"/>
    <col min="11024" max="11264" width="9.140625" style="264"/>
    <col min="11265" max="11265" width="8.85546875" style="264" customWidth="1"/>
    <col min="11266" max="11267" width="6.140625" style="264" customWidth="1"/>
    <col min="11268" max="11268" width="7.85546875" style="264" customWidth="1"/>
    <col min="11269" max="11269" width="7.5703125" style="264" customWidth="1"/>
    <col min="11270" max="11279" width="6.140625" style="264" customWidth="1"/>
    <col min="11280" max="11520" width="9.140625" style="264"/>
    <col min="11521" max="11521" width="8.85546875" style="264" customWidth="1"/>
    <col min="11522" max="11523" width="6.140625" style="264" customWidth="1"/>
    <col min="11524" max="11524" width="7.85546875" style="264" customWidth="1"/>
    <col min="11525" max="11525" width="7.5703125" style="264" customWidth="1"/>
    <col min="11526" max="11535" width="6.140625" style="264" customWidth="1"/>
    <col min="11536" max="11776" width="9.140625" style="264"/>
    <col min="11777" max="11777" width="8.85546875" style="264" customWidth="1"/>
    <col min="11778" max="11779" width="6.140625" style="264" customWidth="1"/>
    <col min="11780" max="11780" width="7.85546875" style="264" customWidth="1"/>
    <col min="11781" max="11781" width="7.5703125" style="264" customWidth="1"/>
    <col min="11782" max="11791" width="6.140625" style="264" customWidth="1"/>
    <col min="11792" max="12032" width="9.140625" style="264"/>
    <col min="12033" max="12033" width="8.85546875" style="264" customWidth="1"/>
    <col min="12034" max="12035" width="6.140625" style="264" customWidth="1"/>
    <col min="12036" max="12036" width="7.85546875" style="264" customWidth="1"/>
    <col min="12037" max="12037" width="7.5703125" style="264" customWidth="1"/>
    <col min="12038" max="12047" width="6.140625" style="264" customWidth="1"/>
    <col min="12048" max="12288" width="9.140625" style="264"/>
    <col min="12289" max="12289" width="8.85546875" style="264" customWidth="1"/>
    <col min="12290" max="12291" width="6.140625" style="264" customWidth="1"/>
    <col min="12292" max="12292" width="7.85546875" style="264" customWidth="1"/>
    <col min="12293" max="12293" width="7.5703125" style="264" customWidth="1"/>
    <col min="12294" max="12303" width="6.140625" style="264" customWidth="1"/>
    <col min="12304" max="12544" width="9.140625" style="264"/>
    <col min="12545" max="12545" width="8.85546875" style="264" customWidth="1"/>
    <col min="12546" max="12547" width="6.140625" style="264" customWidth="1"/>
    <col min="12548" max="12548" width="7.85546875" style="264" customWidth="1"/>
    <col min="12549" max="12549" width="7.5703125" style="264" customWidth="1"/>
    <col min="12550" max="12559" width="6.140625" style="264" customWidth="1"/>
    <col min="12560" max="12800" width="9.140625" style="264"/>
    <col min="12801" max="12801" width="8.85546875" style="264" customWidth="1"/>
    <col min="12802" max="12803" width="6.140625" style="264" customWidth="1"/>
    <col min="12804" max="12804" width="7.85546875" style="264" customWidth="1"/>
    <col min="12805" max="12805" width="7.5703125" style="264" customWidth="1"/>
    <col min="12806" max="12815" width="6.140625" style="264" customWidth="1"/>
    <col min="12816" max="13056" width="9.140625" style="264"/>
    <col min="13057" max="13057" width="8.85546875" style="264" customWidth="1"/>
    <col min="13058" max="13059" width="6.140625" style="264" customWidth="1"/>
    <col min="13060" max="13060" width="7.85546875" style="264" customWidth="1"/>
    <col min="13061" max="13061" width="7.5703125" style="264" customWidth="1"/>
    <col min="13062" max="13071" width="6.140625" style="264" customWidth="1"/>
    <col min="13072" max="13312" width="9.140625" style="264"/>
    <col min="13313" max="13313" width="8.85546875" style="264" customWidth="1"/>
    <col min="13314" max="13315" width="6.140625" style="264" customWidth="1"/>
    <col min="13316" max="13316" width="7.85546875" style="264" customWidth="1"/>
    <col min="13317" max="13317" width="7.5703125" style="264" customWidth="1"/>
    <col min="13318" max="13327" width="6.140625" style="264" customWidth="1"/>
    <col min="13328" max="13568" width="9.140625" style="264"/>
    <col min="13569" max="13569" width="8.85546875" style="264" customWidth="1"/>
    <col min="13570" max="13571" width="6.140625" style="264" customWidth="1"/>
    <col min="13572" max="13572" width="7.85546875" style="264" customWidth="1"/>
    <col min="13573" max="13573" width="7.5703125" style="264" customWidth="1"/>
    <col min="13574" max="13583" width="6.140625" style="264" customWidth="1"/>
    <col min="13584" max="13824" width="9.140625" style="264"/>
    <col min="13825" max="13825" width="8.85546875" style="264" customWidth="1"/>
    <col min="13826" max="13827" width="6.140625" style="264" customWidth="1"/>
    <col min="13828" max="13828" width="7.85546875" style="264" customWidth="1"/>
    <col min="13829" max="13829" width="7.5703125" style="264" customWidth="1"/>
    <col min="13830" max="13839" width="6.140625" style="264" customWidth="1"/>
    <col min="13840" max="14080" width="9.140625" style="264"/>
    <col min="14081" max="14081" width="8.85546875" style="264" customWidth="1"/>
    <col min="14082" max="14083" width="6.140625" style="264" customWidth="1"/>
    <col min="14084" max="14084" width="7.85546875" style="264" customWidth="1"/>
    <col min="14085" max="14085" width="7.5703125" style="264" customWidth="1"/>
    <col min="14086" max="14095" width="6.140625" style="264" customWidth="1"/>
    <col min="14096" max="14336" width="9.140625" style="264"/>
    <col min="14337" max="14337" width="8.85546875" style="264" customWidth="1"/>
    <col min="14338" max="14339" width="6.140625" style="264" customWidth="1"/>
    <col min="14340" max="14340" width="7.85546875" style="264" customWidth="1"/>
    <col min="14341" max="14341" width="7.5703125" style="264" customWidth="1"/>
    <col min="14342" max="14351" width="6.140625" style="264" customWidth="1"/>
    <col min="14352" max="14592" width="9.140625" style="264"/>
    <col min="14593" max="14593" width="8.85546875" style="264" customWidth="1"/>
    <col min="14594" max="14595" width="6.140625" style="264" customWidth="1"/>
    <col min="14596" max="14596" width="7.85546875" style="264" customWidth="1"/>
    <col min="14597" max="14597" width="7.5703125" style="264" customWidth="1"/>
    <col min="14598" max="14607" width="6.140625" style="264" customWidth="1"/>
    <col min="14608" max="14848" width="9.140625" style="264"/>
    <col min="14849" max="14849" width="8.85546875" style="264" customWidth="1"/>
    <col min="14850" max="14851" width="6.140625" style="264" customWidth="1"/>
    <col min="14852" max="14852" width="7.85546875" style="264" customWidth="1"/>
    <col min="14853" max="14853" width="7.5703125" style="264" customWidth="1"/>
    <col min="14854" max="14863" width="6.140625" style="264" customWidth="1"/>
    <col min="14864" max="15104" width="9.140625" style="264"/>
    <col min="15105" max="15105" width="8.85546875" style="264" customWidth="1"/>
    <col min="15106" max="15107" width="6.140625" style="264" customWidth="1"/>
    <col min="15108" max="15108" width="7.85546875" style="264" customWidth="1"/>
    <col min="15109" max="15109" width="7.5703125" style="264" customWidth="1"/>
    <col min="15110" max="15119" width="6.140625" style="264" customWidth="1"/>
    <col min="15120" max="15360" width="9.140625" style="264"/>
    <col min="15361" max="15361" width="8.85546875" style="264" customWidth="1"/>
    <col min="15362" max="15363" width="6.140625" style="264" customWidth="1"/>
    <col min="15364" max="15364" width="7.85546875" style="264" customWidth="1"/>
    <col min="15365" max="15365" width="7.5703125" style="264" customWidth="1"/>
    <col min="15366" max="15375" width="6.140625" style="264" customWidth="1"/>
    <col min="15376" max="15616" width="9.140625" style="264"/>
    <col min="15617" max="15617" width="8.85546875" style="264" customWidth="1"/>
    <col min="15618" max="15619" width="6.140625" style="264" customWidth="1"/>
    <col min="15620" max="15620" width="7.85546875" style="264" customWidth="1"/>
    <col min="15621" max="15621" width="7.5703125" style="264" customWidth="1"/>
    <col min="15622" max="15631" width="6.140625" style="264" customWidth="1"/>
    <col min="15632" max="15872" width="9.140625" style="264"/>
    <col min="15873" max="15873" width="8.85546875" style="264" customWidth="1"/>
    <col min="15874" max="15875" width="6.140625" style="264" customWidth="1"/>
    <col min="15876" max="15876" width="7.85546875" style="264" customWidth="1"/>
    <col min="15877" max="15877" width="7.5703125" style="264" customWidth="1"/>
    <col min="15878" max="15887" width="6.140625" style="264" customWidth="1"/>
    <col min="15888" max="16128" width="9.140625" style="264"/>
    <col min="16129" max="16129" width="8.85546875" style="264" customWidth="1"/>
    <col min="16130" max="16131" width="6.140625" style="264" customWidth="1"/>
    <col min="16132" max="16132" width="7.85546875" style="264" customWidth="1"/>
    <col min="16133" max="16133" width="7.5703125" style="264" customWidth="1"/>
    <col min="16134" max="16143" width="6.140625" style="264" customWidth="1"/>
    <col min="16144" max="16384" width="9.140625" style="264"/>
  </cols>
  <sheetData>
    <row r="34" spans="1:16" ht="52.5" customHeight="1"/>
    <row r="35" spans="1:16">
      <c r="A35" s="729" t="s">
        <v>339</v>
      </c>
      <c r="B35" s="729"/>
      <c r="C35" s="729"/>
      <c r="D35" s="729"/>
      <c r="E35" s="729"/>
      <c r="F35" s="729"/>
      <c r="G35" s="729"/>
      <c r="H35" s="729"/>
      <c r="I35" s="729"/>
      <c r="J35" s="729"/>
      <c r="K35" s="729"/>
      <c r="L35" s="729"/>
      <c r="M35" s="729"/>
      <c r="N35" s="729"/>
      <c r="O35" s="729"/>
    </row>
    <row r="36" spans="1:16">
      <c r="G36" s="265"/>
      <c r="L36" s="730" t="s">
        <v>196</v>
      </c>
      <c r="M36" s="730"/>
    </row>
    <row r="37" spans="1:16">
      <c r="A37" s="266"/>
      <c r="B37" s="731" t="s">
        <v>340</v>
      </c>
      <c r="C37" s="732"/>
      <c r="D37" s="267"/>
      <c r="E37" s="268"/>
      <c r="F37" s="269" t="s">
        <v>341</v>
      </c>
      <c r="G37" s="269"/>
      <c r="H37" s="270" t="s">
        <v>342</v>
      </c>
      <c r="I37" s="271"/>
      <c r="J37" s="271"/>
      <c r="K37" s="271"/>
      <c r="L37" s="271"/>
      <c r="M37" s="271"/>
      <c r="N37" s="269"/>
      <c r="O37" s="268"/>
    </row>
    <row r="38" spans="1:16" ht="12.75" customHeight="1">
      <c r="A38" s="272" t="s">
        <v>343</v>
      </c>
      <c r="B38" s="733" t="s">
        <v>344</v>
      </c>
      <c r="C38" s="734"/>
      <c r="D38" s="733" t="s">
        <v>345</v>
      </c>
      <c r="E38" s="735"/>
      <c r="F38" s="273" t="s">
        <v>346</v>
      </c>
      <c r="G38" s="274"/>
      <c r="H38" s="731" t="s">
        <v>347</v>
      </c>
      <c r="I38" s="732"/>
      <c r="J38" s="731" t="s">
        <v>348</v>
      </c>
      <c r="K38" s="732"/>
      <c r="L38" s="731" t="s">
        <v>349</v>
      </c>
      <c r="M38" s="732"/>
      <c r="N38" s="736" t="s">
        <v>350</v>
      </c>
      <c r="O38" s="737"/>
    </row>
    <row r="39" spans="1:16">
      <c r="A39" s="272"/>
      <c r="B39" s="727" t="s">
        <v>351</v>
      </c>
      <c r="C39" s="728"/>
      <c r="D39" s="275"/>
      <c r="E39" s="276"/>
      <c r="F39" s="277" t="s">
        <v>352</v>
      </c>
      <c r="G39" s="276"/>
      <c r="H39" s="727"/>
      <c r="I39" s="728"/>
      <c r="J39" s="727" t="s">
        <v>353</v>
      </c>
      <c r="K39" s="728"/>
      <c r="L39" s="727"/>
      <c r="M39" s="728"/>
      <c r="N39" s="738"/>
      <c r="O39" s="739"/>
    </row>
    <row r="40" spans="1:16">
      <c r="A40" s="278"/>
      <c r="B40" s="278">
        <v>2014</v>
      </c>
      <c r="C40" s="278">
        <v>2015</v>
      </c>
      <c r="D40" s="279">
        <v>2014</v>
      </c>
      <c r="E40" s="278">
        <v>2015</v>
      </c>
      <c r="F40" s="278">
        <v>2014</v>
      </c>
      <c r="G40" s="278">
        <v>2015</v>
      </c>
      <c r="H40" s="278">
        <v>2014</v>
      </c>
      <c r="I40" s="278">
        <v>2015</v>
      </c>
      <c r="J40" s="278">
        <v>2014</v>
      </c>
      <c r="K40" s="278">
        <v>2015</v>
      </c>
      <c r="L40" s="278">
        <v>2014</v>
      </c>
      <c r="M40" s="278">
        <v>2015</v>
      </c>
      <c r="N40" s="278">
        <v>2014</v>
      </c>
      <c r="O40" s="278">
        <v>2015</v>
      </c>
    </row>
    <row r="41" spans="1:16" ht="14.25" customHeight="1">
      <c r="A41" s="280" t="s">
        <v>354</v>
      </c>
      <c r="B41" s="281">
        <v>222</v>
      </c>
      <c r="C41" s="253">
        <v>163</v>
      </c>
      <c r="D41" s="282">
        <v>1898</v>
      </c>
      <c r="E41" s="282">
        <v>1303</v>
      </c>
      <c r="F41" s="283">
        <v>8</v>
      </c>
      <c r="G41" s="284">
        <v>10</v>
      </c>
      <c r="H41" s="283">
        <v>1</v>
      </c>
      <c r="I41" s="284">
        <v>1</v>
      </c>
      <c r="J41" s="284">
        <v>0</v>
      </c>
      <c r="K41" s="284">
        <v>0</v>
      </c>
      <c r="L41" s="283">
        <v>3</v>
      </c>
      <c r="M41" s="284">
        <v>1</v>
      </c>
      <c r="N41" s="283">
        <v>2</v>
      </c>
      <c r="O41" s="284">
        <v>2</v>
      </c>
      <c r="P41" s="285"/>
    </row>
    <row r="42" spans="1:16" ht="14.25" customHeight="1">
      <c r="A42" s="286" t="s">
        <v>355</v>
      </c>
      <c r="B42" s="287">
        <v>225</v>
      </c>
      <c r="C42" s="288">
        <v>173</v>
      </c>
      <c r="D42" s="289">
        <v>4924</v>
      </c>
      <c r="E42" s="289">
        <v>2550</v>
      </c>
      <c r="F42" s="290">
        <v>10</v>
      </c>
      <c r="G42" s="288">
        <v>3</v>
      </c>
      <c r="H42" s="290">
        <v>1</v>
      </c>
      <c r="I42" s="288">
        <v>1</v>
      </c>
      <c r="J42" s="288">
        <v>0</v>
      </c>
      <c r="K42" s="288">
        <v>0</v>
      </c>
      <c r="L42" s="290">
        <v>2</v>
      </c>
      <c r="M42" s="288">
        <v>0</v>
      </c>
      <c r="N42" s="290">
        <v>2</v>
      </c>
      <c r="O42" s="288">
        <v>2</v>
      </c>
      <c r="P42" s="285"/>
    </row>
    <row r="43" spans="1:16" ht="14.25" customHeight="1">
      <c r="A43" s="286" t="s">
        <v>356</v>
      </c>
      <c r="B43" s="287">
        <v>240</v>
      </c>
      <c r="C43" s="291">
        <v>196</v>
      </c>
      <c r="D43" s="289">
        <v>3774</v>
      </c>
      <c r="E43" s="289">
        <v>3683</v>
      </c>
      <c r="F43" s="287">
        <v>5</v>
      </c>
      <c r="G43" s="291">
        <v>9</v>
      </c>
      <c r="H43" s="287">
        <v>2</v>
      </c>
      <c r="I43" s="291">
        <v>1</v>
      </c>
      <c r="J43" s="291">
        <v>0</v>
      </c>
      <c r="K43" s="291">
        <v>2</v>
      </c>
      <c r="L43" s="287">
        <v>2</v>
      </c>
      <c r="M43" s="291">
        <v>0</v>
      </c>
      <c r="N43" s="287">
        <v>1</v>
      </c>
      <c r="O43" s="291">
        <v>0</v>
      </c>
    </row>
    <row r="44" spans="1:16" ht="14.25" customHeight="1">
      <c r="A44" s="286" t="s">
        <v>357</v>
      </c>
      <c r="B44" s="287">
        <v>153</v>
      </c>
      <c r="C44" s="291">
        <v>146</v>
      </c>
      <c r="D44" s="289">
        <v>1484</v>
      </c>
      <c r="E44" s="289">
        <v>1098</v>
      </c>
      <c r="F44" s="287">
        <v>12</v>
      </c>
      <c r="G44" s="291">
        <v>3</v>
      </c>
      <c r="H44" s="287">
        <v>0</v>
      </c>
      <c r="I44" s="291">
        <v>1</v>
      </c>
      <c r="J44" s="291">
        <v>0</v>
      </c>
      <c r="K44" s="291">
        <v>0</v>
      </c>
      <c r="L44" s="287">
        <v>0</v>
      </c>
      <c r="M44" s="291">
        <v>1</v>
      </c>
      <c r="N44" s="287">
        <v>1</v>
      </c>
      <c r="O44" s="291">
        <v>0</v>
      </c>
    </row>
    <row r="45" spans="1:16" ht="14.25" customHeight="1">
      <c r="A45" s="286" t="s">
        <v>358</v>
      </c>
      <c r="B45" s="287">
        <v>167</v>
      </c>
      <c r="C45" s="291">
        <v>136</v>
      </c>
      <c r="D45" s="289">
        <v>2166</v>
      </c>
      <c r="E45" s="289">
        <v>1908</v>
      </c>
      <c r="F45" s="287">
        <v>6</v>
      </c>
      <c r="G45" s="291">
        <v>0</v>
      </c>
      <c r="H45" s="287">
        <v>1</v>
      </c>
      <c r="I45" s="291">
        <v>0</v>
      </c>
      <c r="J45" s="291">
        <v>0</v>
      </c>
      <c r="K45" s="291">
        <v>0</v>
      </c>
      <c r="L45" s="287">
        <v>1</v>
      </c>
      <c r="M45" s="291">
        <v>0</v>
      </c>
      <c r="N45" s="287">
        <v>0</v>
      </c>
      <c r="O45" s="291">
        <v>0</v>
      </c>
    </row>
    <row r="46" spans="1:16" ht="14.25" customHeight="1">
      <c r="A46" s="286" t="s">
        <v>359</v>
      </c>
      <c r="B46" s="287">
        <v>225</v>
      </c>
      <c r="C46" s="291">
        <v>150</v>
      </c>
      <c r="D46" s="289">
        <v>5081</v>
      </c>
      <c r="E46" s="289">
        <v>5277</v>
      </c>
      <c r="F46" s="287">
        <v>11</v>
      </c>
      <c r="G46" s="291">
        <v>9</v>
      </c>
      <c r="H46" s="287">
        <v>1</v>
      </c>
      <c r="I46" s="291">
        <v>0</v>
      </c>
      <c r="J46" s="291">
        <v>0</v>
      </c>
      <c r="K46" s="291">
        <v>1</v>
      </c>
      <c r="L46" s="287">
        <v>5</v>
      </c>
      <c r="M46" s="291">
        <v>4</v>
      </c>
      <c r="N46" s="287">
        <v>1</v>
      </c>
      <c r="O46" s="291">
        <v>0</v>
      </c>
    </row>
    <row r="47" spans="1:16" ht="14.25" customHeight="1">
      <c r="A47" s="286" t="s">
        <v>360</v>
      </c>
      <c r="B47" s="287">
        <v>152</v>
      </c>
      <c r="C47" s="291">
        <v>68</v>
      </c>
      <c r="D47" s="289">
        <v>2775</v>
      </c>
      <c r="E47" s="289">
        <v>2261</v>
      </c>
      <c r="F47" s="287">
        <v>14</v>
      </c>
      <c r="G47" s="291">
        <v>18</v>
      </c>
      <c r="H47" s="287">
        <v>2</v>
      </c>
      <c r="I47" s="291">
        <v>1</v>
      </c>
      <c r="J47" s="291">
        <v>1</v>
      </c>
      <c r="K47" s="291">
        <v>1</v>
      </c>
      <c r="L47" s="287">
        <v>4</v>
      </c>
      <c r="M47" s="291">
        <v>4</v>
      </c>
      <c r="N47" s="287">
        <v>4</v>
      </c>
      <c r="O47" s="291">
        <v>4</v>
      </c>
    </row>
    <row r="48" spans="1:16" ht="14.25" customHeight="1">
      <c r="A48" s="286" t="s">
        <v>361</v>
      </c>
      <c r="B48" s="287">
        <v>127</v>
      </c>
      <c r="C48" s="291">
        <v>135</v>
      </c>
      <c r="D48" s="289">
        <v>3850</v>
      </c>
      <c r="E48" s="289">
        <v>3734</v>
      </c>
      <c r="F48" s="287">
        <v>8</v>
      </c>
      <c r="G48" s="291">
        <v>15</v>
      </c>
      <c r="H48" s="287">
        <v>1</v>
      </c>
      <c r="I48" s="291">
        <v>1</v>
      </c>
      <c r="J48" s="291">
        <v>0</v>
      </c>
      <c r="K48" s="291">
        <v>0</v>
      </c>
      <c r="L48" s="287">
        <v>5</v>
      </c>
      <c r="M48" s="291">
        <v>3</v>
      </c>
      <c r="N48" s="287">
        <v>2</v>
      </c>
      <c r="O48" s="291">
        <v>1</v>
      </c>
    </row>
    <row r="49" spans="1:15" ht="14.25" customHeight="1">
      <c r="A49" s="286" t="s">
        <v>362</v>
      </c>
      <c r="B49" s="287">
        <v>175</v>
      </c>
      <c r="C49" s="291">
        <v>137</v>
      </c>
      <c r="D49" s="289">
        <v>2372</v>
      </c>
      <c r="E49" s="289">
        <v>2534</v>
      </c>
      <c r="F49" s="287">
        <v>11</v>
      </c>
      <c r="G49" s="291">
        <v>12</v>
      </c>
      <c r="H49" s="287">
        <v>2</v>
      </c>
      <c r="I49" s="291">
        <v>0</v>
      </c>
      <c r="J49" s="291">
        <v>0</v>
      </c>
      <c r="K49" s="291">
        <v>0</v>
      </c>
      <c r="L49" s="287">
        <v>2</v>
      </c>
      <c r="M49" s="291">
        <v>2</v>
      </c>
      <c r="N49" s="287">
        <v>5</v>
      </c>
      <c r="O49" s="291">
        <v>4</v>
      </c>
    </row>
    <row r="50" spans="1:15" ht="14.25" customHeight="1">
      <c r="A50" s="286" t="s">
        <v>363</v>
      </c>
      <c r="B50" s="287">
        <v>155</v>
      </c>
      <c r="C50" s="291">
        <v>159</v>
      </c>
      <c r="D50" s="289">
        <v>3274</v>
      </c>
      <c r="E50" s="289">
        <v>3316</v>
      </c>
      <c r="F50" s="287">
        <v>9</v>
      </c>
      <c r="G50" s="291">
        <v>13</v>
      </c>
      <c r="H50" s="287">
        <v>0</v>
      </c>
      <c r="I50" s="291">
        <v>0</v>
      </c>
      <c r="J50" s="291">
        <v>0</v>
      </c>
      <c r="K50" s="291">
        <v>0</v>
      </c>
      <c r="L50" s="287">
        <v>3</v>
      </c>
      <c r="M50" s="291">
        <v>2</v>
      </c>
      <c r="N50" s="287">
        <v>3</v>
      </c>
      <c r="O50" s="291">
        <v>3</v>
      </c>
    </row>
    <row r="51" spans="1:15" ht="14.25" customHeight="1">
      <c r="A51" s="286" t="s">
        <v>364</v>
      </c>
      <c r="B51" s="287">
        <v>165</v>
      </c>
      <c r="C51" s="291">
        <v>126</v>
      </c>
      <c r="D51" s="289">
        <v>5543</v>
      </c>
      <c r="E51" s="289">
        <v>3100</v>
      </c>
      <c r="F51" s="287">
        <v>4</v>
      </c>
      <c r="G51" s="291">
        <v>8</v>
      </c>
      <c r="H51" s="287">
        <v>1</v>
      </c>
      <c r="I51" s="291">
        <v>0</v>
      </c>
      <c r="J51" s="291">
        <v>0</v>
      </c>
      <c r="K51" s="291">
        <v>1</v>
      </c>
      <c r="L51" s="287">
        <v>2</v>
      </c>
      <c r="M51" s="291">
        <v>4</v>
      </c>
      <c r="N51" s="287">
        <v>1</v>
      </c>
      <c r="O51" s="291">
        <v>1</v>
      </c>
    </row>
    <row r="52" spans="1:15" ht="14.25" customHeight="1">
      <c r="A52" s="286" t="s">
        <v>365</v>
      </c>
      <c r="B52" s="287">
        <v>240</v>
      </c>
      <c r="C52" s="291">
        <v>149</v>
      </c>
      <c r="D52" s="289">
        <v>2574</v>
      </c>
      <c r="E52" s="289">
        <v>2923</v>
      </c>
      <c r="F52" s="287">
        <v>4</v>
      </c>
      <c r="G52" s="291">
        <v>5</v>
      </c>
      <c r="H52" s="287">
        <v>1</v>
      </c>
      <c r="I52" s="291">
        <v>0</v>
      </c>
      <c r="J52" s="291">
        <v>0</v>
      </c>
      <c r="K52" s="291">
        <v>0</v>
      </c>
      <c r="L52" s="287">
        <v>1</v>
      </c>
      <c r="M52" s="291">
        <v>2</v>
      </c>
      <c r="N52" s="287">
        <v>2</v>
      </c>
      <c r="O52" s="291">
        <v>1</v>
      </c>
    </row>
    <row r="53" spans="1:15" ht="14.25" customHeight="1">
      <c r="A53" s="286" t="s">
        <v>366</v>
      </c>
      <c r="B53" s="287">
        <v>667</v>
      </c>
      <c r="C53" s="291">
        <v>678</v>
      </c>
      <c r="D53" s="289">
        <v>11518</v>
      </c>
      <c r="E53" s="289">
        <v>11444</v>
      </c>
      <c r="F53" s="287">
        <v>10</v>
      </c>
      <c r="G53" s="291">
        <v>33</v>
      </c>
      <c r="H53" s="287">
        <v>3</v>
      </c>
      <c r="I53" s="291">
        <v>1</v>
      </c>
      <c r="J53" s="291">
        <v>0</v>
      </c>
      <c r="K53" s="291">
        <v>1</v>
      </c>
      <c r="L53" s="287">
        <v>1</v>
      </c>
      <c r="M53" s="291">
        <v>4</v>
      </c>
      <c r="N53" s="287">
        <v>4</v>
      </c>
      <c r="O53" s="291">
        <v>2</v>
      </c>
    </row>
    <row r="54" spans="1:15" ht="14.25" customHeight="1">
      <c r="A54" s="286" t="s">
        <v>367</v>
      </c>
      <c r="B54" s="287">
        <v>264</v>
      </c>
      <c r="C54" s="291">
        <v>223</v>
      </c>
      <c r="D54" s="289">
        <v>6102</v>
      </c>
      <c r="E54" s="289">
        <v>11196</v>
      </c>
      <c r="F54" s="287">
        <v>18</v>
      </c>
      <c r="G54" s="291">
        <v>16</v>
      </c>
      <c r="H54" s="287">
        <v>4</v>
      </c>
      <c r="I54" s="291">
        <v>3</v>
      </c>
      <c r="J54" s="291">
        <v>0</v>
      </c>
      <c r="K54" s="291">
        <v>2</v>
      </c>
      <c r="L54" s="287">
        <v>3</v>
      </c>
      <c r="M54" s="291">
        <v>1</v>
      </c>
      <c r="N54" s="287">
        <v>8</v>
      </c>
      <c r="O54" s="291">
        <v>2</v>
      </c>
    </row>
    <row r="55" spans="1:15" ht="14.25" customHeight="1">
      <c r="A55" s="292" t="s">
        <v>368</v>
      </c>
      <c r="B55" s="287">
        <v>5763</v>
      </c>
      <c r="C55" s="291">
        <v>5940</v>
      </c>
      <c r="D55" s="289">
        <v>108753</v>
      </c>
      <c r="E55" s="289">
        <v>112728</v>
      </c>
      <c r="F55" s="287">
        <v>210</v>
      </c>
      <c r="G55" s="291">
        <v>358</v>
      </c>
      <c r="H55" s="287">
        <v>7</v>
      </c>
      <c r="I55" s="291">
        <v>6</v>
      </c>
      <c r="J55" s="291">
        <v>5</v>
      </c>
      <c r="K55" s="291">
        <v>0</v>
      </c>
      <c r="L55" s="287">
        <v>31</v>
      </c>
      <c r="M55" s="291">
        <v>38</v>
      </c>
      <c r="N55" s="287">
        <v>51</v>
      </c>
      <c r="O55" s="291">
        <v>60</v>
      </c>
    </row>
    <row r="56" spans="1:15" ht="14.25" customHeight="1">
      <c r="A56" s="286" t="s">
        <v>369</v>
      </c>
      <c r="B56" s="287">
        <v>492</v>
      </c>
      <c r="C56" s="291">
        <v>474</v>
      </c>
      <c r="D56" s="289">
        <v>787</v>
      </c>
      <c r="E56" s="289">
        <v>757</v>
      </c>
      <c r="F56" s="287">
        <v>0</v>
      </c>
      <c r="G56" s="291">
        <v>0</v>
      </c>
      <c r="H56" s="287">
        <v>0</v>
      </c>
      <c r="I56" s="291">
        <v>0</v>
      </c>
      <c r="J56" s="291">
        <v>0</v>
      </c>
      <c r="K56" s="291">
        <v>0</v>
      </c>
      <c r="L56" s="287">
        <v>0</v>
      </c>
      <c r="M56" s="291">
        <v>0</v>
      </c>
      <c r="N56" s="287">
        <v>0</v>
      </c>
      <c r="O56" s="291">
        <v>0</v>
      </c>
    </row>
    <row r="57" spans="1:15" ht="14.25" customHeight="1">
      <c r="A57" s="286" t="s">
        <v>370</v>
      </c>
      <c r="B57" s="287">
        <v>420</v>
      </c>
      <c r="C57" s="291">
        <v>403</v>
      </c>
      <c r="D57" s="289">
        <v>584</v>
      </c>
      <c r="E57" s="289">
        <v>592</v>
      </c>
      <c r="F57" s="287">
        <v>0</v>
      </c>
      <c r="G57" s="291">
        <v>0</v>
      </c>
      <c r="H57" s="287">
        <v>0</v>
      </c>
      <c r="I57" s="291">
        <v>0</v>
      </c>
      <c r="J57" s="291">
        <v>0</v>
      </c>
      <c r="K57" s="291">
        <v>0</v>
      </c>
      <c r="L57" s="287">
        <v>0</v>
      </c>
      <c r="M57" s="291">
        <v>0</v>
      </c>
      <c r="N57" s="287">
        <v>0</v>
      </c>
      <c r="O57" s="291">
        <v>0</v>
      </c>
    </row>
    <row r="58" spans="1:15" ht="14.25" customHeight="1">
      <c r="A58" s="286" t="s">
        <v>371</v>
      </c>
      <c r="B58" s="287">
        <v>1119</v>
      </c>
      <c r="C58" s="291">
        <v>554</v>
      </c>
      <c r="D58" s="289">
        <v>2905</v>
      </c>
      <c r="E58" s="289">
        <v>2826</v>
      </c>
      <c r="F58" s="287">
        <v>0</v>
      </c>
      <c r="G58" s="291">
        <v>0</v>
      </c>
      <c r="H58" s="287">
        <v>0</v>
      </c>
      <c r="I58" s="291">
        <v>0</v>
      </c>
      <c r="J58" s="291">
        <v>0</v>
      </c>
      <c r="K58" s="291">
        <v>0</v>
      </c>
      <c r="L58" s="287">
        <v>0</v>
      </c>
      <c r="M58" s="291">
        <v>0</v>
      </c>
      <c r="N58" s="287">
        <v>0</v>
      </c>
      <c r="O58" s="291">
        <v>0</v>
      </c>
    </row>
    <row r="59" spans="1:15" ht="13.5" customHeight="1">
      <c r="A59" s="293" t="s">
        <v>218</v>
      </c>
      <c r="B59" s="294">
        <f t="shared" ref="B59:O59" si="0">SUM(B41:B58)</f>
        <v>10971</v>
      </c>
      <c r="C59" s="294">
        <f t="shared" si="0"/>
        <v>10010</v>
      </c>
      <c r="D59" s="293">
        <f>SUM(D41:D58)</f>
        <v>170364</v>
      </c>
      <c r="E59" s="294">
        <f t="shared" si="0"/>
        <v>173230</v>
      </c>
      <c r="F59" s="294">
        <f t="shared" si="0"/>
        <v>340</v>
      </c>
      <c r="G59" s="294">
        <f t="shared" si="0"/>
        <v>512</v>
      </c>
      <c r="H59" s="294">
        <f t="shared" si="0"/>
        <v>27</v>
      </c>
      <c r="I59" s="294">
        <f t="shared" si="0"/>
        <v>16</v>
      </c>
      <c r="J59" s="294">
        <f t="shared" si="0"/>
        <v>6</v>
      </c>
      <c r="K59" s="294">
        <f t="shared" si="0"/>
        <v>8</v>
      </c>
      <c r="L59" s="294">
        <f t="shared" si="0"/>
        <v>65</v>
      </c>
      <c r="M59" s="294">
        <f t="shared" si="0"/>
        <v>66</v>
      </c>
      <c r="N59" s="294">
        <f t="shared" si="0"/>
        <v>87</v>
      </c>
      <c r="O59" s="294">
        <f t="shared" si="0"/>
        <v>82</v>
      </c>
    </row>
    <row r="60" spans="1:15" ht="13.5" customHeight="1"/>
    <row r="61" spans="1:15" ht="13.5" customHeight="1"/>
    <row r="62" spans="1:15" ht="13.5" customHeight="1"/>
    <row r="63" spans="1:15" ht="13.5" customHeight="1"/>
    <row r="64" spans="1:15" ht="13.5" customHeight="1"/>
    <row r="65" ht="13.5" customHeight="1"/>
  </sheetData>
  <mergeCells count="11">
    <mergeCell ref="J39:K39"/>
    <mergeCell ref="A35:O35"/>
    <mergeCell ref="L36:M36"/>
    <mergeCell ref="B37:C37"/>
    <mergeCell ref="B38:C38"/>
    <mergeCell ref="D38:E38"/>
    <mergeCell ref="H38:I39"/>
    <mergeCell ref="J38:K38"/>
    <mergeCell ref="L38:M39"/>
    <mergeCell ref="N38:O39"/>
    <mergeCell ref="B39:C3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L14" sqref="L14"/>
    </sheetView>
  </sheetViews>
  <sheetFormatPr defaultRowHeight="14.25"/>
  <cols>
    <col min="1" max="1" width="4.5703125" style="296" customWidth="1"/>
    <col min="2" max="2" width="22.28515625" style="296" customWidth="1"/>
    <col min="3" max="3" width="7" style="296" customWidth="1"/>
    <col min="4" max="4" width="8.5703125" style="296" customWidth="1"/>
    <col min="5" max="5" width="7.28515625" style="319" customWidth="1"/>
    <col min="6" max="6" width="8.5703125" style="320" customWidth="1"/>
    <col min="7" max="7" width="6.7109375" style="320" customWidth="1"/>
    <col min="8" max="8" width="8.5703125" style="296" customWidth="1"/>
    <col min="9" max="9" width="10" style="296" customWidth="1"/>
    <col min="10" max="256" width="9.140625" style="296"/>
    <col min="257" max="257" width="4.5703125" style="296" customWidth="1"/>
    <col min="258" max="258" width="22.28515625" style="296" customWidth="1"/>
    <col min="259" max="259" width="7" style="296" customWidth="1"/>
    <col min="260" max="260" width="8.5703125" style="296" customWidth="1"/>
    <col min="261" max="261" width="7.28515625" style="296" customWidth="1"/>
    <col min="262" max="262" width="8.5703125" style="296" customWidth="1"/>
    <col min="263" max="263" width="6.7109375" style="296" customWidth="1"/>
    <col min="264" max="264" width="8.5703125" style="296" customWidth="1"/>
    <col min="265" max="265" width="10" style="296" customWidth="1"/>
    <col min="266" max="512" width="9.140625" style="296"/>
    <col min="513" max="513" width="4.5703125" style="296" customWidth="1"/>
    <col min="514" max="514" width="22.28515625" style="296" customWidth="1"/>
    <col min="515" max="515" width="7" style="296" customWidth="1"/>
    <col min="516" max="516" width="8.5703125" style="296" customWidth="1"/>
    <col min="517" max="517" width="7.28515625" style="296" customWidth="1"/>
    <col min="518" max="518" width="8.5703125" style="296" customWidth="1"/>
    <col min="519" max="519" width="6.7109375" style="296" customWidth="1"/>
    <col min="520" max="520" width="8.5703125" style="296" customWidth="1"/>
    <col min="521" max="521" width="10" style="296" customWidth="1"/>
    <col min="522" max="768" width="9.140625" style="296"/>
    <col min="769" max="769" width="4.5703125" style="296" customWidth="1"/>
    <col min="770" max="770" width="22.28515625" style="296" customWidth="1"/>
    <col min="771" max="771" width="7" style="296" customWidth="1"/>
    <col min="772" max="772" width="8.5703125" style="296" customWidth="1"/>
    <col min="773" max="773" width="7.28515625" style="296" customWidth="1"/>
    <col min="774" max="774" width="8.5703125" style="296" customWidth="1"/>
    <col min="775" max="775" width="6.7109375" style="296" customWidth="1"/>
    <col min="776" max="776" width="8.5703125" style="296" customWidth="1"/>
    <col min="777" max="777" width="10" style="296" customWidth="1"/>
    <col min="778" max="1024" width="9.140625" style="296"/>
    <col min="1025" max="1025" width="4.5703125" style="296" customWidth="1"/>
    <col min="1026" max="1026" width="22.28515625" style="296" customWidth="1"/>
    <col min="1027" max="1027" width="7" style="296" customWidth="1"/>
    <col min="1028" max="1028" width="8.5703125" style="296" customWidth="1"/>
    <col min="1029" max="1029" width="7.28515625" style="296" customWidth="1"/>
    <col min="1030" max="1030" width="8.5703125" style="296" customWidth="1"/>
    <col min="1031" max="1031" width="6.7109375" style="296" customWidth="1"/>
    <col min="1032" max="1032" width="8.5703125" style="296" customWidth="1"/>
    <col min="1033" max="1033" width="10" style="296" customWidth="1"/>
    <col min="1034" max="1280" width="9.140625" style="296"/>
    <col min="1281" max="1281" width="4.5703125" style="296" customWidth="1"/>
    <col min="1282" max="1282" width="22.28515625" style="296" customWidth="1"/>
    <col min="1283" max="1283" width="7" style="296" customWidth="1"/>
    <col min="1284" max="1284" width="8.5703125" style="296" customWidth="1"/>
    <col min="1285" max="1285" width="7.28515625" style="296" customWidth="1"/>
    <col min="1286" max="1286" width="8.5703125" style="296" customWidth="1"/>
    <col min="1287" max="1287" width="6.7109375" style="296" customWidth="1"/>
    <col min="1288" max="1288" width="8.5703125" style="296" customWidth="1"/>
    <col min="1289" max="1289" width="10" style="296" customWidth="1"/>
    <col min="1290" max="1536" width="9.140625" style="296"/>
    <col min="1537" max="1537" width="4.5703125" style="296" customWidth="1"/>
    <col min="1538" max="1538" width="22.28515625" style="296" customWidth="1"/>
    <col min="1539" max="1539" width="7" style="296" customWidth="1"/>
    <col min="1540" max="1540" width="8.5703125" style="296" customWidth="1"/>
    <col min="1541" max="1541" width="7.28515625" style="296" customWidth="1"/>
    <col min="1542" max="1542" width="8.5703125" style="296" customWidth="1"/>
    <col min="1543" max="1543" width="6.7109375" style="296" customWidth="1"/>
    <col min="1544" max="1544" width="8.5703125" style="296" customWidth="1"/>
    <col min="1545" max="1545" width="10" style="296" customWidth="1"/>
    <col min="1546" max="1792" width="9.140625" style="296"/>
    <col min="1793" max="1793" width="4.5703125" style="296" customWidth="1"/>
    <col min="1794" max="1794" width="22.28515625" style="296" customWidth="1"/>
    <col min="1795" max="1795" width="7" style="296" customWidth="1"/>
    <col min="1796" max="1796" width="8.5703125" style="296" customWidth="1"/>
    <col min="1797" max="1797" width="7.28515625" style="296" customWidth="1"/>
    <col min="1798" max="1798" width="8.5703125" style="296" customWidth="1"/>
    <col min="1799" max="1799" width="6.7109375" style="296" customWidth="1"/>
    <col min="1800" max="1800" width="8.5703125" style="296" customWidth="1"/>
    <col min="1801" max="1801" width="10" style="296" customWidth="1"/>
    <col min="1802" max="2048" width="9.140625" style="296"/>
    <col min="2049" max="2049" width="4.5703125" style="296" customWidth="1"/>
    <col min="2050" max="2050" width="22.28515625" style="296" customWidth="1"/>
    <col min="2051" max="2051" width="7" style="296" customWidth="1"/>
    <col min="2052" max="2052" width="8.5703125" style="296" customWidth="1"/>
    <col min="2053" max="2053" width="7.28515625" style="296" customWidth="1"/>
    <col min="2054" max="2054" width="8.5703125" style="296" customWidth="1"/>
    <col min="2055" max="2055" width="6.7109375" style="296" customWidth="1"/>
    <col min="2056" max="2056" width="8.5703125" style="296" customWidth="1"/>
    <col min="2057" max="2057" width="10" style="296" customWidth="1"/>
    <col min="2058" max="2304" width="9.140625" style="296"/>
    <col min="2305" max="2305" width="4.5703125" style="296" customWidth="1"/>
    <col min="2306" max="2306" width="22.28515625" style="296" customWidth="1"/>
    <col min="2307" max="2307" width="7" style="296" customWidth="1"/>
    <col min="2308" max="2308" width="8.5703125" style="296" customWidth="1"/>
    <col min="2309" max="2309" width="7.28515625" style="296" customWidth="1"/>
    <col min="2310" max="2310" width="8.5703125" style="296" customWidth="1"/>
    <col min="2311" max="2311" width="6.7109375" style="296" customWidth="1"/>
    <col min="2312" max="2312" width="8.5703125" style="296" customWidth="1"/>
    <col min="2313" max="2313" width="10" style="296" customWidth="1"/>
    <col min="2314" max="2560" width="9.140625" style="296"/>
    <col min="2561" max="2561" width="4.5703125" style="296" customWidth="1"/>
    <col min="2562" max="2562" width="22.28515625" style="296" customWidth="1"/>
    <col min="2563" max="2563" width="7" style="296" customWidth="1"/>
    <col min="2564" max="2564" width="8.5703125" style="296" customWidth="1"/>
    <col min="2565" max="2565" width="7.28515625" style="296" customWidth="1"/>
    <col min="2566" max="2566" width="8.5703125" style="296" customWidth="1"/>
    <col min="2567" max="2567" width="6.7109375" style="296" customWidth="1"/>
    <col min="2568" max="2568" width="8.5703125" style="296" customWidth="1"/>
    <col min="2569" max="2569" width="10" style="296" customWidth="1"/>
    <col min="2570" max="2816" width="9.140625" style="296"/>
    <col min="2817" max="2817" width="4.5703125" style="296" customWidth="1"/>
    <col min="2818" max="2818" width="22.28515625" style="296" customWidth="1"/>
    <col min="2819" max="2819" width="7" style="296" customWidth="1"/>
    <col min="2820" max="2820" width="8.5703125" style="296" customWidth="1"/>
    <col min="2821" max="2821" width="7.28515625" style="296" customWidth="1"/>
    <col min="2822" max="2822" width="8.5703125" style="296" customWidth="1"/>
    <col min="2823" max="2823" width="6.7109375" style="296" customWidth="1"/>
    <col min="2824" max="2824" width="8.5703125" style="296" customWidth="1"/>
    <col min="2825" max="2825" width="10" style="296" customWidth="1"/>
    <col min="2826" max="3072" width="9.140625" style="296"/>
    <col min="3073" max="3073" width="4.5703125" style="296" customWidth="1"/>
    <col min="3074" max="3074" width="22.28515625" style="296" customWidth="1"/>
    <col min="3075" max="3075" width="7" style="296" customWidth="1"/>
    <col min="3076" max="3076" width="8.5703125" style="296" customWidth="1"/>
    <col min="3077" max="3077" width="7.28515625" style="296" customWidth="1"/>
    <col min="3078" max="3078" width="8.5703125" style="296" customWidth="1"/>
    <col min="3079" max="3079" width="6.7109375" style="296" customWidth="1"/>
    <col min="3080" max="3080" width="8.5703125" style="296" customWidth="1"/>
    <col min="3081" max="3081" width="10" style="296" customWidth="1"/>
    <col min="3082" max="3328" width="9.140625" style="296"/>
    <col min="3329" max="3329" width="4.5703125" style="296" customWidth="1"/>
    <col min="3330" max="3330" width="22.28515625" style="296" customWidth="1"/>
    <col min="3331" max="3331" width="7" style="296" customWidth="1"/>
    <col min="3332" max="3332" width="8.5703125" style="296" customWidth="1"/>
    <col min="3333" max="3333" width="7.28515625" style="296" customWidth="1"/>
    <col min="3334" max="3334" width="8.5703125" style="296" customWidth="1"/>
    <col min="3335" max="3335" width="6.7109375" style="296" customWidth="1"/>
    <col min="3336" max="3336" width="8.5703125" style="296" customWidth="1"/>
    <col min="3337" max="3337" width="10" style="296" customWidth="1"/>
    <col min="3338" max="3584" width="9.140625" style="296"/>
    <col min="3585" max="3585" width="4.5703125" style="296" customWidth="1"/>
    <col min="3586" max="3586" width="22.28515625" style="296" customWidth="1"/>
    <col min="3587" max="3587" width="7" style="296" customWidth="1"/>
    <col min="3588" max="3588" width="8.5703125" style="296" customWidth="1"/>
    <col min="3589" max="3589" width="7.28515625" style="296" customWidth="1"/>
    <col min="3590" max="3590" width="8.5703125" style="296" customWidth="1"/>
    <col min="3591" max="3591" width="6.7109375" style="296" customWidth="1"/>
    <col min="3592" max="3592" width="8.5703125" style="296" customWidth="1"/>
    <col min="3593" max="3593" width="10" style="296" customWidth="1"/>
    <col min="3594" max="3840" width="9.140625" style="296"/>
    <col min="3841" max="3841" width="4.5703125" style="296" customWidth="1"/>
    <col min="3842" max="3842" width="22.28515625" style="296" customWidth="1"/>
    <col min="3843" max="3843" width="7" style="296" customWidth="1"/>
    <col min="3844" max="3844" width="8.5703125" style="296" customWidth="1"/>
    <col min="3845" max="3845" width="7.28515625" style="296" customWidth="1"/>
    <col min="3846" max="3846" width="8.5703125" style="296" customWidth="1"/>
    <col min="3847" max="3847" width="6.7109375" style="296" customWidth="1"/>
    <col min="3848" max="3848" width="8.5703125" style="296" customWidth="1"/>
    <col min="3849" max="3849" width="10" style="296" customWidth="1"/>
    <col min="3850" max="4096" width="9.140625" style="296"/>
    <col min="4097" max="4097" width="4.5703125" style="296" customWidth="1"/>
    <col min="4098" max="4098" width="22.28515625" style="296" customWidth="1"/>
    <col min="4099" max="4099" width="7" style="296" customWidth="1"/>
    <col min="4100" max="4100" width="8.5703125" style="296" customWidth="1"/>
    <col min="4101" max="4101" width="7.28515625" style="296" customWidth="1"/>
    <col min="4102" max="4102" width="8.5703125" style="296" customWidth="1"/>
    <col min="4103" max="4103" width="6.7109375" style="296" customWidth="1"/>
    <col min="4104" max="4104" width="8.5703125" style="296" customWidth="1"/>
    <col min="4105" max="4105" width="10" style="296" customWidth="1"/>
    <col min="4106" max="4352" width="9.140625" style="296"/>
    <col min="4353" max="4353" width="4.5703125" style="296" customWidth="1"/>
    <col min="4354" max="4354" width="22.28515625" style="296" customWidth="1"/>
    <col min="4355" max="4355" width="7" style="296" customWidth="1"/>
    <col min="4356" max="4356" width="8.5703125" style="296" customWidth="1"/>
    <col min="4357" max="4357" width="7.28515625" style="296" customWidth="1"/>
    <col min="4358" max="4358" width="8.5703125" style="296" customWidth="1"/>
    <col min="4359" max="4359" width="6.7109375" style="296" customWidth="1"/>
    <col min="4360" max="4360" width="8.5703125" style="296" customWidth="1"/>
    <col min="4361" max="4361" width="10" style="296" customWidth="1"/>
    <col min="4362" max="4608" width="9.140625" style="296"/>
    <col min="4609" max="4609" width="4.5703125" style="296" customWidth="1"/>
    <col min="4610" max="4610" width="22.28515625" style="296" customWidth="1"/>
    <col min="4611" max="4611" width="7" style="296" customWidth="1"/>
    <col min="4612" max="4612" width="8.5703125" style="296" customWidth="1"/>
    <col min="4613" max="4613" width="7.28515625" style="296" customWidth="1"/>
    <col min="4614" max="4614" width="8.5703125" style="296" customWidth="1"/>
    <col min="4615" max="4615" width="6.7109375" style="296" customWidth="1"/>
    <col min="4616" max="4616" width="8.5703125" style="296" customWidth="1"/>
    <col min="4617" max="4617" width="10" style="296" customWidth="1"/>
    <col min="4618" max="4864" width="9.140625" style="296"/>
    <col min="4865" max="4865" width="4.5703125" style="296" customWidth="1"/>
    <col min="4866" max="4866" width="22.28515625" style="296" customWidth="1"/>
    <col min="4867" max="4867" width="7" style="296" customWidth="1"/>
    <col min="4868" max="4868" width="8.5703125" style="296" customWidth="1"/>
    <col min="4869" max="4869" width="7.28515625" style="296" customWidth="1"/>
    <col min="4870" max="4870" width="8.5703125" style="296" customWidth="1"/>
    <col min="4871" max="4871" width="6.7109375" style="296" customWidth="1"/>
    <col min="4872" max="4872" width="8.5703125" style="296" customWidth="1"/>
    <col min="4873" max="4873" width="10" style="296" customWidth="1"/>
    <col min="4874" max="5120" width="9.140625" style="296"/>
    <col min="5121" max="5121" width="4.5703125" style="296" customWidth="1"/>
    <col min="5122" max="5122" width="22.28515625" style="296" customWidth="1"/>
    <col min="5123" max="5123" width="7" style="296" customWidth="1"/>
    <col min="5124" max="5124" width="8.5703125" style="296" customWidth="1"/>
    <col min="5125" max="5125" width="7.28515625" style="296" customWidth="1"/>
    <col min="5126" max="5126" width="8.5703125" style="296" customWidth="1"/>
    <col min="5127" max="5127" width="6.7109375" style="296" customWidth="1"/>
    <col min="5128" max="5128" width="8.5703125" style="296" customWidth="1"/>
    <col min="5129" max="5129" width="10" style="296" customWidth="1"/>
    <col min="5130" max="5376" width="9.140625" style="296"/>
    <col min="5377" max="5377" width="4.5703125" style="296" customWidth="1"/>
    <col min="5378" max="5378" width="22.28515625" style="296" customWidth="1"/>
    <col min="5379" max="5379" width="7" style="296" customWidth="1"/>
    <col min="5380" max="5380" width="8.5703125" style="296" customWidth="1"/>
    <col min="5381" max="5381" width="7.28515625" style="296" customWidth="1"/>
    <col min="5382" max="5382" width="8.5703125" style="296" customWidth="1"/>
    <col min="5383" max="5383" width="6.7109375" style="296" customWidth="1"/>
    <col min="5384" max="5384" width="8.5703125" style="296" customWidth="1"/>
    <col min="5385" max="5385" width="10" style="296" customWidth="1"/>
    <col min="5386" max="5632" width="9.140625" style="296"/>
    <col min="5633" max="5633" width="4.5703125" style="296" customWidth="1"/>
    <col min="5634" max="5634" width="22.28515625" style="296" customWidth="1"/>
    <col min="5635" max="5635" width="7" style="296" customWidth="1"/>
    <col min="5636" max="5636" width="8.5703125" style="296" customWidth="1"/>
    <col min="5637" max="5637" width="7.28515625" style="296" customWidth="1"/>
    <col min="5638" max="5638" width="8.5703125" style="296" customWidth="1"/>
    <col min="5639" max="5639" width="6.7109375" style="296" customWidth="1"/>
    <col min="5640" max="5640" width="8.5703125" style="296" customWidth="1"/>
    <col min="5641" max="5641" width="10" style="296" customWidth="1"/>
    <col min="5642" max="5888" width="9.140625" style="296"/>
    <col min="5889" max="5889" width="4.5703125" style="296" customWidth="1"/>
    <col min="5890" max="5890" width="22.28515625" style="296" customWidth="1"/>
    <col min="5891" max="5891" width="7" style="296" customWidth="1"/>
    <col min="5892" max="5892" width="8.5703125" style="296" customWidth="1"/>
    <col min="5893" max="5893" width="7.28515625" style="296" customWidth="1"/>
    <col min="5894" max="5894" width="8.5703125" style="296" customWidth="1"/>
    <col min="5895" max="5895" width="6.7109375" style="296" customWidth="1"/>
    <col min="5896" max="5896" width="8.5703125" style="296" customWidth="1"/>
    <col min="5897" max="5897" width="10" style="296" customWidth="1"/>
    <col min="5898" max="6144" width="9.140625" style="296"/>
    <col min="6145" max="6145" width="4.5703125" style="296" customWidth="1"/>
    <col min="6146" max="6146" width="22.28515625" style="296" customWidth="1"/>
    <col min="6147" max="6147" width="7" style="296" customWidth="1"/>
    <col min="6148" max="6148" width="8.5703125" style="296" customWidth="1"/>
    <col min="6149" max="6149" width="7.28515625" style="296" customWidth="1"/>
    <col min="6150" max="6150" width="8.5703125" style="296" customWidth="1"/>
    <col min="6151" max="6151" width="6.7109375" style="296" customWidth="1"/>
    <col min="6152" max="6152" width="8.5703125" style="296" customWidth="1"/>
    <col min="6153" max="6153" width="10" style="296" customWidth="1"/>
    <col min="6154" max="6400" width="9.140625" style="296"/>
    <col min="6401" max="6401" width="4.5703125" style="296" customWidth="1"/>
    <col min="6402" max="6402" width="22.28515625" style="296" customWidth="1"/>
    <col min="6403" max="6403" width="7" style="296" customWidth="1"/>
    <col min="6404" max="6404" width="8.5703125" style="296" customWidth="1"/>
    <col min="6405" max="6405" width="7.28515625" style="296" customWidth="1"/>
    <col min="6406" max="6406" width="8.5703125" style="296" customWidth="1"/>
    <col min="6407" max="6407" width="6.7109375" style="296" customWidth="1"/>
    <col min="6408" max="6408" width="8.5703125" style="296" customWidth="1"/>
    <col min="6409" max="6409" width="10" style="296" customWidth="1"/>
    <col min="6410" max="6656" width="9.140625" style="296"/>
    <col min="6657" max="6657" width="4.5703125" style="296" customWidth="1"/>
    <col min="6658" max="6658" width="22.28515625" style="296" customWidth="1"/>
    <col min="6659" max="6659" width="7" style="296" customWidth="1"/>
    <col min="6660" max="6660" width="8.5703125" style="296" customWidth="1"/>
    <col min="6661" max="6661" width="7.28515625" style="296" customWidth="1"/>
    <col min="6662" max="6662" width="8.5703125" style="296" customWidth="1"/>
    <col min="6663" max="6663" width="6.7109375" style="296" customWidth="1"/>
    <col min="6664" max="6664" width="8.5703125" style="296" customWidth="1"/>
    <col min="6665" max="6665" width="10" style="296" customWidth="1"/>
    <col min="6666" max="6912" width="9.140625" style="296"/>
    <col min="6913" max="6913" width="4.5703125" style="296" customWidth="1"/>
    <col min="6914" max="6914" width="22.28515625" style="296" customWidth="1"/>
    <col min="6915" max="6915" width="7" style="296" customWidth="1"/>
    <col min="6916" max="6916" width="8.5703125" style="296" customWidth="1"/>
    <col min="6917" max="6917" width="7.28515625" style="296" customWidth="1"/>
    <col min="6918" max="6918" width="8.5703125" style="296" customWidth="1"/>
    <col min="6919" max="6919" width="6.7109375" style="296" customWidth="1"/>
    <col min="6920" max="6920" width="8.5703125" style="296" customWidth="1"/>
    <col min="6921" max="6921" width="10" style="296" customWidth="1"/>
    <col min="6922" max="7168" width="9.140625" style="296"/>
    <col min="7169" max="7169" width="4.5703125" style="296" customWidth="1"/>
    <col min="7170" max="7170" width="22.28515625" style="296" customWidth="1"/>
    <col min="7171" max="7171" width="7" style="296" customWidth="1"/>
    <col min="7172" max="7172" width="8.5703125" style="296" customWidth="1"/>
    <col min="7173" max="7173" width="7.28515625" style="296" customWidth="1"/>
    <col min="7174" max="7174" width="8.5703125" style="296" customWidth="1"/>
    <col min="7175" max="7175" width="6.7109375" style="296" customWidth="1"/>
    <col min="7176" max="7176" width="8.5703125" style="296" customWidth="1"/>
    <col min="7177" max="7177" width="10" style="296" customWidth="1"/>
    <col min="7178" max="7424" width="9.140625" style="296"/>
    <col min="7425" max="7425" width="4.5703125" style="296" customWidth="1"/>
    <col min="7426" max="7426" width="22.28515625" style="296" customWidth="1"/>
    <col min="7427" max="7427" width="7" style="296" customWidth="1"/>
    <col min="7428" max="7428" width="8.5703125" style="296" customWidth="1"/>
    <col min="7429" max="7429" width="7.28515625" style="296" customWidth="1"/>
    <col min="7430" max="7430" width="8.5703125" style="296" customWidth="1"/>
    <col min="7431" max="7431" width="6.7109375" style="296" customWidth="1"/>
    <col min="7432" max="7432" width="8.5703125" style="296" customWidth="1"/>
    <col min="7433" max="7433" width="10" style="296" customWidth="1"/>
    <col min="7434" max="7680" width="9.140625" style="296"/>
    <col min="7681" max="7681" width="4.5703125" style="296" customWidth="1"/>
    <col min="7682" max="7682" width="22.28515625" style="296" customWidth="1"/>
    <col min="7683" max="7683" width="7" style="296" customWidth="1"/>
    <col min="7684" max="7684" width="8.5703125" style="296" customWidth="1"/>
    <col min="7685" max="7685" width="7.28515625" style="296" customWidth="1"/>
    <col min="7686" max="7686" width="8.5703125" style="296" customWidth="1"/>
    <col min="7687" max="7687" width="6.7109375" style="296" customWidth="1"/>
    <col min="7688" max="7688" width="8.5703125" style="296" customWidth="1"/>
    <col min="7689" max="7689" width="10" style="296" customWidth="1"/>
    <col min="7690" max="7936" width="9.140625" style="296"/>
    <col min="7937" max="7937" width="4.5703125" style="296" customWidth="1"/>
    <col min="7938" max="7938" width="22.28515625" style="296" customWidth="1"/>
    <col min="7939" max="7939" width="7" style="296" customWidth="1"/>
    <col min="7940" max="7940" width="8.5703125" style="296" customWidth="1"/>
    <col min="7941" max="7941" width="7.28515625" style="296" customWidth="1"/>
    <col min="7942" max="7942" width="8.5703125" style="296" customWidth="1"/>
    <col min="7943" max="7943" width="6.7109375" style="296" customWidth="1"/>
    <col min="7944" max="7944" width="8.5703125" style="296" customWidth="1"/>
    <col min="7945" max="7945" width="10" style="296" customWidth="1"/>
    <col min="7946" max="8192" width="9.140625" style="296"/>
    <col min="8193" max="8193" width="4.5703125" style="296" customWidth="1"/>
    <col min="8194" max="8194" width="22.28515625" style="296" customWidth="1"/>
    <col min="8195" max="8195" width="7" style="296" customWidth="1"/>
    <col min="8196" max="8196" width="8.5703125" style="296" customWidth="1"/>
    <col min="8197" max="8197" width="7.28515625" style="296" customWidth="1"/>
    <col min="8198" max="8198" width="8.5703125" style="296" customWidth="1"/>
    <col min="8199" max="8199" width="6.7109375" style="296" customWidth="1"/>
    <col min="8200" max="8200" width="8.5703125" style="296" customWidth="1"/>
    <col min="8201" max="8201" width="10" style="296" customWidth="1"/>
    <col min="8202" max="8448" width="9.140625" style="296"/>
    <col min="8449" max="8449" width="4.5703125" style="296" customWidth="1"/>
    <col min="8450" max="8450" width="22.28515625" style="296" customWidth="1"/>
    <col min="8451" max="8451" width="7" style="296" customWidth="1"/>
    <col min="8452" max="8452" width="8.5703125" style="296" customWidth="1"/>
    <col min="8453" max="8453" width="7.28515625" style="296" customWidth="1"/>
    <col min="8454" max="8454" width="8.5703125" style="296" customWidth="1"/>
    <col min="8455" max="8455" width="6.7109375" style="296" customWidth="1"/>
    <col min="8456" max="8456" width="8.5703125" style="296" customWidth="1"/>
    <col min="8457" max="8457" width="10" style="296" customWidth="1"/>
    <col min="8458" max="8704" width="9.140625" style="296"/>
    <col min="8705" max="8705" width="4.5703125" style="296" customWidth="1"/>
    <col min="8706" max="8706" width="22.28515625" style="296" customWidth="1"/>
    <col min="8707" max="8707" width="7" style="296" customWidth="1"/>
    <col min="8708" max="8708" width="8.5703125" style="296" customWidth="1"/>
    <col min="8709" max="8709" width="7.28515625" style="296" customWidth="1"/>
    <col min="8710" max="8710" width="8.5703125" style="296" customWidth="1"/>
    <col min="8711" max="8711" width="6.7109375" style="296" customWidth="1"/>
    <col min="8712" max="8712" width="8.5703125" style="296" customWidth="1"/>
    <col min="8713" max="8713" width="10" style="296" customWidth="1"/>
    <col min="8714" max="8960" width="9.140625" style="296"/>
    <col min="8961" max="8961" width="4.5703125" style="296" customWidth="1"/>
    <col min="8962" max="8962" width="22.28515625" style="296" customWidth="1"/>
    <col min="8963" max="8963" width="7" style="296" customWidth="1"/>
    <col min="8964" max="8964" width="8.5703125" style="296" customWidth="1"/>
    <col min="8965" max="8965" width="7.28515625" style="296" customWidth="1"/>
    <col min="8966" max="8966" width="8.5703125" style="296" customWidth="1"/>
    <col min="8967" max="8967" width="6.7109375" style="296" customWidth="1"/>
    <col min="8968" max="8968" width="8.5703125" style="296" customWidth="1"/>
    <col min="8969" max="8969" width="10" style="296" customWidth="1"/>
    <col min="8970" max="9216" width="9.140625" style="296"/>
    <col min="9217" max="9217" width="4.5703125" style="296" customWidth="1"/>
    <col min="9218" max="9218" width="22.28515625" style="296" customWidth="1"/>
    <col min="9219" max="9219" width="7" style="296" customWidth="1"/>
    <col min="9220" max="9220" width="8.5703125" style="296" customWidth="1"/>
    <col min="9221" max="9221" width="7.28515625" style="296" customWidth="1"/>
    <col min="9222" max="9222" width="8.5703125" style="296" customWidth="1"/>
    <col min="9223" max="9223" width="6.7109375" style="296" customWidth="1"/>
    <col min="9224" max="9224" width="8.5703125" style="296" customWidth="1"/>
    <col min="9225" max="9225" width="10" style="296" customWidth="1"/>
    <col min="9226" max="9472" width="9.140625" style="296"/>
    <col min="9473" max="9473" width="4.5703125" style="296" customWidth="1"/>
    <col min="9474" max="9474" width="22.28515625" style="296" customWidth="1"/>
    <col min="9475" max="9475" width="7" style="296" customWidth="1"/>
    <col min="9476" max="9476" width="8.5703125" style="296" customWidth="1"/>
    <col min="9477" max="9477" width="7.28515625" style="296" customWidth="1"/>
    <col min="9478" max="9478" width="8.5703125" style="296" customWidth="1"/>
    <col min="9479" max="9479" width="6.7109375" style="296" customWidth="1"/>
    <col min="9480" max="9480" width="8.5703125" style="296" customWidth="1"/>
    <col min="9481" max="9481" width="10" style="296" customWidth="1"/>
    <col min="9482" max="9728" width="9.140625" style="296"/>
    <col min="9729" max="9729" width="4.5703125" style="296" customWidth="1"/>
    <col min="9730" max="9730" width="22.28515625" style="296" customWidth="1"/>
    <col min="9731" max="9731" width="7" style="296" customWidth="1"/>
    <col min="9732" max="9732" width="8.5703125" style="296" customWidth="1"/>
    <col min="9733" max="9733" width="7.28515625" style="296" customWidth="1"/>
    <col min="9734" max="9734" width="8.5703125" style="296" customWidth="1"/>
    <col min="9735" max="9735" width="6.7109375" style="296" customWidth="1"/>
    <col min="9736" max="9736" width="8.5703125" style="296" customWidth="1"/>
    <col min="9737" max="9737" width="10" style="296" customWidth="1"/>
    <col min="9738" max="9984" width="9.140625" style="296"/>
    <col min="9985" max="9985" width="4.5703125" style="296" customWidth="1"/>
    <col min="9986" max="9986" width="22.28515625" style="296" customWidth="1"/>
    <col min="9987" max="9987" width="7" style="296" customWidth="1"/>
    <col min="9988" max="9988" width="8.5703125" style="296" customWidth="1"/>
    <col min="9989" max="9989" width="7.28515625" style="296" customWidth="1"/>
    <col min="9990" max="9990" width="8.5703125" style="296" customWidth="1"/>
    <col min="9991" max="9991" width="6.7109375" style="296" customWidth="1"/>
    <col min="9992" max="9992" width="8.5703125" style="296" customWidth="1"/>
    <col min="9993" max="9993" width="10" style="296" customWidth="1"/>
    <col min="9994" max="10240" width="9.140625" style="296"/>
    <col min="10241" max="10241" width="4.5703125" style="296" customWidth="1"/>
    <col min="10242" max="10242" width="22.28515625" style="296" customWidth="1"/>
    <col min="10243" max="10243" width="7" style="296" customWidth="1"/>
    <col min="10244" max="10244" width="8.5703125" style="296" customWidth="1"/>
    <col min="10245" max="10245" width="7.28515625" style="296" customWidth="1"/>
    <col min="10246" max="10246" width="8.5703125" style="296" customWidth="1"/>
    <col min="10247" max="10247" width="6.7109375" style="296" customWidth="1"/>
    <col min="10248" max="10248" width="8.5703125" style="296" customWidth="1"/>
    <col min="10249" max="10249" width="10" style="296" customWidth="1"/>
    <col min="10250" max="10496" width="9.140625" style="296"/>
    <col min="10497" max="10497" width="4.5703125" style="296" customWidth="1"/>
    <col min="10498" max="10498" width="22.28515625" style="296" customWidth="1"/>
    <col min="10499" max="10499" width="7" style="296" customWidth="1"/>
    <col min="10500" max="10500" width="8.5703125" style="296" customWidth="1"/>
    <col min="10501" max="10501" width="7.28515625" style="296" customWidth="1"/>
    <col min="10502" max="10502" width="8.5703125" style="296" customWidth="1"/>
    <col min="10503" max="10503" width="6.7109375" style="296" customWidth="1"/>
    <col min="10504" max="10504" width="8.5703125" style="296" customWidth="1"/>
    <col min="10505" max="10505" width="10" style="296" customWidth="1"/>
    <col min="10506" max="10752" width="9.140625" style="296"/>
    <col min="10753" max="10753" width="4.5703125" style="296" customWidth="1"/>
    <col min="10754" max="10754" width="22.28515625" style="296" customWidth="1"/>
    <col min="10755" max="10755" width="7" style="296" customWidth="1"/>
    <col min="10756" max="10756" width="8.5703125" style="296" customWidth="1"/>
    <col min="10757" max="10757" width="7.28515625" style="296" customWidth="1"/>
    <col min="10758" max="10758" width="8.5703125" style="296" customWidth="1"/>
    <col min="10759" max="10759" width="6.7109375" style="296" customWidth="1"/>
    <col min="10760" max="10760" width="8.5703125" style="296" customWidth="1"/>
    <col min="10761" max="10761" width="10" style="296" customWidth="1"/>
    <col min="10762" max="11008" width="9.140625" style="296"/>
    <col min="11009" max="11009" width="4.5703125" style="296" customWidth="1"/>
    <col min="11010" max="11010" width="22.28515625" style="296" customWidth="1"/>
    <col min="11011" max="11011" width="7" style="296" customWidth="1"/>
    <col min="11012" max="11012" width="8.5703125" style="296" customWidth="1"/>
    <col min="11013" max="11013" width="7.28515625" style="296" customWidth="1"/>
    <col min="11014" max="11014" width="8.5703125" style="296" customWidth="1"/>
    <col min="11015" max="11015" width="6.7109375" style="296" customWidth="1"/>
    <col min="11016" max="11016" width="8.5703125" style="296" customWidth="1"/>
    <col min="11017" max="11017" width="10" style="296" customWidth="1"/>
    <col min="11018" max="11264" width="9.140625" style="296"/>
    <col min="11265" max="11265" width="4.5703125" style="296" customWidth="1"/>
    <col min="11266" max="11266" width="22.28515625" style="296" customWidth="1"/>
    <col min="11267" max="11267" width="7" style="296" customWidth="1"/>
    <col min="11268" max="11268" width="8.5703125" style="296" customWidth="1"/>
    <col min="11269" max="11269" width="7.28515625" style="296" customWidth="1"/>
    <col min="11270" max="11270" width="8.5703125" style="296" customWidth="1"/>
    <col min="11271" max="11271" width="6.7109375" style="296" customWidth="1"/>
    <col min="11272" max="11272" width="8.5703125" style="296" customWidth="1"/>
    <col min="11273" max="11273" width="10" style="296" customWidth="1"/>
    <col min="11274" max="11520" width="9.140625" style="296"/>
    <col min="11521" max="11521" width="4.5703125" style="296" customWidth="1"/>
    <col min="11522" max="11522" width="22.28515625" style="296" customWidth="1"/>
    <col min="11523" max="11523" width="7" style="296" customWidth="1"/>
    <col min="11524" max="11524" width="8.5703125" style="296" customWidth="1"/>
    <col min="11525" max="11525" width="7.28515625" style="296" customWidth="1"/>
    <col min="11526" max="11526" width="8.5703125" style="296" customWidth="1"/>
    <col min="11527" max="11527" width="6.7109375" style="296" customWidth="1"/>
    <col min="11528" max="11528" width="8.5703125" style="296" customWidth="1"/>
    <col min="11529" max="11529" width="10" style="296" customWidth="1"/>
    <col min="11530" max="11776" width="9.140625" style="296"/>
    <col min="11777" max="11777" width="4.5703125" style="296" customWidth="1"/>
    <col min="11778" max="11778" width="22.28515625" style="296" customWidth="1"/>
    <col min="11779" max="11779" width="7" style="296" customWidth="1"/>
    <col min="11780" max="11780" width="8.5703125" style="296" customWidth="1"/>
    <col min="11781" max="11781" width="7.28515625" style="296" customWidth="1"/>
    <col min="11782" max="11782" width="8.5703125" style="296" customWidth="1"/>
    <col min="11783" max="11783" width="6.7109375" style="296" customWidth="1"/>
    <col min="11784" max="11784" width="8.5703125" style="296" customWidth="1"/>
    <col min="11785" max="11785" width="10" style="296" customWidth="1"/>
    <col min="11786" max="12032" width="9.140625" style="296"/>
    <col min="12033" max="12033" width="4.5703125" style="296" customWidth="1"/>
    <col min="12034" max="12034" width="22.28515625" style="296" customWidth="1"/>
    <col min="12035" max="12035" width="7" style="296" customWidth="1"/>
    <col min="12036" max="12036" width="8.5703125" style="296" customWidth="1"/>
    <col min="12037" max="12037" width="7.28515625" style="296" customWidth="1"/>
    <col min="12038" max="12038" width="8.5703125" style="296" customWidth="1"/>
    <col min="12039" max="12039" width="6.7109375" style="296" customWidth="1"/>
    <col min="12040" max="12040" width="8.5703125" style="296" customWidth="1"/>
    <col min="12041" max="12041" width="10" style="296" customWidth="1"/>
    <col min="12042" max="12288" width="9.140625" style="296"/>
    <col min="12289" max="12289" width="4.5703125" style="296" customWidth="1"/>
    <col min="12290" max="12290" width="22.28515625" style="296" customWidth="1"/>
    <col min="12291" max="12291" width="7" style="296" customWidth="1"/>
    <col min="12292" max="12292" width="8.5703125" style="296" customWidth="1"/>
    <col min="12293" max="12293" width="7.28515625" style="296" customWidth="1"/>
    <col min="12294" max="12294" width="8.5703125" style="296" customWidth="1"/>
    <col min="12295" max="12295" width="6.7109375" style="296" customWidth="1"/>
    <col min="12296" max="12296" width="8.5703125" style="296" customWidth="1"/>
    <col min="12297" max="12297" width="10" style="296" customWidth="1"/>
    <col min="12298" max="12544" width="9.140625" style="296"/>
    <col min="12545" max="12545" width="4.5703125" style="296" customWidth="1"/>
    <col min="12546" max="12546" width="22.28515625" style="296" customWidth="1"/>
    <col min="12547" max="12547" width="7" style="296" customWidth="1"/>
    <col min="12548" max="12548" width="8.5703125" style="296" customWidth="1"/>
    <col min="12549" max="12549" width="7.28515625" style="296" customWidth="1"/>
    <col min="12550" max="12550" width="8.5703125" style="296" customWidth="1"/>
    <col min="12551" max="12551" width="6.7109375" style="296" customWidth="1"/>
    <col min="12552" max="12552" width="8.5703125" style="296" customWidth="1"/>
    <col min="12553" max="12553" width="10" style="296" customWidth="1"/>
    <col min="12554" max="12800" width="9.140625" style="296"/>
    <col min="12801" max="12801" width="4.5703125" style="296" customWidth="1"/>
    <col min="12802" max="12802" width="22.28515625" style="296" customWidth="1"/>
    <col min="12803" max="12803" width="7" style="296" customWidth="1"/>
    <col min="12804" max="12804" width="8.5703125" style="296" customWidth="1"/>
    <col min="12805" max="12805" width="7.28515625" style="296" customWidth="1"/>
    <col min="12806" max="12806" width="8.5703125" style="296" customWidth="1"/>
    <col min="12807" max="12807" width="6.7109375" style="296" customWidth="1"/>
    <col min="12808" max="12808" width="8.5703125" style="296" customWidth="1"/>
    <col min="12809" max="12809" width="10" style="296" customWidth="1"/>
    <col min="12810" max="13056" width="9.140625" style="296"/>
    <col min="13057" max="13057" width="4.5703125" style="296" customWidth="1"/>
    <col min="13058" max="13058" width="22.28515625" style="296" customWidth="1"/>
    <col min="13059" max="13059" width="7" style="296" customWidth="1"/>
    <col min="13060" max="13060" width="8.5703125" style="296" customWidth="1"/>
    <col min="13061" max="13061" width="7.28515625" style="296" customWidth="1"/>
    <col min="13062" max="13062" width="8.5703125" style="296" customWidth="1"/>
    <col min="13063" max="13063" width="6.7109375" style="296" customWidth="1"/>
    <col min="13064" max="13064" width="8.5703125" style="296" customWidth="1"/>
    <col min="13065" max="13065" width="10" style="296" customWidth="1"/>
    <col min="13066" max="13312" width="9.140625" style="296"/>
    <col min="13313" max="13313" width="4.5703125" style="296" customWidth="1"/>
    <col min="13314" max="13314" width="22.28515625" style="296" customWidth="1"/>
    <col min="13315" max="13315" width="7" style="296" customWidth="1"/>
    <col min="13316" max="13316" width="8.5703125" style="296" customWidth="1"/>
    <col min="13317" max="13317" width="7.28515625" style="296" customWidth="1"/>
    <col min="13318" max="13318" width="8.5703125" style="296" customWidth="1"/>
    <col min="13319" max="13319" width="6.7109375" style="296" customWidth="1"/>
    <col min="13320" max="13320" width="8.5703125" style="296" customWidth="1"/>
    <col min="13321" max="13321" width="10" style="296" customWidth="1"/>
    <col min="13322" max="13568" width="9.140625" style="296"/>
    <col min="13569" max="13569" width="4.5703125" style="296" customWidth="1"/>
    <col min="13570" max="13570" width="22.28515625" style="296" customWidth="1"/>
    <col min="13571" max="13571" width="7" style="296" customWidth="1"/>
    <col min="13572" max="13572" width="8.5703125" style="296" customWidth="1"/>
    <col min="13573" max="13573" width="7.28515625" style="296" customWidth="1"/>
    <col min="13574" max="13574" width="8.5703125" style="296" customWidth="1"/>
    <col min="13575" max="13575" width="6.7109375" style="296" customWidth="1"/>
    <col min="13576" max="13576" width="8.5703125" style="296" customWidth="1"/>
    <col min="13577" max="13577" width="10" style="296" customWidth="1"/>
    <col min="13578" max="13824" width="9.140625" style="296"/>
    <col min="13825" max="13825" width="4.5703125" style="296" customWidth="1"/>
    <col min="13826" max="13826" width="22.28515625" style="296" customWidth="1"/>
    <col min="13827" max="13827" width="7" style="296" customWidth="1"/>
    <col min="13828" max="13828" width="8.5703125" style="296" customWidth="1"/>
    <col min="13829" max="13829" width="7.28515625" style="296" customWidth="1"/>
    <col min="13830" max="13830" width="8.5703125" style="296" customWidth="1"/>
    <col min="13831" max="13831" width="6.7109375" style="296" customWidth="1"/>
    <col min="13832" max="13832" width="8.5703125" style="296" customWidth="1"/>
    <col min="13833" max="13833" width="10" style="296" customWidth="1"/>
    <col min="13834" max="14080" width="9.140625" style="296"/>
    <col min="14081" max="14081" width="4.5703125" style="296" customWidth="1"/>
    <col min="14082" max="14082" width="22.28515625" style="296" customWidth="1"/>
    <col min="14083" max="14083" width="7" style="296" customWidth="1"/>
    <col min="14084" max="14084" width="8.5703125" style="296" customWidth="1"/>
    <col min="14085" max="14085" width="7.28515625" style="296" customWidth="1"/>
    <col min="14086" max="14086" width="8.5703125" style="296" customWidth="1"/>
    <col min="14087" max="14087" width="6.7109375" style="296" customWidth="1"/>
    <col min="14088" max="14088" width="8.5703125" style="296" customWidth="1"/>
    <col min="14089" max="14089" width="10" style="296" customWidth="1"/>
    <col min="14090" max="14336" width="9.140625" style="296"/>
    <col min="14337" max="14337" width="4.5703125" style="296" customWidth="1"/>
    <col min="14338" max="14338" width="22.28515625" style="296" customWidth="1"/>
    <col min="14339" max="14339" width="7" style="296" customWidth="1"/>
    <col min="14340" max="14340" width="8.5703125" style="296" customWidth="1"/>
    <col min="14341" max="14341" width="7.28515625" style="296" customWidth="1"/>
    <col min="14342" max="14342" width="8.5703125" style="296" customWidth="1"/>
    <col min="14343" max="14343" width="6.7109375" style="296" customWidth="1"/>
    <col min="14344" max="14344" width="8.5703125" style="296" customWidth="1"/>
    <col min="14345" max="14345" width="10" style="296" customWidth="1"/>
    <col min="14346" max="14592" width="9.140625" style="296"/>
    <col min="14593" max="14593" width="4.5703125" style="296" customWidth="1"/>
    <col min="14594" max="14594" width="22.28515625" style="296" customWidth="1"/>
    <col min="14595" max="14595" width="7" style="296" customWidth="1"/>
    <col min="14596" max="14596" width="8.5703125" style="296" customWidth="1"/>
    <col min="14597" max="14597" width="7.28515625" style="296" customWidth="1"/>
    <col min="14598" max="14598" width="8.5703125" style="296" customWidth="1"/>
    <col min="14599" max="14599" width="6.7109375" style="296" customWidth="1"/>
    <col min="14600" max="14600" width="8.5703125" style="296" customWidth="1"/>
    <col min="14601" max="14601" width="10" style="296" customWidth="1"/>
    <col min="14602" max="14848" width="9.140625" style="296"/>
    <col min="14849" max="14849" width="4.5703125" style="296" customWidth="1"/>
    <col min="14850" max="14850" width="22.28515625" style="296" customWidth="1"/>
    <col min="14851" max="14851" width="7" style="296" customWidth="1"/>
    <col min="14852" max="14852" width="8.5703125" style="296" customWidth="1"/>
    <col min="14853" max="14853" width="7.28515625" style="296" customWidth="1"/>
    <col min="14854" max="14854" width="8.5703125" style="296" customWidth="1"/>
    <col min="14855" max="14855" width="6.7109375" style="296" customWidth="1"/>
    <col min="14856" max="14856" width="8.5703125" style="296" customWidth="1"/>
    <col min="14857" max="14857" width="10" style="296" customWidth="1"/>
    <col min="14858" max="15104" width="9.140625" style="296"/>
    <col min="15105" max="15105" width="4.5703125" style="296" customWidth="1"/>
    <col min="15106" max="15106" width="22.28515625" style="296" customWidth="1"/>
    <col min="15107" max="15107" width="7" style="296" customWidth="1"/>
    <col min="15108" max="15108" width="8.5703125" style="296" customWidth="1"/>
    <col min="15109" max="15109" width="7.28515625" style="296" customWidth="1"/>
    <col min="15110" max="15110" width="8.5703125" style="296" customWidth="1"/>
    <col min="15111" max="15111" width="6.7109375" style="296" customWidth="1"/>
    <col min="15112" max="15112" width="8.5703125" style="296" customWidth="1"/>
    <col min="15113" max="15113" width="10" style="296" customWidth="1"/>
    <col min="15114" max="15360" width="9.140625" style="296"/>
    <col min="15361" max="15361" width="4.5703125" style="296" customWidth="1"/>
    <col min="15362" max="15362" width="22.28515625" style="296" customWidth="1"/>
    <col min="15363" max="15363" width="7" style="296" customWidth="1"/>
    <col min="15364" max="15364" width="8.5703125" style="296" customWidth="1"/>
    <col min="15365" max="15365" width="7.28515625" style="296" customWidth="1"/>
    <col min="15366" max="15366" width="8.5703125" style="296" customWidth="1"/>
    <col min="15367" max="15367" width="6.7109375" style="296" customWidth="1"/>
    <col min="15368" max="15368" width="8.5703125" style="296" customWidth="1"/>
    <col min="15369" max="15369" width="10" style="296" customWidth="1"/>
    <col min="15370" max="15616" width="9.140625" style="296"/>
    <col min="15617" max="15617" width="4.5703125" style="296" customWidth="1"/>
    <col min="15618" max="15618" width="22.28515625" style="296" customWidth="1"/>
    <col min="15619" max="15619" width="7" style="296" customWidth="1"/>
    <col min="15620" max="15620" width="8.5703125" style="296" customWidth="1"/>
    <col min="15621" max="15621" width="7.28515625" style="296" customWidth="1"/>
    <col min="15622" max="15622" width="8.5703125" style="296" customWidth="1"/>
    <col min="15623" max="15623" width="6.7109375" style="296" customWidth="1"/>
    <col min="15624" max="15624" width="8.5703125" style="296" customWidth="1"/>
    <col min="15625" max="15625" width="10" style="296" customWidth="1"/>
    <col min="15626" max="15872" width="9.140625" style="296"/>
    <col min="15873" max="15873" width="4.5703125" style="296" customWidth="1"/>
    <col min="15874" max="15874" width="22.28515625" style="296" customWidth="1"/>
    <col min="15875" max="15875" width="7" style="296" customWidth="1"/>
    <col min="15876" max="15876" width="8.5703125" style="296" customWidth="1"/>
    <col min="15877" max="15877" width="7.28515625" style="296" customWidth="1"/>
    <col min="15878" max="15878" width="8.5703125" style="296" customWidth="1"/>
    <col min="15879" max="15879" width="6.7109375" style="296" customWidth="1"/>
    <col min="15880" max="15880" width="8.5703125" style="296" customWidth="1"/>
    <col min="15881" max="15881" width="10" style="296" customWidth="1"/>
    <col min="15882" max="16128" width="9.140625" style="296"/>
    <col min="16129" max="16129" width="4.5703125" style="296" customWidth="1"/>
    <col min="16130" max="16130" width="22.28515625" style="296" customWidth="1"/>
    <col min="16131" max="16131" width="7" style="296" customWidth="1"/>
    <col min="16132" max="16132" width="8.5703125" style="296" customWidth="1"/>
    <col min="16133" max="16133" width="7.28515625" style="296" customWidth="1"/>
    <col min="16134" max="16134" width="8.5703125" style="296" customWidth="1"/>
    <col min="16135" max="16135" width="6.7109375" style="296" customWidth="1"/>
    <col min="16136" max="16136" width="8.5703125" style="296" customWidth="1"/>
    <col min="16137" max="16137" width="10" style="296" customWidth="1"/>
    <col min="16138" max="16384" width="9.140625" style="296"/>
  </cols>
  <sheetData>
    <row r="1" spans="1:10">
      <c r="A1" s="747" t="s">
        <v>372</v>
      </c>
      <c r="B1" s="747"/>
      <c r="C1" s="747"/>
      <c r="D1" s="747"/>
      <c r="E1" s="747"/>
      <c r="F1" s="747"/>
      <c r="G1" s="747"/>
      <c r="H1" s="747"/>
      <c r="I1" s="747"/>
      <c r="J1" s="295"/>
    </row>
    <row r="2" spans="1:10">
      <c r="A2" s="297"/>
      <c r="B2" s="298" t="s">
        <v>373</v>
      </c>
      <c r="C2" s="297"/>
      <c r="D2" s="297"/>
      <c r="E2" s="297"/>
      <c r="F2" s="297"/>
      <c r="G2" s="297"/>
      <c r="H2" s="297"/>
      <c r="I2" s="299"/>
      <c r="J2" s="295"/>
    </row>
    <row r="3" spans="1:10" ht="14.25" customHeight="1">
      <c r="A3" s="748"/>
      <c r="B3" s="748"/>
      <c r="C3" s="750" t="s">
        <v>374</v>
      </c>
      <c r="D3" s="751"/>
      <c r="E3" s="750" t="s">
        <v>375</v>
      </c>
      <c r="F3" s="751"/>
      <c r="G3" s="750" t="s">
        <v>376</v>
      </c>
      <c r="H3" s="751"/>
      <c r="I3" s="740" t="s">
        <v>377</v>
      </c>
      <c r="J3" s="740" t="s">
        <v>378</v>
      </c>
    </row>
    <row r="4" spans="1:10" ht="25.5">
      <c r="A4" s="749"/>
      <c r="B4" s="749"/>
      <c r="C4" s="300" t="s">
        <v>379</v>
      </c>
      <c r="D4" s="300" t="s">
        <v>380</v>
      </c>
      <c r="E4" s="300" t="s">
        <v>379</v>
      </c>
      <c r="F4" s="300" t="s">
        <v>380</v>
      </c>
      <c r="G4" s="300" t="s">
        <v>379</v>
      </c>
      <c r="H4" s="300" t="s">
        <v>380</v>
      </c>
      <c r="I4" s="741"/>
      <c r="J4" s="741"/>
    </row>
    <row r="5" spans="1:10">
      <c r="A5" s="742" t="s">
        <v>381</v>
      </c>
      <c r="B5" s="743"/>
      <c r="C5" s="301">
        <f t="shared" ref="C5:H5" si="0">SUM(C6:C23)</f>
        <v>363</v>
      </c>
      <c r="D5" s="302">
        <f t="shared" si="0"/>
        <v>99.999999999999986</v>
      </c>
      <c r="E5" s="303">
        <f t="shared" si="0"/>
        <v>340</v>
      </c>
      <c r="F5" s="302">
        <f t="shared" si="0"/>
        <v>100</v>
      </c>
      <c r="G5" s="301">
        <f t="shared" si="0"/>
        <v>512</v>
      </c>
      <c r="H5" s="302">
        <f t="shared" si="0"/>
        <v>100</v>
      </c>
      <c r="I5" s="304">
        <f>SUM(G5/E5*100)</f>
        <v>150.58823529411765</v>
      </c>
      <c r="J5" s="305">
        <f>SUM(G5/C5*100)</f>
        <v>141.04683195592287</v>
      </c>
    </row>
    <row r="6" spans="1:10">
      <c r="A6" s="744" t="s">
        <v>382</v>
      </c>
      <c r="B6" s="306" t="s">
        <v>383</v>
      </c>
      <c r="C6" s="303">
        <v>22</v>
      </c>
      <c r="D6" s="302">
        <f>C6/C5*100</f>
        <v>6.0606060606060606</v>
      </c>
      <c r="E6" s="307">
        <v>6</v>
      </c>
      <c r="F6" s="302">
        <f>E6/E5*100</f>
        <v>1.7647058823529411</v>
      </c>
      <c r="G6" s="301">
        <v>8</v>
      </c>
      <c r="H6" s="302">
        <f>G6/G5*100</f>
        <v>1.5625</v>
      </c>
      <c r="I6" s="308">
        <f>SUM(G6/E6*100)</f>
        <v>133.33333333333331</v>
      </c>
      <c r="J6" s="302">
        <f>SUM(G6/C6*100)</f>
        <v>36.363636363636367</v>
      </c>
    </row>
    <row r="7" spans="1:10">
      <c r="A7" s="745"/>
      <c r="B7" s="309" t="s">
        <v>384</v>
      </c>
      <c r="C7" s="310">
        <v>37</v>
      </c>
      <c r="D7" s="308">
        <f>C7/C5*100</f>
        <v>10.192837465564738</v>
      </c>
      <c r="E7" s="311">
        <v>32</v>
      </c>
      <c r="F7" s="308">
        <f>E7/E5*100</f>
        <v>9.4117647058823533</v>
      </c>
      <c r="G7" s="312">
        <v>19</v>
      </c>
      <c r="H7" s="308">
        <f>G7/G5*100</f>
        <v>3.7109375</v>
      </c>
      <c r="I7" s="308">
        <f>SUM(G7/E7*100)</f>
        <v>59.375</v>
      </c>
      <c r="J7" s="308">
        <f>SUM(G7/C7*100)</f>
        <v>51.351351351351347</v>
      </c>
    </row>
    <row r="8" spans="1:10">
      <c r="A8" s="745"/>
      <c r="B8" s="309" t="s">
        <v>385</v>
      </c>
      <c r="C8" s="310">
        <v>0</v>
      </c>
      <c r="D8" s="308">
        <f>C8/C5*100</f>
        <v>0</v>
      </c>
      <c r="E8" s="311">
        <v>4</v>
      </c>
      <c r="F8" s="308">
        <f>E8/E5*100</f>
        <v>1.1764705882352942</v>
      </c>
      <c r="G8" s="312">
        <v>29</v>
      </c>
      <c r="H8" s="308">
        <f>G8/G5*100</f>
        <v>5.6640625</v>
      </c>
      <c r="I8" s="308">
        <f>SUM(G8/E8*100)</f>
        <v>725</v>
      </c>
      <c r="J8" s="308">
        <v>0</v>
      </c>
    </row>
    <row r="9" spans="1:10">
      <c r="A9" s="745"/>
      <c r="B9" s="309" t="s">
        <v>386</v>
      </c>
      <c r="C9" s="310">
        <v>38</v>
      </c>
      <c r="D9" s="308">
        <f>C9/C5*100</f>
        <v>10.46831955922865</v>
      </c>
      <c r="E9" s="311">
        <v>22</v>
      </c>
      <c r="F9" s="308">
        <f>E9/E5*100</f>
        <v>6.4705882352941186</v>
      </c>
      <c r="G9" s="312">
        <v>3</v>
      </c>
      <c r="H9" s="308">
        <f>G9/G5*100</f>
        <v>0.5859375</v>
      </c>
      <c r="I9" s="308">
        <f>SUM(G9/E9*100)</f>
        <v>13.636363636363635</v>
      </c>
      <c r="J9" s="308">
        <f>SUM(G9/C9*100)</f>
        <v>7.8947368421052628</v>
      </c>
    </row>
    <row r="10" spans="1:10">
      <c r="A10" s="745"/>
      <c r="B10" s="309" t="s">
        <v>387</v>
      </c>
      <c r="C10" s="310">
        <v>69</v>
      </c>
      <c r="D10" s="308">
        <f>C10/C5*100</f>
        <v>19.008264462809919</v>
      </c>
      <c r="E10" s="311">
        <v>77</v>
      </c>
      <c r="F10" s="308">
        <f>E10/E5*100</f>
        <v>22.647058823529413</v>
      </c>
      <c r="G10" s="312">
        <v>24</v>
      </c>
      <c r="H10" s="308">
        <f>G10/G5*100</f>
        <v>4.6875</v>
      </c>
      <c r="I10" s="308">
        <f t="shared" ref="I10:I21" si="1">SUM(G10/E10*100)</f>
        <v>31.168831168831169</v>
      </c>
      <c r="J10" s="308">
        <f t="shared" ref="J10:J23" si="2">SUM(G10/C10*100)</f>
        <v>34.782608695652172</v>
      </c>
    </row>
    <row r="11" spans="1:10">
      <c r="A11" s="745"/>
      <c r="B11" s="309" t="s">
        <v>388</v>
      </c>
      <c r="C11" s="310">
        <v>2</v>
      </c>
      <c r="D11" s="308">
        <f>C11/C5*100</f>
        <v>0.55096418732782371</v>
      </c>
      <c r="E11" s="311">
        <v>0</v>
      </c>
      <c r="F11" s="308">
        <f>E11/E5*100</f>
        <v>0</v>
      </c>
      <c r="G11" s="312">
        <v>0</v>
      </c>
      <c r="H11" s="308">
        <f>G11/G5*100</f>
        <v>0</v>
      </c>
      <c r="I11" s="308">
        <v>0</v>
      </c>
      <c r="J11" s="308">
        <f t="shared" si="2"/>
        <v>0</v>
      </c>
    </row>
    <row r="12" spans="1:10">
      <c r="A12" s="745"/>
      <c r="B12" s="309" t="s">
        <v>389</v>
      </c>
      <c r="C12" s="310">
        <v>1</v>
      </c>
      <c r="D12" s="308">
        <f>C12/C5*100</f>
        <v>0.27548209366391185</v>
      </c>
      <c r="E12" s="311">
        <v>0</v>
      </c>
      <c r="F12" s="308">
        <f>E12/E5*100</f>
        <v>0</v>
      </c>
      <c r="G12" s="312">
        <v>1</v>
      </c>
      <c r="H12" s="308">
        <f>G12/G5*100</f>
        <v>0.1953125</v>
      </c>
      <c r="I12" s="308">
        <v>0</v>
      </c>
      <c r="J12" s="308">
        <f t="shared" si="2"/>
        <v>100</v>
      </c>
    </row>
    <row r="13" spans="1:10">
      <c r="A13" s="745"/>
      <c r="B13" s="309" t="s">
        <v>390</v>
      </c>
      <c r="C13" s="310">
        <v>1</v>
      </c>
      <c r="D13" s="308">
        <f>C13/C5*100</f>
        <v>0.27548209366391185</v>
      </c>
      <c r="E13" s="311">
        <v>0</v>
      </c>
      <c r="F13" s="308">
        <f>E13/E5*100</f>
        <v>0</v>
      </c>
      <c r="G13" s="312">
        <v>0</v>
      </c>
      <c r="H13" s="308">
        <f>G13/G5*100</f>
        <v>0</v>
      </c>
      <c r="I13" s="308">
        <v>0</v>
      </c>
      <c r="J13" s="308">
        <f t="shared" si="2"/>
        <v>0</v>
      </c>
    </row>
    <row r="14" spans="1:10">
      <c r="A14" s="745"/>
      <c r="B14" s="309" t="s">
        <v>391</v>
      </c>
      <c r="C14" s="310">
        <v>0</v>
      </c>
      <c r="D14" s="308">
        <f>C14/C5*100</f>
        <v>0</v>
      </c>
      <c r="E14" s="311">
        <v>6</v>
      </c>
      <c r="F14" s="308">
        <f>E14/E5*100</f>
        <v>1.7647058823529411</v>
      </c>
      <c r="G14" s="312">
        <v>2</v>
      </c>
      <c r="H14" s="308">
        <f>G14/G5*100</f>
        <v>0.390625</v>
      </c>
      <c r="I14" s="308">
        <f t="shared" si="1"/>
        <v>33.333333333333329</v>
      </c>
      <c r="J14" s="308">
        <v>0</v>
      </c>
    </row>
    <row r="15" spans="1:10">
      <c r="A15" s="745"/>
      <c r="B15" s="309" t="s">
        <v>392</v>
      </c>
      <c r="C15" s="310">
        <v>22</v>
      </c>
      <c r="D15" s="308">
        <f>C15/C5*100</f>
        <v>6.0606060606060606</v>
      </c>
      <c r="E15" s="311">
        <v>27</v>
      </c>
      <c r="F15" s="308">
        <f>E15/E5*100</f>
        <v>7.9411764705882346</v>
      </c>
      <c r="G15" s="312">
        <v>16</v>
      </c>
      <c r="H15" s="308">
        <f>G15/G5*100</f>
        <v>3.125</v>
      </c>
      <c r="I15" s="308">
        <f t="shared" si="1"/>
        <v>59.259259259259252</v>
      </c>
      <c r="J15" s="308">
        <f t="shared" si="2"/>
        <v>72.727272727272734</v>
      </c>
    </row>
    <row r="16" spans="1:10">
      <c r="A16" s="745"/>
      <c r="B16" s="309" t="s">
        <v>393</v>
      </c>
      <c r="C16" s="310">
        <v>60</v>
      </c>
      <c r="D16" s="308">
        <f>C16/C5*100</f>
        <v>16.528925619834713</v>
      </c>
      <c r="E16" s="311">
        <v>65</v>
      </c>
      <c r="F16" s="308">
        <f>E16/E5*100</f>
        <v>19.117647058823529</v>
      </c>
      <c r="G16" s="312">
        <v>66</v>
      </c>
      <c r="H16" s="308">
        <f>G16/G5*100</f>
        <v>12.890625</v>
      </c>
      <c r="I16" s="308">
        <f t="shared" si="1"/>
        <v>101.53846153846153</v>
      </c>
      <c r="J16" s="308">
        <f t="shared" si="2"/>
        <v>110.00000000000001</v>
      </c>
    </row>
    <row r="17" spans="1:10">
      <c r="A17" s="745"/>
      <c r="B17" s="313" t="s">
        <v>394</v>
      </c>
      <c r="C17" s="310">
        <v>103</v>
      </c>
      <c r="D17" s="308">
        <f>C17/C5*100</f>
        <v>28.374655647382919</v>
      </c>
      <c r="E17" s="311">
        <v>87</v>
      </c>
      <c r="F17" s="308">
        <f>E17/E5*100</f>
        <v>25.588235294117645</v>
      </c>
      <c r="G17" s="312">
        <v>82</v>
      </c>
      <c r="H17" s="308">
        <f>G17/G5*100</f>
        <v>16.015625</v>
      </c>
      <c r="I17" s="308">
        <f t="shared" si="1"/>
        <v>94.252873563218387</v>
      </c>
      <c r="J17" s="308">
        <f t="shared" si="2"/>
        <v>79.611650485436897</v>
      </c>
    </row>
    <row r="18" spans="1:10">
      <c r="A18" s="745"/>
      <c r="B18" s="309" t="s">
        <v>395</v>
      </c>
      <c r="C18" s="310">
        <v>5</v>
      </c>
      <c r="D18" s="308">
        <f>C18/C5*100</f>
        <v>1.3774104683195594</v>
      </c>
      <c r="E18" s="311">
        <v>1</v>
      </c>
      <c r="F18" s="308">
        <f>E18/E5*100</f>
        <v>0.29411764705882354</v>
      </c>
      <c r="G18" s="312">
        <v>1</v>
      </c>
      <c r="H18" s="308">
        <f>G18/G5*100</f>
        <v>0.1953125</v>
      </c>
      <c r="I18" s="308">
        <f t="shared" si="1"/>
        <v>100</v>
      </c>
      <c r="J18" s="308">
        <f t="shared" si="2"/>
        <v>20</v>
      </c>
    </row>
    <row r="19" spans="1:10">
      <c r="A19" s="745"/>
      <c r="B19" s="309" t="s">
        <v>396</v>
      </c>
      <c r="C19" s="310">
        <v>0</v>
      </c>
      <c r="D19" s="308">
        <f>C19/C5*100</f>
        <v>0</v>
      </c>
      <c r="E19" s="311">
        <v>3</v>
      </c>
      <c r="F19" s="308">
        <f>E19/E5*100</f>
        <v>0.88235294117647056</v>
      </c>
      <c r="G19" s="312">
        <v>1</v>
      </c>
      <c r="H19" s="308">
        <f>G19/G5*100</f>
        <v>0.1953125</v>
      </c>
      <c r="I19" s="308">
        <f t="shared" si="1"/>
        <v>33.333333333333329</v>
      </c>
      <c r="J19" s="308">
        <v>0</v>
      </c>
    </row>
    <row r="20" spans="1:10">
      <c r="A20" s="745"/>
      <c r="B20" s="309" t="s">
        <v>397</v>
      </c>
      <c r="C20" s="310">
        <v>0</v>
      </c>
      <c r="D20" s="308">
        <f>C20/C5*100</f>
        <v>0</v>
      </c>
      <c r="E20" s="311">
        <v>2</v>
      </c>
      <c r="F20" s="308">
        <f>E20/E5*100</f>
        <v>0.58823529411764708</v>
      </c>
      <c r="G20" s="312">
        <v>3</v>
      </c>
      <c r="H20" s="308">
        <f>G20/G5*100</f>
        <v>0.5859375</v>
      </c>
      <c r="I20" s="308">
        <f t="shared" si="1"/>
        <v>150</v>
      </c>
      <c r="J20" s="308">
        <v>0</v>
      </c>
    </row>
    <row r="21" spans="1:10" ht="25.5">
      <c r="A21" s="745"/>
      <c r="B21" s="309" t="s">
        <v>398</v>
      </c>
      <c r="C21" s="310">
        <v>0</v>
      </c>
      <c r="D21" s="308">
        <f>C21/C5*100</f>
        <v>0</v>
      </c>
      <c r="E21" s="311">
        <v>8</v>
      </c>
      <c r="F21" s="308">
        <f>E21/E5*100</f>
        <v>2.3529411764705883</v>
      </c>
      <c r="G21" s="312">
        <v>22</v>
      </c>
      <c r="H21" s="308">
        <f>G21/G5*100</f>
        <v>4.296875</v>
      </c>
      <c r="I21" s="308">
        <f t="shared" si="1"/>
        <v>275</v>
      </c>
      <c r="J21" s="308">
        <v>0</v>
      </c>
    </row>
    <row r="22" spans="1:10">
      <c r="A22" s="745"/>
      <c r="B22" s="309" t="s">
        <v>399</v>
      </c>
      <c r="C22" s="310">
        <v>0</v>
      </c>
      <c r="D22" s="308">
        <f>C22/C5*100</f>
        <v>0</v>
      </c>
      <c r="E22" s="311">
        <v>0</v>
      </c>
      <c r="F22" s="308">
        <f>E22/E5*100</f>
        <v>0</v>
      </c>
      <c r="G22" s="312">
        <v>235</v>
      </c>
      <c r="H22" s="308">
        <f>G22/G5*100</f>
        <v>45.8984375</v>
      </c>
      <c r="I22" s="308">
        <v>0</v>
      </c>
      <c r="J22" s="308">
        <v>0</v>
      </c>
    </row>
    <row r="23" spans="1:10">
      <c r="A23" s="746"/>
      <c r="B23" s="314" t="s">
        <v>400</v>
      </c>
      <c r="C23" s="315">
        <v>3</v>
      </c>
      <c r="D23" s="316">
        <f>C23/C5*100</f>
        <v>0.82644628099173556</v>
      </c>
      <c r="E23" s="317">
        <v>0</v>
      </c>
      <c r="F23" s="316">
        <f>E23/E5*100</f>
        <v>0</v>
      </c>
      <c r="G23" s="318">
        <v>0</v>
      </c>
      <c r="H23" s="316">
        <f>G23/G5*100</f>
        <v>0</v>
      </c>
      <c r="I23" s="316">
        <v>0</v>
      </c>
      <c r="J23" s="316">
        <f t="shared" si="2"/>
        <v>0</v>
      </c>
    </row>
    <row r="24" spans="1:10">
      <c r="C24" s="319"/>
      <c r="D24" s="319"/>
      <c r="F24" s="319"/>
      <c r="G24" s="319"/>
      <c r="H24" s="319"/>
    </row>
  </sheetData>
  <mergeCells count="9">
    <mergeCell ref="J3:J4"/>
    <mergeCell ref="A5:B5"/>
    <mergeCell ref="A6:A23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6"/>
  <sheetViews>
    <sheetView workbookViewId="0">
      <selection activeCell="H9" sqref="H9:I9"/>
    </sheetView>
  </sheetViews>
  <sheetFormatPr defaultRowHeight="12.75"/>
  <cols>
    <col min="1" max="6" width="9.140625" style="321"/>
    <col min="7" max="7" width="29.85546875" style="321" customWidth="1"/>
    <col min="8" max="8" width="2.7109375" style="321" customWidth="1"/>
    <col min="9" max="9" width="18.7109375" style="379" customWidth="1"/>
    <col min="10" max="10" width="9" style="321" customWidth="1"/>
    <col min="11" max="11" width="9.140625" style="321" customWidth="1"/>
    <col min="12" max="12" width="9.140625" style="380" customWidth="1"/>
    <col min="13" max="13" width="9.42578125" style="321" customWidth="1"/>
    <col min="14" max="14" width="9.140625" style="321"/>
    <col min="15" max="15" width="13.28515625" style="321" customWidth="1"/>
    <col min="16" max="262" width="9.140625" style="321"/>
    <col min="263" max="263" width="29.85546875" style="321" customWidth="1"/>
    <col min="264" max="264" width="2.7109375" style="321" customWidth="1"/>
    <col min="265" max="265" width="18.7109375" style="321" customWidth="1"/>
    <col min="266" max="266" width="9" style="321" customWidth="1"/>
    <col min="267" max="268" width="9.140625" style="321" customWidth="1"/>
    <col min="269" max="269" width="9.42578125" style="321" customWidth="1"/>
    <col min="270" max="270" width="9.140625" style="321"/>
    <col min="271" max="271" width="13.28515625" style="321" customWidth="1"/>
    <col min="272" max="518" width="9.140625" style="321"/>
    <col min="519" max="519" width="29.85546875" style="321" customWidth="1"/>
    <col min="520" max="520" width="2.7109375" style="321" customWidth="1"/>
    <col min="521" max="521" width="18.7109375" style="321" customWidth="1"/>
    <col min="522" max="522" width="9" style="321" customWidth="1"/>
    <col min="523" max="524" width="9.140625" style="321" customWidth="1"/>
    <col min="525" max="525" width="9.42578125" style="321" customWidth="1"/>
    <col min="526" max="526" width="9.140625" style="321"/>
    <col min="527" max="527" width="13.28515625" style="321" customWidth="1"/>
    <col min="528" max="774" width="9.140625" style="321"/>
    <col min="775" max="775" width="29.85546875" style="321" customWidth="1"/>
    <col min="776" max="776" width="2.7109375" style="321" customWidth="1"/>
    <col min="777" max="777" width="18.7109375" style="321" customWidth="1"/>
    <col min="778" max="778" width="9" style="321" customWidth="1"/>
    <col min="779" max="780" width="9.140625" style="321" customWidth="1"/>
    <col min="781" max="781" width="9.42578125" style="321" customWidth="1"/>
    <col min="782" max="782" width="9.140625" style="321"/>
    <col min="783" max="783" width="13.28515625" style="321" customWidth="1"/>
    <col min="784" max="1030" width="9.140625" style="321"/>
    <col min="1031" max="1031" width="29.85546875" style="321" customWidth="1"/>
    <col min="1032" max="1032" width="2.7109375" style="321" customWidth="1"/>
    <col min="1033" max="1033" width="18.7109375" style="321" customWidth="1"/>
    <col min="1034" max="1034" width="9" style="321" customWidth="1"/>
    <col min="1035" max="1036" width="9.140625" style="321" customWidth="1"/>
    <col min="1037" max="1037" width="9.42578125" style="321" customWidth="1"/>
    <col min="1038" max="1038" width="9.140625" style="321"/>
    <col min="1039" max="1039" width="13.28515625" style="321" customWidth="1"/>
    <col min="1040" max="1286" width="9.140625" style="321"/>
    <col min="1287" max="1287" width="29.85546875" style="321" customWidth="1"/>
    <col min="1288" max="1288" width="2.7109375" style="321" customWidth="1"/>
    <col min="1289" max="1289" width="18.7109375" style="321" customWidth="1"/>
    <col min="1290" max="1290" width="9" style="321" customWidth="1"/>
    <col min="1291" max="1292" width="9.140625" style="321" customWidth="1"/>
    <col min="1293" max="1293" width="9.42578125" style="321" customWidth="1"/>
    <col min="1294" max="1294" width="9.140625" style="321"/>
    <col min="1295" max="1295" width="13.28515625" style="321" customWidth="1"/>
    <col min="1296" max="1542" width="9.140625" style="321"/>
    <col min="1543" max="1543" width="29.85546875" style="321" customWidth="1"/>
    <col min="1544" max="1544" width="2.7109375" style="321" customWidth="1"/>
    <col min="1545" max="1545" width="18.7109375" style="321" customWidth="1"/>
    <col min="1546" max="1546" width="9" style="321" customWidth="1"/>
    <col min="1547" max="1548" width="9.140625" style="321" customWidth="1"/>
    <col min="1549" max="1549" width="9.42578125" style="321" customWidth="1"/>
    <col min="1550" max="1550" width="9.140625" style="321"/>
    <col min="1551" max="1551" width="13.28515625" style="321" customWidth="1"/>
    <col min="1552" max="1798" width="9.140625" style="321"/>
    <col min="1799" max="1799" width="29.85546875" style="321" customWidth="1"/>
    <col min="1800" max="1800" width="2.7109375" style="321" customWidth="1"/>
    <col min="1801" max="1801" width="18.7109375" style="321" customWidth="1"/>
    <col min="1802" max="1802" width="9" style="321" customWidth="1"/>
    <col min="1803" max="1804" width="9.140625" style="321" customWidth="1"/>
    <col min="1805" max="1805" width="9.42578125" style="321" customWidth="1"/>
    <col min="1806" max="1806" width="9.140625" style="321"/>
    <col min="1807" max="1807" width="13.28515625" style="321" customWidth="1"/>
    <col min="1808" max="2054" width="9.140625" style="321"/>
    <col min="2055" max="2055" width="29.85546875" style="321" customWidth="1"/>
    <col min="2056" max="2056" width="2.7109375" style="321" customWidth="1"/>
    <col min="2057" max="2057" width="18.7109375" style="321" customWidth="1"/>
    <col min="2058" max="2058" width="9" style="321" customWidth="1"/>
    <col min="2059" max="2060" width="9.140625" style="321" customWidth="1"/>
    <col min="2061" max="2061" width="9.42578125" style="321" customWidth="1"/>
    <col min="2062" max="2062" width="9.140625" style="321"/>
    <col min="2063" max="2063" width="13.28515625" style="321" customWidth="1"/>
    <col min="2064" max="2310" width="9.140625" style="321"/>
    <col min="2311" max="2311" width="29.85546875" style="321" customWidth="1"/>
    <col min="2312" max="2312" width="2.7109375" style="321" customWidth="1"/>
    <col min="2313" max="2313" width="18.7109375" style="321" customWidth="1"/>
    <col min="2314" max="2314" width="9" style="321" customWidth="1"/>
    <col min="2315" max="2316" width="9.140625" style="321" customWidth="1"/>
    <col min="2317" max="2317" width="9.42578125" style="321" customWidth="1"/>
    <col min="2318" max="2318" width="9.140625" style="321"/>
    <col min="2319" max="2319" width="13.28515625" style="321" customWidth="1"/>
    <col min="2320" max="2566" width="9.140625" style="321"/>
    <col min="2567" max="2567" width="29.85546875" style="321" customWidth="1"/>
    <col min="2568" max="2568" width="2.7109375" style="321" customWidth="1"/>
    <col min="2569" max="2569" width="18.7109375" style="321" customWidth="1"/>
    <col min="2570" max="2570" width="9" style="321" customWidth="1"/>
    <col min="2571" max="2572" width="9.140625" style="321" customWidth="1"/>
    <col min="2573" max="2573" width="9.42578125" style="321" customWidth="1"/>
    <col min="2574" max="2574" width="9.140625" style="321"/>
    <col min="2575" max="2575" width="13.28515625" style="321" customWidth="1"/>
    <col min="2576" max="2822" width="9.140625" style="321"/>
    <col min="2823" max="2823" width="29.85546875" style="321" customWidth="1"/>
    <col min="2824" max="2824" width="2.7109375" style="321" customWidth="1"/>
    <col min="2825" max="2825" width="18.7109375" style="321" customWidth="1"/>
    <col min="2826" max="2826" width="9" style="321" customWidth="1"/>
    <col min="2827" max="2828" width="9.140625" style="321" customWidth="1"/>
    <col min="2829" max="2829" width="9.42578125" style="321" customWidth="1"/>
    <col min="2830" max="2830" width="9.140625" style="321"/>
    <col min="2831" max="2831" width="13.28515625" style="321" customWidth="1"/>
    <col min="2832" max="3078" width="9.140625" style="321"/>
    <col min="3079" max="3079" width="29.85546875" style="321" customWidth="1"/>
    <col min="3080" max="3080" width="2.7109375" style="321" customWidth="1"/>
    <col min="3081" max="3081" width="18.7109375" style="321" customWidth="1"/>
    <col min="3082" max="3082" width="9" style="321" customWidth="1"/>
    <col min="3083" max="3084" width="9.140625" style="321" customWidth="1"/>
    <col min="3085" max="3085" width="9.42578125" style="321" customWidth="1"/>
    <col min="3086" max="3086" width="9.140625" style="321"/>
    <col min="3087" max="3087" width="13.28515625" style="321" customWidth="1"/>
    <col min="3088" max="3334" width="9.140625" style="321"/>
    <col min="3335" max="3335" width="29.85546875" style="321" customWidth="1"/>
    <col min="3336" max="3336" width="2.7109375" style="321" customWidth="1"/>
    <col min="3337" max="3337" width="18.7109375" style="321" customWidth="1"/>
    <col min="3338" max="3338" width="9" style="321" customWidth="1"/>
    <col min="3339" max="3340" width="9.140625" style="321" customWidth="1"/>
    <col min="3341" max="3341" width="9.42578125" style="321" customWidth="1"/>
    <col min="3342" max="3342" width="9.140625" style="321"/>
    <col min="3343" max="3343" width="13.28515625" style="321" customWidth="1"/>
    <col min="3344" max="3590" width="9.140625" style="321"/>
    <col min="3591" max="3591" width="29.85546875" style="321" customWidth="1"/>
    <col min="3592" max="3592" width="2.7109375" style="321" customWidth="1"/>
    <col min="3593" max="3593" width="18.7109375" style="321" customWidth="1"/>
    <col min="3594" max="3594" width="9" style="321" customWidth="1"/>
    <col min="3595" max="3596" width="9.140625" style="321" customWidth="1"/>
    <col min="3597" max="3597" width="9.42578125" style="321" customWidth="1"/>
    <col min="3598" max="3598" width="9.140625" style="321"/>
    <col min="3599" max="3599" width="13.28515625" style="321" customWidth="1"/>
    <col min="3600" max="3846" width="9.140625" style="321"/>
    <col min="3847" max="3847" width="29.85546875" style="321" customWidth="1"/>
    <col min="3848" max="3848" width="2.7109375" style="321" customWidth="1"/>
    <col min="3849" max="3849" width="18.7109375" style="321" customWidth="1"/>
    <col min="3850" max="3850" width="9" style="321" customWidth="1"/>
    <col min="3851" max="3852" width="9.140625" style="321" customWidth="1"/>
    <col min="3853" max="3853" width="9.42578125" style="321" customWidth="1"/>
    <col min="3854" max="3854" width="9.140625" style="321"/>
    <col min="3855" max="3855" width="13.28515625" style="321" customWidth="1"/>
    <col min="3856" max="4102" width="9.140625" style="321"/>
    <col min="4103" max="4103" width="29.85546875" style="321" customWidth="1"/>
    <col min="4104" max="4104" width="2.7109375" style="321" customWidth="1"/>
    <col min="4105" max="4105" width="18.7109375" style="321" customWidth="1"/>
    <col min="4106" max="4106" width="9" style="321" customWidth="1"/>
    <col min="4107" max="4108" width="9.140625" style="321" customWidth="1"/>
    <col min="4109" max="4109" width="9.42578125" style="321" customWidth="1"/>
    <col min="4110" max="4110" width="9.140625" style="321"/>
    <col min="4111" max="4111" width="13.28515625" style="321" customWidth="1"/>
    <col min="4112" max="4358" width="9.140625" style="321"/>
    <col min="4359" max="4359" width="29.85546875" style="321" customWidth="1"/>
    <col min="4360" max="4360" width="2.7109375" style="321" customWidth="1"/>
    <col min="4361" max="4361" width="18.7109375" style="321" customWidth="1"/>
    <col min="4362" max="4362" width="9" style="321" customWidth="1"/>
    <col min="4363" max="4364" width="9.140625" style="321" customWidth="1"/>
    <col min="4365" max="4365" width="9.42578125" style="321" customWidth="1"/>
    <col min="4366" max="4366" width="9.140625" style="321"/>
    <col min="4367" max="4367" width="13.28515625" style="321" customWidth="1"/>
    <col min="4368" max="4614" width="9.140625" style="321"/>
    <col min="4615" max="4615" width="29.85546875" style="321" customWidth="1"/>
    <col min="4616" max="4616" width="2.7109375" style="321" customWidth="1"/>
    <col min="4617" max="4617" width="18.7109375" style="321" customWidth="1"/>
    <col min="4618" max="4618" width="9" style="321" customWidth="1"/>
    <col min="4619" max="4620" width="9.140625" style="321" customWidth="1"/>
    <col min="4621" max="4621" width="9.42578125" style="321" customWidth="1"/>
    <col min="4622" max="4622" width="9.140625" style="321"/>
    <col min="4623" max="4623" width="13.28515625" style="321" customWidth="1"/>
    <col min="4624" max="4870" width="9.140625" style="321"/>
    <col min="4871" max="4871" width="29.85546875" style="321" customWidth="1"/>
    <col min="4872" max="4872" width="2.7109375" style="321" customWidth="1"/>
    <col min="4873" max="4873" width="18.7109375" style="321" customWidth="1"/>
    <col min="4874" max="4874" width="9" style="321" customWidth="1"/>
    <col min="4875" max="4876" width="9.140625" style="321" customWidth="1"/>
    <col min="4877" max="4877" width="9.42578125" style="321" customWidth="1"/>
    <col min="4878" max="4878" width="9.140625" style="321"/>
    <col min="4879" max="4879" width="13.28515625" style="321" customWidth="1"/>
    <col min="4880" max="5126" width="9.140625" style="321"/>
    <col min="5127" max="5127" width="29.85546875" style="321" customWidth="1"/>
    <col min="5128" max="5128" width="2.7109375" style="321" customWidth="1"/>
    <col min="5129" max="5129" width="18.7109375" style="321" customWidth="1"/>
    <col min="5130" max="5130" width="9" style="321" customWidth="1"/>
    <col min="5131" max="5132" width="9.140625" style="321" customWidth="1"/>
    <col min="5133" max="5133" width="9.42578125" style="321" customWidth="1"/>
    <col min="5134" max="5134" width="9.140625" style="321"/>
    <col min="5135" max="5135" width="13.28515625" style="321" customWidth="1"/>
    <col min="5136" max="5382" width="9.140625" style="321"/>
    <col min="5383" max="5383" width="29.85546875" style="321" customWidth="1"/>
    <col min="5384" max="5384" width="2.7109375" style="321" customWidth="1"/>
    <col min="5385" max="5385" width="18.7109375" style="321" customWidth="1"/>
    <col min="5386" max="5386" width="9" style="321" customWidth="1"/>
    <col min="5387" max="5388" width="9.140625" style="321" customWidth="1"/>
    <col min="5389" max="5389" width="9.42578125" style="321" customWidth="1"/>
    <col min="5390" max="5390" width="9.140625" style="321"/>
    <col min="5391" max="5391" width="13.28515625" style="321" customWidth="1"/>
    <col min="5392" max="5638" width="9.140625" style="321"/>
    <col min="5639" max="5639" width="29.85546875" style="321" customWidth="1"/>
    <col min="5640" max="5640" width="2.7109375" style="321" customWidth="1"/>
    <col min="5641" max="5641" width="18.7109375" style="321" customWidth="1"/>
    <col min="5642" max="5642" width="9" style="321" customWidth="1"/>
    <col min="5643" max="5644" width="9.140625" style="321" customWidth="1"/>
    <col min="5645" max="5645" width="9.42578125" style="321" customWidth="1"/>
    <col min="5646" max="5646" width="9.140625" style="321"/>
    <col min="5647" max="5647" width="13.28515625" style="321" customWidth="1"/>
    <col min="5648" max="5894" width="9.140625" style="321"/>
    <col min="5895" max="5895" width="29.85546875" style="321" customWidth="1"/>
    <col min="5896" max="5896" width="2.7109375" style="321" customWidth="1"/>
    <col min="5897" max="5897" width="18.7109375" style="321" customWidth="1"/>
    <col min="5898" max="5898" width="9" style="321" customWidth="1"/>
    <col min="5899" max="5900" width="9.140625" style="321" customWidth="1"/>
    <col min="5901" max="5901" width="9.42578125" style="321" customWidth="1"/>
    <col min="5902" max="5902" width="9.140625" style="321"/>
    <col min="5903" max="5903" width="13.28515625" style="321" customWidth="1"/>
    <col min="5904" max="6150" width="9.140625" style="321"/>
    <col min="6151" max="6151" width="29.85546875" style="321" customWidth="1"/>
    <col min="6152" max="6152" width="2.7109375" style="321" customWidth="1"/>
    <col min="6153" max="6153" width="18.7109375" style="321" customWidth="1"/>
    <col min="6154" max="6154" width="9" style="321" customWidth="1"/>
    <col min="6155" max="6156" width="9.140625" style="321" customWidth="1"/>
    <col min="6157" max="6157" width="9.42578125" style="321" customWidth="1"/>
    <col min="6158" max="6158" width="9.140625" style="321"/>
    <col min="6159" max="6159" width="13.28515625" style="321" customWidth="1"/>
    <col min="6160" max="6406" width="9.140625" style="321"/>
    <col min="6407" max="6407" width="29.85546875" style="321" customWidth="1"/>
    <col min="6408" max="6408" width="2.7109375" style="321" customWidth="1"/>
    <col min="6409" max="6409" width="18.7109375" style="321" customWidth="1"/>
    <col min="6410" max="6410" width="9" style="321" customWidth="1"/>
    <col min="6411" max="6412" width="9.140625" style="321" customWidth="1"/>
    <col min="6413" max="6413" width="9.42578125" style="321" customWidth="1"/>
    <col min="6414" max="6414" width="9.140625" style="321"/>
    <col min="6415" max="6415" width="13.28515625" style="321" customWidth="1"/>
    <col min="6416" max="6662" width="9.140625" style="321"/>
    <col min="6663" max="6663" width="29.85546875" style="321" customWidth="1"/>
    <col min="6664" max="6664" width="2.7109375" style="321" customWidth="1"/>
    <col min="6665" max="6665" width="18.7109375" style="321" customWidth="1"/>
    <col min="6666" max="6666" width="9" style="321" customWidth="1"/>
    <col min="6667" max="6668" width="9.140625" style="321" customWidth="1"/>
    <col min="6669" max="6669" width="9.42578125" style="321" customWidth="1"/>
    <col min="6670" max="6670" width="9.140625" style="321"/>
    <col min="6671" max="6671" width="13.28515625" style="321" customWidth="1"/>
    <col min="6672" max="6918" width="9.140625" style="321"/>
    <col min="6919" max="6919" width="29.85546875" style="321" customWidth="1"/>
    <col min="6920" max="6920" width="2.7109375" style="321" customWidth="1"/>
    <col min="6921" max="6921" width="18.7109375" style="321" customWidth="1"/>
    <col min="6922" max="6922" width="9" style="321" customWidth="1"/>
    <col min="6923" max="6924" width="9.140625" style="321" customWidth="1"/>
    <col min="6925" max="6925" width="9.42578125" style="321" customWidth="1"/>
    <col min="6926" max="6926" width="9.140625" style="321"/>
    <col min="6927" max="6927" width="13.28515625" style="321" customWidth="1"/>
    <col min="6928" max="7174" width="9.140625" style="321"/>
    <col min="7175" max="7175" width="29.85546875" style="321" customWidth="1"/>
    <col min="7176" max="7176" width="2.7109375" style="321" customWidth="1"/>
    <col min="7177" max="7177" width="18.7109375" style="321" customWidth="1"/>
    <col min="7178" max="7178" width="9" style="321" customWidth="1"/>
    <col min="7179" max="7180" width="9.140625" style="321" customWidth="1"/>
    <col min="7181" max="7181" width="9.42578125" style="321" customWidth="1"/>
    <col min="7182" max="7182" width="9.140625" style="321"/>
    <col min="7183" max="7183" width="13.28515625" style="321" customWidth="1"/>
    <col min="7184" max="7430" width="9.140625" style="321"/>
    <col min="7431" max="7431" width="29.85546875" style="321" customWidth="1"/>
    <col min="7432" max="7432" width="2.7109375" style="321" customWidth="1"/>
    <col min="7433" max="7433" width="18.7109375" style="321" customWidth="1"/>
    <col min="7434" max="7434" width="9" style="321" customWidth="1"/>
    <col min="7435" max="7436" width="9.140625" style="321" customWidth="1"/>
    <col min="7437" max="7437" width="9.42578125" style="321" customWidth="1"/>
    <col min="7438" max="7438" width="9.140625" style="321"/>
    <col min="7439" max="7439" width="13.28515625" style="321" customWidth="1"/>
    <col min="7440" max="7686" width="9.140625" style="321"/>
    <col min="7687" max="7687" width="29.85546875" style="321" customWidth="1"/>
    <col min="7688" max="7688" width="2.7109375" style="321" customWidth="1"/>
    <col min="7689" max="7689" width="18.7109375" style="321" customWidth="1"/>
    <col min="7690" max="7690" width="9" style="321" customWidth="1"/>
    <col min="7691" max="7692" width="9.140625" style="321" customWidth="1"/>
    <col min="7693" max="7693" width="9.42578125" style="321" customWidth="1"/>
    <col min="7694" max="7694" width="9.140625" style="321"/>
    <col min="7695" max="7695" width="13.28515625" style="321" customWidth="1"/>
    <col min="7696" max="7942" width="9.140625" style="321"/>
    <col min="7943" max="7943" width="29.85546875" style="321" customWidth="1"/>
    <col min="7944" max="7944" width="2.7109375" style="321" customWidth="1"/>
    <col min="7945" max="7945" width="18.7109375" style="321" customWidth="1"/>
    <col min="7946" max="7946" width="9" style="321" customWidth="1"/>
    <col min="7947" max="7948" width="9.140625" style="321" customWidth="1"/>
    <col min="7949" max="7949" width="9.42578125" style="321" customWidth="1"/>
    <col min="7950" max="7950" width="9.140625" style="321"/>
    <col min="7951" max="7951" width="13.28515625" style="321" customWidth="1"/>
    <col min="7952" max="8198" width="9.140625" style="321"/>
    <col min="8199" max="8199" width="29.85546875" style="321" customWidth="1"/>
    <col min="8200" max="8200" width="2.7109375" style="321" customWidth="1"/>
    <col min="8201" max="8201" width="18.7109375" style="321" customWidth="1"/>
    <col min="8202" max="8202" width="9" style="321" customWidth="1"/>
    <col min="8203" max="8204" width="9.140625" style="321" customWidth="1"/>
    <col min="8205" max="8205" width="9.42578125" style="321" customWidth="1"/>
    <col min="8206" max="8206" width="9.140625" style="321"/>
    <col min="8207" max="8207" width="13.28515625" style="321" customWidth="1"/>
    <col min="8208" max="8454" width="9.140625" style="321"/>
    <col min="8455" max="8455" width="29.85546875" style="321" customWidth="1"/>
    <col min="8456" max="8456" width="2.7109375" style="321" customWidth="1"/>
    <col min="8457" max="8457" width="18.7109375" style="321" customWidth="1"/>
    <col min="8458" max="8458" width="9" style="321" customWidth="1"/>
    <col min="8459" max="8460" width="9.140625" style="321" customWidth="1"/>
    <col min="8461" max="8461" width="9.42578125" style="321" customWidth="1"/>
    <col min="8462" max="8462" width="9.140625" style="321"/>
    <col min="8463" max="8463" width="13.28515625" style="321" customWidth="1"/>
    <col min="8464" max="8710" width="9.140625" style="321"/>
    <col min="8711" max="8711" width="29.85546875" style="321" customWidth="1"/>
    <col min="8712" max="8712" width="2.7109375" style="321" customWidth="1"/>
    <col min="8713" max="8713" width="18.7109375" style="321" customWidth="1"/>
    <col min="8714" max="8714" width="9" style="321" customWidth="1"/>
    <col min="8715" max="8716" width="9.140625" style="321" customWidth="1"/>
    <col min="8717" max="8717" width="9.42578125" style="321" customWidth="1"/>
    <col min="8718" max="8718" width="9.140625" style="321"/>
    <col min="8719" max="8719" width="13.28515625" style="321" customWidth="1"/>
    <col min="8720" max="8966" width="9.140625" style="321"/>
    <col min="8967" max="8967" width="29.85546875" style="321" customWidth="1"/>
    <col min="8968" max="8968" width="2.7109375" style="321" customWidth="1"/>
    <col min="8969" max="8969" width="18.7109375" style="321" customWidth="1"/>
    <col min="8970" max="8970" width="9" style="321" customWidth="1"/>
    <col min="8971" max="8972" width="9.140625" style="321" customWidth="1"/>
    <col min="8973" max="8973" width="9.42578125" style="321" customWidth="1"/>
    <col min="8974" max="8974" width="9.140625" style="321"/>
    <col min="8975" max="8975" width="13.28515625" style="321" customWidth="1"/>
    <col min="8976" max="9222" width="9.140625" style="321"/>
    <col min="9223" max="9223" width="29.85546875" style="321" customWidth="1"/>
    <col min="9224" max="9224" width="2.7109375" style="321" customWidth="1"/>
    <col min="9225" max="9225" width="18.7109375" style="321" customWidth="1"/>
    <col min="9226" max="9226" width="9" style="321" customWidth="1"/>
    <col min="9227" max="9228" width="9.140625" style="321" customWidth="1"/>
    <col min="9229" max="9229" width="9.42578125" style="321" customWidth="1"/>
    <col min="9230" max="9230" width="9.140625" style="321"/>
    <col min="9231" max="9231" width="13.28515625" style="321" customWidth="1"/>
    <col min="9232" max="9478" width="9.140625" style="321"/>
    <col min="9479" max="9479" width="29.85546875" style="321" customWidth="1"/>
    <col min="9480" max="9480" width="2.7109375" style="321" customWidth="1"/>
    <col min="9481" max="9481" width="18.7109375" style="321" customWidth="1"/>
    <col min="9482" max="9482" width="9" style="321" customWidth="1"/>
    <col min="9483" max="9484" width="9.140625" style="321" customWidth="1"/>
    <col min="9485" max="9485" width="9.42578125" style="321" customWidth="1"/>
    <col min="9486" max="9486" width="9.140625" style="321"/>
    <col min="9487" max="9487" width="13.28515625" style="321" customWidth="1"/>
    <col min="9488" max="9734" width="9.140625" style="321"/>
    <col min="9735" max="9735" width="29.85546875" style="321" customWidth="1"/>
    <col min="9736" max="9736" width="2.7109375" style="321" customWidth="1"/>
    <col min="9737" max="9737" width="18.7109375" style="321" customWidth="1"/>
    <col min="9738" max="9738" width="9" style="321" customWidth="1"/>
    <col min="9739" max="9740" width="9.140625" style="321" customWidth="1"/>
    <col min="9741" max="9741" width="9.42578125" style="321" customWidth="1"/>
    <col min="9742" max="9742" width="9.140625" style="321"/>
    <col min="9743" max="9743" width="13.28515625" style="321" customWidth="1"/>
    <col min="9744" max="9990" width="9.140625" style="321"/>
    <col min="9991" max="9991" width="29.85546875" style="321" customWidth="1"/>
    <col min="9992" max="9992" width="2.7109375" style="321" customWidth="1"/>
    <col min="9993" max="9993" width="18.7109375" style="321" customWidth="1"/>
    <col min="9994" max="9994" width="9" style="321" customWidth="1"/>
    <col min="9995" max="9996" width="9.140625" style="321" customWidth="1"/>
    <col min="9997" max="9997" width="9.42578125" style="321" customWidth="1"/>
    <col min="9998" max="9998" width="9.140625" style="321"/>
    <col min="9999" max="9999" width="13.28515625" style="321" customWidth="1"/>
    <col min="10000" max="10246" width="9.140625" style="321"/>
    <col min="10247" max="10247" width="29.85546875" style="321" customWidth="1"/>
    <col min="10248" max="10248" width="2.7109375" style="321" customWidth="1"/>
    <col min="10249" max="10249" width="18.7109375" style="321" customWidth="1"/>
    <col min="10250" max="10250" width="9" style="321" customWidth="1"/>
    <col min="10251" max="10252" width="9.140625" style="321" customWidth="1"/>
    <col min="10253" max="10253" width="9.42578125" style="321" customWidth="1"/>
    <col min="10254" max="10254" width="9.140625" style="321"/>
    <col min="10255" max="10255" width="13.28515625" style="321" customWidth="1"/>
    <col min="10256" max="10502" width="9.140625" style="321"/>
    <col min="10503" max="10503" width="29.85546875" style="321" customWidth="1"/>
    <col min="10504" max="10504" width="2.7109375" style="321" customWidth="1"/>
    <col min="10505" max="10505" width="18.7109375" style="321" customWidth="1"/>
    <col min="10506" max="10506" width="9" style="321" customWidth="1"/>
    <col min="10507" max="10508" width="9.140625" style="321" customWidth="1"/>
    <col min="10509" max="10509" width="9.42578125" style="321" customWidth="1"/>
    <col min="10510" max="10510" width="9.140625" style="321"/>
    <col min="10511" max="10511" width="13.28515625" style="321" customWidth="1"/>
    <col min="10512" max="10758" width="9.140625" style="321"/>
    <col min="10759" max="10759" width="29.85546875" style="321" customWidth="1"/>
    <col min="10760" max="10760" width="2.7109375" style="321" customWidth="1"/>
    <col min="10761" max="10761" width="18.7109375" style="321" customWidth="1"/>
    <col min="10762" max="10762" width="9" style="321" customWidth="1"/>
    <col min="10763" max="10764" width="9.140625" style="321" customWidth="1"/>
    <col min="10765" max="10765" width="9.42578125" style="321" customWidth="1"/>
    <col min="10766" max="10766" width="9.140625" style="321"/>
    <col min="10767" max="10767" width="13.28515625" style="321" customWidth="1"/>
    <col min="10768" max="11014" width="9.140625" style="321"/>
    <col min="11015" max="11015" width="29.85546875" style="321" customWidth="1"/>
    <col min="11016" max="11016" width="2.7109375" style="321" customWidth="1"/>
    <col min="11017" max="11017" width="18.7109375" style="321" customWidth="1"/>
    <col min="11018" max="11018" width="9" style="321" customWidth="1"/>
    <col min="11019" max="11020" width="9.140625" style="321" customWidth="1"/>
    <col min="11021" max="11021" width="9.42578125" style="321" customWidth="1"/>
    <col min="11022" max="11022" width="9.140625" style="321"/>
    <col min="11023" max="11023" width="13.28515625" style="321" customWidth="1"/>
    <col min="11024" max="11270" width="9.140625" style="321"/>
    <col min="11271" max="11271" width="29.85546875" style="321" customWidth="1"/>
    <col min="11272" max="11272" width="2.7109375" style="321" customWidth="1"/>
    <col min="11273" max="11273" width="18.7109375" style="321" customWidth="1"/>
    <col min="11274" max="11274" width="9" style="321" customWidth="1"/>
    <col min="11275" max="11276" width="9.140625" style="321" customWidth="1"/>
    <col min="11277" max="11277" width="9.42578125" style="321" customWidth="1"/>
    <col min="11278" max="11278" width="9.140625" style="321"/>
    <col min="11279" max="11279" width="13.28515625" style="321" customWidth="1"/>
    <col min="11280" max="11526" width="9.140625" style="321"/>
    <col min="11527" max="11527" width="29.85546875" style="321" customWidth="1"/>
    <col min="11528" max="11528" width="2.7109375" style="321" customWidth="1"/>
    <col min="11529" max="11529" width="18.7109375" style="321" customWidth="1"/>
    <col min="11530" max="11530" width="9" style="321" customWidth="1"/>
    <col min="11531" max="11532" width="9.140625" style="321" customWidth="1"/>
    <col min="11533" max="11533" width="9.42578125" style="321" customWidth="1"/>
    <col min="11534" max="11534" width="9.140625" style="321"/>
    <col min="11535" max="11535" width="13.28515625" style="321" customWidth="1"/>
    <col min="11536" max="11782" width="9.140625" style="321"/>
    <col min="11783" max="11783" width="29.85546875" style="321" customWidth="1"/>
    <col min="11784" max="11784" width="2.7109375" style="321" customWidth="1"/>
    <col min="11785" max="11785" width="18.7109375" style="321" customWidth="1"/>
    <col min="11786" max="11786" width="9" style="321" customWidth="1"/>
    <col min="11787" max="11788" width="9.140625" style="321" customWidth="1"/>
    <col min="11789" max="11789" width="9.42578125" style="321" customWidth="1"/>
    <col min="11790" max="11790" width="9.140625" style="321"/>
    <col min="11791" max="11791" width="13.28515625" style="321" customWidth="1"/>
    <col min="11792" max="12038" width="9.140625" style="321"/>
    <col min="12039" max="12039" width="29.85546875" style="321" customWidth="1"/>
    <col min="12040" max="12040" width="2.7109375" style="321" customWidth="1"/>
    <col min="12041" max="12041" width="18.7109375" style="321" customWidth="1"/>
    <col min="12042" max="12042" width="9" style="321" customWidth="1"/>
    <col min="12043" max="12044" width="9.140625" style="321" customWidth="1"/>
    <col min="12045" max="12045" width="9.42578125" style="321" customWidth="1"/>
    <col min="12046" max="12046" width="9.140625" style="321"/>
    <col min="12047" max="12047" width="13.28515625" style="321" customWidth="1"/>
    <col min="12048" max="12294" width="9.140625" style="321"/>
    <col min="12295" max="12295" width="29.85546875" style="321" customWidth="1"/>
    <col min="12296" max="12296" width="2.7109375" style="321" customWidth="1"/>
    <col min="12297" max="12297" width="18.7109375" style="321" customWidth="1"/>
    <col min="12298" max="12298" width="9" style="321" customWidth="1"/>
    <col min="12299" max="12300" width="9.140625" style="321" customWidth="1"/>
    <col min="12301" max="12301" width="9.42578125" style="321" customWidth="1"/>
    <col min="12302" max="12302" width="9.140625" style="321"/>
    <col min="12303" max="12303" width="13.28515625" style="321" customWidth="1"/>
    <col min="12304" max="12550" width="9.140625" style="321"/>
    <col min="12551" max="12551" width="29.85546875" style="321" customWidth="1"/>
    <col min="12552" max="12552" width="2.7109375" style="321" customWidth="1"/>
    <col min="12553" max="12553" width="18.7109375" style="321" customWidth="1"/>
    <col min="12554" max="12554" width="9" style="321" customWidth="1"/>
    <col min="12555" max="12556" width="9.140625" style="321" customWidth="1"/>
    <col min="12557" max="12557" width="9.42578125" style="321" customWidth="1"/>
    <col min="12558" max="12558" width="9.140625" style="321"/>
    <col min="12559" max="12559" width="13.28515625" style="321" customWidth="1"/>
    <col min="12560" max="12806" width="9.140625" style="321"/>
    <col min="12807" max="12807" width="29.85546875" style="321" customWidth="1"/>
    <col min="12808" max="12808" width="2.7109375" style="321" customWidth="1"/>
    <col min="12809" max="12809" width="18.7109375" style="321" customWidth="1"/>
    <col min="12810" max="12810" width="9" style="321" customWidth="1"/>
    <col min="12811" max="12812" width="9.140625" style="321" customWidth="1"/>
    <col min="12813" max="12813" width="9.42578125" style="321" customWidth="1"/>
    <col min="12814" max="12814" width="9.140625" style="321"/>
    <col min="12815" max="12815" width="13.28515625" style="321" customWidth="1"/>
    <col min="12816" max="13062" width="9.140625" style="321"/>
    <col min="13063" max="13063" width="29.85546875" style="321" customWidth="1"/>
    <col min="13064" max="13064" width="2.7109375" style="321" customWidth="1"/>
    <col min="13065" max="13065" width="18.7109375" style="321" customWidth="1"/>
    <col min="13066" max="13066" width="9" style="321" customWidth="1"/>
    <col min="13067" max="13068" width="9.140625" style="321" customWidth="1"/>
    <col min="13069" max="13069" width="9.42578125" style="321" customWidth="1"/>
    <col min="13070" max="13070" width="9.140625" style="321"/>
    <col min="13071" max="13071" width="13.28515625" style="321" customWidth="1"/>
    <col min="13072" max="13318" width="9.140625" style="321"/>
    <col min="13319" max="13319" width="29.85546875" style="321" customWidth="1"/>
    <col min="13320" max="13320" width="2.7109375" style="321" customWidth="1"/>
    <col min="13321" max="13321" width="18.7109375" style="321" customWidth="1"/>
    <col min="13322" max="13322" width="9" style="321" customWidth="1"/>
    <col min="13323" max="13324" width="9.140625" style="321" customWidth="1"/>
    <col min="13325" max="13325" width="9.42578125" style="321" customWidth="1"/>
    <col min="13326" max="13326" width="9.140625" style="321"/>
    <col min="13327" max="13327" width="13.28515625" style="321" customWidth="1"/>
    <col min="13328" max="13574" width="9.140625" style="321"/>
    <col min="13575" max="13575" width="29.85546875" style="321" customWidth="1"/>
    <col min="13576" max="13576" width="2.7109375" style="321" customWidth="1"/>
    <col min="13577" max="13577" width="18.7109375" style="321" customWidth="1"/>
    <col min="13578" max="13578" width="9" style="321" customWidth="1"/>
    <col min="13579" max="13580" width="9.140625" style="321" customWidth="1"/>
    <col min="13581" max="13581" width="9.42578125" style="321" customWidth="1"/>
    <col min="13582" max="13582" width="9.140625" style="321"/>
    <col min="13583" max="13583" width="13.28515625" style="321" customWidth="1"/>
    <col min="13584" max="13830" width="9.140625" style="321"/>
    <col min="13831" max="13831" width="29.85546875" style="321" customWidth="1"/>
    <col min="13832" max="13832" width="2.7109375" style="321" customWidth="1"/>
    <col min="13833" max="13833" width="18.7109375" style="321" customWidth="1"/>
    <col min="13834" max="13834" width="9" style="321" customWidth="1"/>
    <col min="13835" max="13836" width="9.140625" style="321" customWidth="1"/>
    <col min="13837" max="13837" width="9.42578125" style="321" customWidth="1"/>
    <col min="13838" max="13838" width="9.140625" style="321"/>
    <col min="13839" max="13839" width="13.28515625" style="321" customWidth="1"/>
    <col min="13840" max="14086" width="9.140625" style="321"/>
    <col min="14087" max="14087" width="29.85546875" style="321" customWidth="1"/>
    <col min="14088" max="14088" width="2.7109375" style="321" customWidth="1"/>
    <col min="14089" max="14089" width="18.7109375" style="321" customWidth="1"/>
    <col min="14090" max="14090" width="9" style="321" customWidth="1"/>
    <col min="14091" max="14092" width="9.140625" style="321" customWidth="1"/>
    <col min="14093" max="14093" width="9.42578125" style="321" customWidth="1"/>
    <col min="14094" max="14094" width="9.140625" style="321"/>
    <col min="14095" max="14095" width="13.28515625" style="321" customWidth="1"/>
    <col min="14096" max="14342" width="9.140625" style="321"/>
    <col min="14343" max="14343" width="29.85546875" style="321" customWidth="1"/>
    <col min="14344" max="14344" width="2.7109375" style="321" customWidth="1"/>
    <col min="14345" max="14345" width="18.7109375" style="321" customWidth="1"/>
    <col min="14346" max="14346" width="9" style="321" customWidth="1"/>
    <col min="14347" max="14348" width="9.140625" style="321" customWidth="1"/>
    <col min="14349" max="14349" width="9.42578125" style="321" customWidth="1"/>
    <col min="14350" max="14350" width="9.140625" style="321"/>
    <col min="14351" max="14351" width="13.28515625" style="321" customWidth="1"/>
    <col min="14352" max="14598" width="9.140625" style="321"/>
    <col min="14599" max="14599" width="29.85546875" style="321" customWidth="1"/>
    <col min="14600" max="14600" width="2.7109375" style="321" customWidth="1"/>
    <col min="14601" max="14601" width="18.7109375" style="321" customWidth="1"/>
    <col min="14602" max="14602" width="9" style="321" customWidth="1"/>
    <col min="14603" max="14604" width="9.140625" style="321" customWidth="1"/>
    <col min="14605" max="14605" width="9.42578125" style="321" customWidth="1"/>
    <col min="14606" max="14606" width="9.140625" style="321"/>
    <col min="14607" max="14607" width="13.28515625" style="321" customWidth="1"/>
    <col min="14608" max="14854" width="9.140625" style="321"/>
    <col min="14855" max="14855" width="29.85546875" style="321" customWidth="1"/>
    <col min="14856" max="14856" width="2.7109375" style="321" customWidth="1"/>
    <col min="14857" max="14857" width="18.7109375" style="321" customWidth="1"/>
    <col min="14858" max="14858" width="9" style="321" customWidth="1"/>
    <col min="14859" max="14860" width="9.140625" style="321" customWidth="1"/>
    <col min="14861" max="14861" width="9.42578125" style="321" customWidth="1"/>
    <col min="14862" max="14862" width="9.140625" style="321"/>
    <col min="14863" max="14863" width="13.28515625" style="321" customWidth="1"/>
    <col min="14864" max="15110" width="9.140625" style="321"/>
    <col min="15111" max="15111" width="29.85546875" style="321" customWidth="1"/>
    <col min="15112" max="15112" width="2.7109375" style="321" customWidth="1"/>
    <col min="15113" max="15113" width="18.7109375" style="321" customWidth="1"/>
    <col min="15114" max="15114" width="9" style="321" customWidth="1"/>
    <col min="15115" max="15116" width="9.140625" style="321" customWidth="1"/>
    <col min="15117" max="15117" width="9.42578125" style="321" customWidth="1"/>
    <col min="15118" max="15118" width="9.140625" style="321"/>
    <col min="15119" max="15119" width="13.28515625" style="321" customWidth="1"/>
    <col min="15120" max="15366" width="9.140625" style="321"/>
    <col min="15367" max="15367" width="29.85546875" style="321" customWidth="1"/>
    <col min="15368" max="15368" width="2.7109375" style="321" customWidth="1"/>
    <col min="15369" max="15369" width="18.7109375" style="321" customWidth="1"/>
    <col min="15370" max="15370" width="9" style="321" customWidth="1"/>
    <col min="15371" max="15372" width="9.140625" style="321" customWidth="1"/>
    <col min="15373" max="15373" width="9.42578125" style="321" customWidth="1"/>
    <col min="15374" max="15374" width="9.140625" style="321"/>
    <col min="15375" max="15375" width="13.28515625" style="321" customWidth="1"/>
    <col min="15376" max="15622" width="9.140625" style="321"/>
    <col min="15623" max="15623" width="29.85546875" style="321" customWidth="1"/>
    <col min="15624" max="15624" width="2.7109375" style="321" customWidth="1"/>
    <col min="15625" max="15625" width="18.7109375" style="321" customWidth="1"/>
    <col min="15626" max="15626" width="9" style="321" customWidth="1"/>
    <col min="15627" max="15628" width="9.140625" style="321" customWidth="1"/>
    <col min="15629" max="15629" width="9.42578125" style="321" customWidth="1"/>
    <col min="15630" max="15630" width="9.140625" style="321"/>
    <col min="15631" max="15631" width="13.28515625" style="321" customWidth="1"/>
    <col min="15632" max="15878" width="9.140625" style="321"/>
    <col min="15879" max="15879" width="29.85546875" style="321" customWidth="1"/>
    <col min="15880" max="15880" width="2.7109375" style="321" customWidth="1"/>
    <col min="15881" max="15881" width="18.7109375" style="321" customWidth="1"/>
    <col min="15882" max="15882" width="9" style="321" customWidth="1"/>
    <col min="15883" max="15884" width="9.140625" style="321" customWidth="1"/>
    <col min="15885" max="15885" width="9.42578125" style="321" customWidth="1"/>
    <col min="15886" max="15886" width="9.140625" style="321"/>
    <col min="15887" max="15887" width="13.28515625" style="321" customWidth="1"/>
    <col min="15888" max="16134" width="9.140625" style="321"/>
    <col min="16135" max="16135" width="29.85546875" style="321" customWidth="1"/>
    <col min="16136" max="16136" width="2.7109375" style="321" customWidth="1"/>
    <col min="16137" max="16137" width="18.7109375" style="321" customWidth="1"/>
    <col min="16138" max="16138" width="9" style="321" customWidth="1"/>
    <col min="16139" max="16140" width="9.140625" style="321" customWidth="1"/>
    <col min="16141" max="16141" width="9.42578125" style="321" customWidth="1"/>
    <col min="16142" max="16142" width="9.140625" style="321"/>
    <col min="16143" max="16143" width="13.28515625" style="321" customWidth="1"/>
    <col min="16144" max="16384" width="9.140625" style="321"/>
  </cols>
  <sheetData>
    <row r="1" spans="8:15">
      <c r="I1" s="776" t="s">
        <v>476</v>
      </c>
      <c r="J1" s="776"/>
      <c r="K1" s="776"/>
      <c r="L1" s="776"/>
      <c r="M1" s="776"/>
    </row>
    <row r="2" spans="8:15">
      <c r="I2" s="362"/>
      <c r="J2" s="363"/>
      <c r="K2" s="363"/>
      <c r="L2" s="777">
        <v>42379</v>
      </c>
      <c r="M2" s="778"/>
    </row>
    <row r="3" spans="8:15">
      <c r="H3" s="779" t="s">
        <v>477</v>
      </c>
      <c r="I3" s="780"/>
      <c r="J3" s="658" t="s">
        <v>478</v>
      </c>
      <c r="K3" s="658" t="s">
        <v>155</v>
      </c>
      <c r="L3" s="658" t="s">
        <v>479</v>
      </c>
      <c r="M3" s="658" t="s">
        <v>480</v>
      </c>
    </row>
    <row r="4" spans="8:15">
      <c r="H4" s="781"/>
      <c r="I4" s="781"/>
      <c r="J4" s="782"/>
      <c r="K4" s="783"/>
      <c r="L4" s="783"/>
      <c r="M4" s="783"/>
    </row>
    <row r="5" spans="8:15">
      <c r="H5" s="364"/>
      <c r="I5" s="365" t="s">
        <v>481</v>
      </c>
      <c r="J5" s="366" t="s">
        <v>482</v>
      </c>
      <c r="K5" s="367">
        <v>16.600000000000001</v>
      </c>
      <c r="L5" s="367">
        <v>17.600000000000001</v>
      </c>
      <c r="M5" s="368">
        <f>SUM(L5/K5*100)</f>
        <v>106.02409638554218</v>
      </c>
      <c r="O5" s="369"/>
    </row>
    <row r="6" spans="8:15">
      <c r="H6" s="775" t="s">
        <v>483</v>
      </c>
      <c r="I6" s="775"/>
      <c r="J6" s="366" t="s">
        <v>482</v>
      </c>
      <c r="K6" s="369">
        <v>30</v>
      </c>
      <c r="L6" s="369">
        <v>32.6</v>
      </c>
      <c r="M6" s="370">
        <f t="shared" ref="M6:M24" si="0">SUM(L6/K6*100)</f>
        <v>108.66666666666667</v>
      </c>
      <c r="O6" s="369"/>
    </row>
    <row r="7" spans="8:15" ht="15">
      <c r="H7" s="775" t="s">
        <v>484</v>
      </c>
      <c r="I7" s="784"/>
      <c r="J7" s="366" t="s">
        <v>482</v>
      </c>
      <c r="K7" s="369">
        <v>0</v>
      </c>
      <c r="L7" s="369">
        <v>12.7</v>
      </c>
      <c r="M7" s="370" t="s">
        <v>485</v>
      </c>
    </row>
    <row r="8" spans="8:15">
      <c r="H8" s="775" t="s">
        <v>486</v>
      </c>
      <c r="I8" s="775"/>
      <c r="J8" s="366" t="s">
        <v>487</v>
      </c>
      <c r="K8" s="371">
        <v>68.099999999999994</v>
      </c>
      <c r="L8" s="372">
        <v>80.7</v>
      </c>
      <c r="M8" s="370">
        <f t="shared" si="0"/>
        <v>118.50220264317181</v>
      </c>
      <c r="O8" s="369"/>
    </row>
    <row r="9" spans="8:15">
      <c r="H9" s="775" t="s">
        <v>488</v>
      </c>
      <c r="I9" s="775"/>
      <c r="J9" s="373" t="s">
        <v>489</v>
      </c>
      <c r="K9" s="369">
        <v>197.1</v>
      </c>
      <c r="L9" s="369">
        <v>250.5</v>
      </c>
      <c r="M9" s="370">
        <f t="shared" si="0"/>
        <v>127.09284627092848</v>
      </c>
      <c r="O9" s="372"/>
    </row>
    <row r="10" spans="8:15">
      <c r="H10" s="775" t="s">
        <v>490</v>
      </c>
      <c r="I10" s="775"/>
      <c r="J10" s="366" t="s">
        <v>491</v>
      </c>
      <c r="K10" s="370">
        <v>89.5</v>
      </c>
      <c r="L10" s="370">
        <v>99.5</v>
      </c>
      <c r="M10" s="370">
        <f t="shared" si="0"/>
        <v>111.17318435754191</v>
      </c>
      <c r="O10" s="369"/>
    </row>
    <row r="11" spans="8:15">
      <c r="H11" s="775" t="s">
        <v>492</v>
      </c>
      <c r="I11" s="775"/>
      <c r="J11" s="366" t="s">
        <v>491</v>
      </c>
      <c r="K11" s="370">
        <v>93.1</v>
      </c>
      <c r="L11" s="370">
        <v>98.7</v>
      </c>
      <c r="M11" s="370">
        <f t="shared" si="0"/>
        <v>106.01503759398496</v>
      </c>
      <c r="O11" s="370"/>
    </row>
    <row r="12" spans="8:15">
      <c r="H12" s="775" t="s">
        <v>493</v>
      </c>
      <c r="I12" s="775"/>
      <c r="J12" s="366" t="s">
        <v>491</v>
      </c>
      <c r="K12" s="372">
        <v>1.8</v>
      </c>
      <c r="L12" s="370">
        <v>2.5</v>
      </c>
      <c r="M12" s="370">
        <f t="shared" si="0"/>
        <v>138.88888888888889</v>
      </c>
      <c r="O12" s="370"/>
    </row>
    <row r="13" spans="8:15">
      <c r="H13" s="775" t="s">
        <v>494</v>
      </c>
      <c r="I13" s="775"/>
      <c r="J13" s="366" t="s">
        <v>495</v>
      </c>
      <c r="K13" s="370">
        <v>18.5</v>
      </c>
      <c r="L13" s="370">
        <v>17.100000000000001</v>
      </c>
      <c r="M13" s="370">
        <f t="shared" si="0"/>
        <v>92.432432432432449</v>
      </c>
      <c r="O13" s="370"/>
    </row>
    <row r="14" spans="8:15">
      <c r="H14" s="775" t="s">
        <v>496</v>
      </c>
      <c r="I14" s="775"/>
      <c r="J14" s="366" t="s">
        <v>491</v>
      </c>
      <c r="K14" s="370">
        <v>1.7</v>
      </c>
      <c r="L14" s="370">
        <v>1.5</v>
      </c>
      <c r="M14" s="370">
        <f t="shared" si="0"/>
        <v>88.235294117647058</v>
      </c>
      <c r="O14" s="370"/>
    </row>
    <row r="15" spans="8:15">
      <c r="H15" s="775" t="s">
        <v>497</v>
      </c>
      <c r="I15" s="775"/>
      <c r="J15" s="366" t="s">
        <v>495</v>
      </c>
      <c r="K15" s="369">
        <v>18.2</v>
      </c>
      <c r="L15" s="369">
        <v>9.3000000000000007</v>
      </c>
      <c r="M15" s="370">
        <f t="shared" si="0"/>
        <v>51.098901098901109</v>
      </c>
      <c r="O15" s="370"/>
    </row>
    <row r="16" spans="8:15">
      <c r="H16" s="775" t="s">
        <v>498</v>
      </c>
      <c r="I16" s="775"/>
      <c r="J16" s="366" t="s">
        <v>495</v>
      </c>
      <c r="K16" s="370">
        <v>0.6</v>
      </c>
      <c r="L16" s="370">
        <v>0.2</v>
      </c>
      <c r="M16" s="370">
        <f t="shared" si="0"/>
        <v>33.333333333333336</v>
      </c>
      <c r="O16" s="369"/>
    </row>
    <row r="17" spans="8:15">
      <c r="H17" s="775" t="s">
        <v>499</v>
      </c>
      <c r="I17" s="775"/>
      <c r="J17" s="366" t="s">
        <v>491</v>
      </c>
      <c r="K17" s="370">
        <v>1.5</v>
      </c>
      <c r="L17" s="370">
        <v>1.6</v>
      </c>
      <c r="M17" s="370">
        <f t="shared" si="0"/>
        <v>106.66666666666667</v>
      </c>
      <c r="O17" s="370"/>
    </row>
    <row r="18" spans="8:15">
      <c r="H18" s="374"/>
      <c r="I18" s="374" t="s">
        <v>500</v>
      </c>
      <c r="J18" s="366" t="s">
        <v>501</v>
      </c>
      <c r="K18" s="370">
        <v>524</v>
      </c>
      <c r="L18" s="333">
        <v>221</v>
      </c>
      <c r="M18" s="370">
        <f t="shared" si="0"/>
        <v>42.175572519083971</v>
      </c>
      <c r="O18" s="370"/>
    </row>
    <row r="19" spans="8:15">
      <c r="H19" s="374"/>
      <c r="I19" s="374" t="s">
        <v>502</v>
      </c>
      <c r="J19" s="366" t="s">
        <v>501</v>
      </c>
      <c r="K19" s="334">
        <v>288</v>
      </c>
      <c r="L19" s="333">
        <v>110</v>
      </c>
      <c r="M19" s="370" t="s">
        <v>485</v>
      </c>
      <c r="O19" s="333"/>
    </row>
    <row r="20" spans="8:15">
      <c r="H20" s="374"/>
      <c r="I20" s="374" t="s">
        <v>503</v>
      </c>
      <c r="J20" s="366" t="s">
        <v>504</v>
      </c>
      <c r="K20" s="370">
        <v>144975</v>
      </c>
      <c r="L20" s="369">
        <v>214948</v>
      </c>
      <c r="M20" s="370">
        <f t="shared" si="0"/>
        <v>148.26556302810829</v>
      </c>
      <c r="O20" s="333"/>
    </row>
    <row r="21" spans="8:15" ht="14.25">
      <c r="H21" s="775" t="s">
        <v>505</v>
      </c>
      <c r="I21" s="775"/>
      <c r="J21" s="366" t="s">
        <v>506</v>
      </c>
      <c r="K21" s="370">
        <v>76.400000000000006</v>
      </c>
      <c r="L21" s="370">
        <v>100.3</v>
      </c>
      <c r="M21" s="370">
        <f t="shared" si="0"/>
        <v>131.282722513089</v>
      </c>
      <c r="O21" s="369"/>
    </row>
    <row r="22" spans="8:15" ht="14.25">
      <c r="H22" s="775" t="s">
        <v>507</v>
      </c>
      <c r="I22" s="775"/>
      <c r="J22" s="366" t="s">
        <v>506</v>
      </c>
      <c r="K22" s="373">
        <v>49.8</v>
      </c>
      <c r="L22" s="373">
        <v>66.900000000000006</v>
      </c>
      <c r="M22" s="370">
        <f t="shared" si="0"/>
        <v>134.3373493975904</v>
      </c>
      <c r="O22" s="370"/>
    </row>
    <row r="23" spans="8:15">
      <c r="H23" s="775" t="s">
        <v>508</v>
      </c>
      <c r="I23" s="775"/>
      <c r="J23" s="375" t="s">
        <v>504</v>
      </c>
      <c r="K23" s="370">
        <v>194144</v>
      </c>
      <c r="L23" s="372">
        <v>76204</v>
      </c>
      <c r="M23" s="370">
        <f t="shared" si="0"/>
        <v>39.251277402340527</v>
      </c>
      <c r="O23" s="373"/>
    </row>
    <row r="24" spans="8:15">
      <c r="H24" s="785" t="s">
        <v>509</v>
      </c>
      <c r="I24" s="785"/>
      <c r="J24" s="376" t="s">
        <v>510</v>
      </c>
      <c r="K24" s="377">
        <v>78.599999999999994</v>
      </c>
      <c r="L24" s="378">
        <v>28.7</v>
      </c>
      <c r="M24" s="377">
        <f t="shared" si="0"/>
        <v>36.513994910941477</v>
      </c>
      <c r="O24" s="369"/>
    </row>
    <row r="25" spans="8:15" ht="15">
      <c r="O25" s="381"/>
    </row>
    <row r="26" spans="8:15" ht="15">
      <c r="O26" s="381"/>
    </row>
  </sheetData>
  <mergeCells count="23">
    <mergeCell ref="H21:I21"/>
    <mergeCell ref="H22:I22"/>
    <mergeCell ref="H23:I23"/>
    <mergeCell ref="H24:I24"/>
    <mergeCell ref="H12:I12"/>
    <mergeCell ref="H13:I13"/>
    <mergeCell ref="H14:I14"/>
    <mergeCell ref="H15:I15"/>
    <mergeCell ref="H16:I16"/>
    <mergeCell ref="H17:I17"/>
    <mergeCell ref="H11:I11"/>
    <mergeCell ref="I1:M1"/>
    <mergeCell ref="L2:M2"/>
    <mergeCell ref="H3:I4"/>
    <mergeCell ref="J3:J4"/>
    <mergeCell ref="K3:K4"/>
    <mergeCell ref="L3:L4"/>
    <mergeCell ref="M3:M4"/>
    <mergeCell ref="H6:I6"/>
    <mergeCell ref="H7:I7"/>
    <mergeCell ref="H8:I8"/>
    <mergeCell ref="H9:I9"/>
    <mergeCell ref="H10:I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K8" sqref="K8"/>
    </sheetView>
  </sheetViews>
  <sheetFormatPr defaultRowHeight="12.75"/>
  <cols>
    <col min="1" max="1" width="3.28515625" style="321" customWidth="1"/>
    <col min="2" max="2" width="29.85546875" style="321" customWidth="1"/>
    <col min="3" max="4" width="9.42578125" style="321" bestFit="1" customWidth="1"/>
    <col min="5" max="5" width="9.42578125" style="321" customWidth="1"/>
    <col min="6" max="6" width="9.140625" style="321"/>
    <col min="7" max="7" width="10.42578125" style="321" customWidth="1"/>
    <col min="8" max="8" width="9.140625" style="321"/>
    <col min="9" max="9" width="9.85546875" style="321" customWidth="1"/>
    <col min="10" max="256" width="9.140625" style="321"/>
    <col min="257" max="257" width="3.28515625" style="321" customWidth="1"/>
    <col min="258" max="258" width="29.85546875" style="321" customWidth="1"/>
    <col min="259" max="260" width="9.42578125" style="321" bestFit="1" customWidth="1"/>
    <col min="261" max="261" width="9.42578125" style="321" customWidth="1"/>
    <col min="262" max="262" width="9.140625" style="321"/>
    <col min="263" max="263" width="10.42578125" style="321" customWidth="1"/>
    <col min="264" max="264" width="9.140625" style="321"/>
    <col min="265" max="265" width="9.85546875" style="321" customWidth="1"/>
    <col min="266" max="512" width="9.140625" style="321"/>
    <col min="513" max="513" width="3.28515625" style="321" customWidth="1"/>
    <col min="514" max="514" width="29.85546875" style="321" customWidth="1"/>
    <col min="515" max="516" width="9.42578125" style="321" bestFit="1" customWidth="1"/>
    <col min="517" max="517" width="9.42578125" style="321" customWidth="1"/>
    <col min="518" max="518" width="9.140625" style="321"/>
    <col min="519" max="519" width="10.42578125" style="321" customWidth="1"/>
    <col min="520" max="520" width="9.140625" style="321"/>
    <col min="521" max="521" width="9.85546875" style="321" customWidth="1"/>
    <col min="522" max="768" width="9.140625" style="321"/>
    <col min="769" max="769" width="3.28515625" style="321" customWidth="1"/>
    <col min="770" max="770" width="29.85546875" style="321" customWidth="1"/>
    <col min="771" max="772" width="9.42578125" style="321" bestFit="1" customWidth="1"/>
    <col min="773" max="773" width="9.42578125" style="321" customWidth="1"/>
    <col min="774" max="774" width="9.140625" style="321"/>
    <col min="775" max="775" width="10.42578125" style="321" customWidth="1"/>
    <col min="776" max="776" width="9.140625" style="321"/>
    <col min="777" max="777" width="9.85546875" style="321" customWidth="1"/>
    <col min="778" max="1024" width="9.140625" style="321"/>
    <col min="1025" max="1025" width="3.28515625" style="321" customWidth="1"/>
    <col min="1026" max="1026" width="29.85546875" style="321" customWidth="1"/>
    <col min="1027" max="1028" width="9.42578125" style="321" bestFit="1" customWidth="1"/>
    <col min="1029" max="1029" width="9.42578125" style="321" customWidth="1"/>
    <col min="1030" max="1030" width="9.140625" style="321"/>
    <col min="1031" max="1031" width="10.42578125" style="321" customWidth="1"/>
    <col min="1032" max="1032" width="9.140625" style="321"/>
    <col min="1033" max="1033" width="9.85546875" style="321" customWidth="1"/>
    <col min="1034" max="1280" width="9.140625" style="321"/>
    <col min="1281" max="1281" width="3.28515625" style="321" customWidth="1"/>
    <col min="1282" max="1282" width="29.85546875" style="321" customWidth="1"/>
    <col min="1283" max="1284" width="9.42578125" style="321" bestFit="1" customWidth="1"/>
    <col min="1285" max="1285" width="9.42578125" style="321" customWidth="1"/>
    <col min="1286" max="1286" width="9.140625" style="321"/>
    <col min="1287" max="1287" width="10.42578125" style="321" customWidth="1"/>
    <col min="1288" max="1288" width="9.140625" style="321"/>
    <col min="1289" max="1289" width="9.85546875" style="321" customWidth="1"/>
    <col min="1290" max="1536" width="9.140625" style="321"/>
    <col min="1537" max="1537" width="3.28515625" style="321" customWidth="1"/>
    <col min="1538" max="1538" width="29.85546875" style="321" customWidth="1"/>
    <col min="1539" max="1540" width="9.42578125" style="321" bestFit="1" customWidth="1"/>
    <col min="1541" max="1541" width="9.42578125" style="321" customWidth="1"/>
    <col min="1542" max="1542" width="9.140625" style="321"/>
    <col min="1543" max="1543" width="10.42578125" style="321" customWidth="1"/>
    <col min="1544" max="1544" width="9.140625" style="321"/>
    <col min="1545" max="1545" width="9.85546875" style="321" customWidth="1"/>
    <col min="1546" max="1792" width="9.140625" style="321"/>
    <col min="1793" max="1793" width="3.28515625" style="321" customWidth="1"/>
    <col min="1794" max="1794" width="29.85546875" style="321" customWidth="1"/>
    <col min="1795" max="1796" width="9.42578125" style="321" bestFit="1" customWidth="1"/>
    <col min="1797" max="1797" width="9.42578125" style="321" customWidth="1"/>
    <col min="1798" max="1798" width="9.140625" style="321"/>
    <col min="1799" max="1799" width="10.42578125" style="321" customWidth="1"/>
    <col min="1800" max="1800" width="9.140625" style="321"/>
    <col min="1801" max="1801" width="9.85546875" style="321" customWidth="1"/>
    <col min="1802" max="2048" width="9.140625" style="321"/>
    <col min="2049" max="2049" width="3.28515625" style="321" customWidth="1"/>
    <col min="2050" max="2050" width="29.85546875" style="321" customWidth="1"/>
    <col min="2051" max="2052" width="9.42578125" style="321" bestFit="1" customWidth="1"/>
    <col min="2053" max="2053" width="9.42578125" style="321" customWidth="1"/>
    <col min="2054" max="2054" width="9.140625" style="321"/>
    <col min="2055" max="2055" width="10.42578125" style="321" customWidth="1"/>
    <col min="2056" max="2056" width="9.140625" style="321"/>
    <col min="2057" max="2057" width="9.85546875" style="321" customWidth="1"/>
    <col min="2058" max="2304" width="9.140625" style="321"/>
    <col min="2305" max="2305" width="3.28515625" style="321" customWidth="1"/>
    <col min="2306" max="2306" width="29.85546875" style="321" customWidth="1"/>
    <col min="2307" max="2308" width="9.42578125" style="321" bestFit="1" customWidth="1"/>
    <col min="2309" max="2309" width="9.42578125" style="321" customWidth="1"/>
    <col min="2310" max="2310" width="9.140625" style="321"/>
    <col min="2311" max="2311" width="10.42578125" style="321" customWidth="1"/>
    <col min="2312" max="2312" width="9.140625" style="321"/>
    <col min="2313" max="2313" width="9.85546875" style="321" customWidth="1"/>
    <col min="2314" max="2560" width="9.140625" style="321"/>
    <col min="2561" max="2561" width="3.28515625" style="321" customWidth="1"/>
    <col min="2562" max="2562" width="29.85546875" style="321" customWidth="1"/>
    <col min="2563" max="2564" width="9.42578125" style="321" bestFit="1" customWidth="1"/>
    <col min="2565" max="2565" width="9.42578125" style="321" customWidth="1"/>
    <col min="2566" max="2566" width="9.140625" style="321"/>
    <col min="2567" max="2567" width="10.42578125" style="321" customWidth="1"/>
    <col min="2568" max="2568" width="9.140625" style="321"/>
    <col min="2569" max="2569" width="9.85546875" style="321" customWidth="1"/>
    <col min="2570" max="2816" width="9.140625" style="321"/>
    <col min="2817" max="2817" width="3.28515625" style="321" customWidth="1"/>
    <col min="2818" max="2818" width="29.85546875" style="321" customWidth="1"/>
    <col min="2819" max="2820" width="9.42578125" style="321" bestFit="1" customWidth="1"/>
    <col min="2821" max="2821" width="9.42578125" style="321" customWidth="1"/>
    <col min="2822" max="2822" width="9.140625" style="321"/>
    <col min="2823" max="2823" width="10.42578125" style="321" customWidth="1"/>
    <col min="2824" max="2824" width="9.140625" style="321"/>
    <col min="2825" max="2825" width="9.85546875" style="321" customWidth="1"/>
    <col min="2826" max="3072" width="9.140625" style="321"/>
    <col min="3073" max="3073" width="3.28515625" style="321" customWidth="1"/>
    <col min="3074" max="3074" width="29.85546875" style="321" customWidth="1"/>
    <col min="3075" max="3076" width="9.42578125" style="321" bestFit="1" customWidth="1"/>
    <col min="3077" max="3077" width="9.42578125" style="321" customWidth="1"/>
    <col min="3078" max="3078" width="9.140625" style="321"/>
    <col min="3079" max="3079" width="10.42578125" style="321" customWidth="1"/>
    <col min="3080" max="3080" width="9.140625" style="321"/>
    <col min="3081" max="3081" width="9.85546875" style="321" customWidth="1"/>
    <col min="3082" max="3328" width="9.140625" style="321"/>
    <col min="3329" max="3329" width="3.28515625" style="321" customWidth="1"/>
    <col min="3330" max="3330" width="29.85546875" style="321" customWidth="1"/>
    <col min="3331" max="3332" width="9.42578125" style="321" bestFit="1" customWidth="1"/>
    <col min="3333" max="3333" width="9.42578125" style="321" customWidth="1"/>
    <col min="3334" max="3334" width="9.140625" style="321"/>
    <col min="3335" max="3335" width="10.42578125" style="321" customWidth="1"/>
    <col min="3336" max="3336" width="9.140625" style="321"/>
    <col min="3337" max="3337" width="9.85546875" style="321" customWidth="1"/>
    <col min="3338" max="3584" width="9.140625" style="321"/>
    <col min="3585" max="3585" width="3.28515625" style="321" customWidth="1"/>
    <col min="3586" max="3586" width="29.85546875" style="321" customWidth="1"/>
    <col min="3587" max="3588" width="9.42578125" style="321" bestFit="1" customWidth="1"/>
    <col min="3589" max="3589" width="9.42578125" style="321" customWidth="1"/>
    <col min="3590" max="3590" width="9.140625" style="321"/>
    <col min="3591" max="3591" width="10.42578125" style="321" customWidth="1"/>
    <col min="3592" max="3592" width="9.140625" style="321"/>
    <col min="3593" max="3593" width="9.85546875" style="321" customWidth="1"/>
    <col min="3594" max="3840" width="9.140625" style="321"/>
    <col min="3841" max="3841" width="3.28515625" style="321" customWidth="1"/>
    <col min="3842" max="3842" width="29.85546875" style="321" customWidth="1"/>
    <col min="3843" max="3844" width="9.42578125" style="321" bestFit="1" customWidth="1"/>
    <col min="3845" max="3845" width="9.42578125" style="321" customWidth="1"/>
    <col min="3846" max="3846" width="9.140625" style="321"/>
    <col min="3847" max="3847" width="10.42578125" style="321" customWidth="1"/>
    <col min="3848" max="3848" width="9.140625" style="321"/>
    <col min="3849" max="3849" width="9.85546875" style="321" customWidth="1"/>
    <col min="3850" max="4096" width="9.140625" style="321"/>
    <col min="4097" max="4097" width="3.28515625" style="321" customWidth="1"/>
    <col min="4098" max="4098" width="29.85546875" style="321" customWidth="1"/>
    <col min="4099" max="4100" width="9.42578125" style="321" bestFit="1" customWidth="1"/>
    <col min="4101" max="4101" width="9.42578125" style="321" customWidth="1"/>
    <col min="4102" max="4102" width="9.140625" style="321"/>
    <col min="4103" max="4103" width="10.42578125" style="321" customWidth="1"/>
    <col min="4104" max="4104" width="9.140625" style="321"/>
    <col min="4105" max="4105" width="9.85546875" style="321" customWidth="1"/>
    <col min="4106" max="4352" width="9.140625" style="321"/>
    <col min="4353" max="4353" width="3.28515625" style="321" customWidth="1"/>
    <col min="4354" max="4354" width="29.85546875" style="321" customWidth="1"/>
    <col min="4355" max="4356" width="9.42578125" style="321" bestFit="1" customWidth="1"/>
    <col min="4357" max="4357" width="9.42578125" style="321" customWidth="1"/>
    <col min="4358" max="4358" width="9.140625" style="321"/>
    <col min="4359" max="4359" width="10.42578125" style="321" customWidth="1"/>
    <col min="4360" max="4360" width="9.140625" style="321"/>
    <col min="4361" max="4361" width="9.85546875" style="321" customWidth="1"/>
    <col min="4362" max="4608" width="9.140625" style="321"/>
    <col min="4609" max="4609" width="3.28515625" style="321" customWidth="1"/>
    <col min="4610" max="4610" width="29.85546875" style="321" customWidth="1"/>
    <col min="4611" max="4612" width="9.42578125" style="321" bestFit="1" customWidth="1"/>
    <col min="4613" max="4613" width="9.42578125" style="321" customWidth="1"/>
    <col min="4614" max="4614" width="9.140625" style="321"/>
    <col min="4615" max="4615" width="10.42578125" style="321" customWidth="1"/>
    <col min="4616" max="4616" width="9.140625" style="321"/>
    <col min="4617" max="4617" width="9.85546875" style="321" customWidth="1"/>
    <col min="4618" max="4864" width="9.140625" style="321"/>
    <col min="4865" max="4865" width="3.28515625" style="321" customWidth="1"/>
    <col min="4866" max="4866" width="29.85546875" style="321" customWidth="1"/>
    <col min="4867" max="4868" width="9.42578125" style="321" bestFit="1" customWidth="1"/>
    <col min="4869" max="4869" width="9.42578125" style="321" customWidth="1"/>
    <col min="4870" max="4870" width="9.140625" style="321"/>
    <col min="4871" max="4871" width="10.42578125" style="321" customWidth="1"/>
    <col min="4872" max="4872" width="9.140625" style="321"/>
    <col min="4873" max="4873" width="9.85546875" style="321" customWidth="1"/>
    <col min="4874" max="5120" width="9.140625" style="321"/>
    <col min="5121" max="5121" width="3.28515625" style="321" customWidth="1"/>
    <col min="5122" max="5122" width="29.85546875" style="321" customWidth="1"/>
    <col min="5123" max="5124" width="9.42578125" style="321" bestFit="1" customWidth="1"/>
    <col min="5125" max="5125" width="9.42578125" style="321" customWidth="1"/>
    <col min="5126" max="5126" width="9.140625" style="321"/>
    <col min="5127" max="5127" width="10.42578125" style="321" customWidth="1"/>
    <col min="5128" max="5128" width="9.140625" style="321"/>
    <col min="5129" max="5129" width="9.85546875" style="321" customWidth="1"/>
    <col min="5130" max="5376" width="9.140625" style="321"/>
    <col min="5377" max="5377" width="3.28515625" style="321" customWidth="1"/>
    <col min="5378" max="5378" width="29.85546875" style="321" customWidth="1"/>
    <col min="5379" max="5380" width="9.42578125" style="321" bestFit="1" customWidth="1"/>
    <col min="5381" max="5381" width="9.42578125" style="321" customWidth="1"/>
    <col min="5382" max="5382" width="9.140625" style="321"/>
    <col min="5383" max="5383" width="10.42578125" style="321" customWidth="1"/>
    <col min="5384" max="5384" width="9.140625" style="321"/>
    <col min="5385" max="5385" width="9.85546875" style="321" customWidth="1"/>
    <col min="5386" max="5632" width="9.140625" style="321"/>
    <col min="5633" max="5633" width="3.28515625" style="321" customWidth="1"/>
    <col min="5634" max="5634" width="29.85546875" style="321" customWidth="1"/>
    <col min="5635" max="5636" width="9.42578125" style="321" bestFit="1" customWidth="1"/>
    <col min="5637" max="5637" width="9.42578125" style="321" customWidth="1"/>
    <col min="5638" max="5638" width="9.140625" style="321"/>
    <col min="5639" max="5639" width="10.42578125" style="321" customWidth="1"/>
    <col min="5640" max="5640" width="9.140625" style="321"/>
    <col min="5641" max="5641" width="9.85546875" style="321" customWidth="1"/>
    <col min="5642" max="5888" width="9.140625" style="321"/>
    <col min="5889" max="5889" width="3.28515625" style="321" customWidth="1"/>
    <col min="5890" max="5890" width="29.85546875" style="321" customWidth="1"/>
    <col min="5891" max="5892" width="9.42578125" style="321" bestFit="1" customWidth="1"/>
    <col min="5893" max="5893" width="9.42578125" style="321" customWidth="1"/>
    <col min="5894" max="5894" width="9.140625" style="321"/>
    <col min="5895" max="5895" width="10.42578125" style="321" customWidth="1"/>
    <col min="5896" max="5896" width="9.140625" style="321"/>
    <col min="5897" max="5897" width="9.85546875" style="321" customWidth="1"/>
    <col min="5898" max="6144" width="9.140625" style="321"/>
    <col min="6145" max="6145" width="3.28515625" style="321" customWidth="1"/>
    <col min="6146" max="6146" width="29.85546875" style="321" customWidth="1"/>
    <col min="6147" max="6148" width="9.42578125" style="321" bestFit="1" customWidth="1"/>
    <col min="6149" max="6149" width="9.42578125" style="321" customWidth="1"/>
    <col min="6150" max="6150" width="9.140625" style="321"/>
    <col min="6151" max="6151" width="10.42578125" style="321" customWidth="1"/>
    <col min="6152" max="6152" width="9.140625" style="321"/>
    <col min="6153" max="6153" width="9.85546875" style="321" customWidth="1"/>
    <col min="6154" max="6400" width="9.140625" style="321"/>
    <col min="6401" max="6401" width="3.28515625" style="321" customWidth="1"/>
    <col min="6402" max="6402" width="29.85546875" style="321" customWidth="1"/>
    <col min="6403" max="6404" width="9.42578125" style="321" bestFit="1" customWidth="1"/>
    <col min="6405" max="6405" width="9.42578125" style="321" customWidth="1"/>
    <col min="6406" max="6406" width="9.140625" style="321"/>
    <col min="6407" max="6407" width="10.42578125" style="321" customWidth="1"/>
    <col min="6408" max="6408" width="9.140625" style="321"/>
    <col min="6409" max="6409" width="9.85546875" style="321" customWidth="1"/>
    <col min="6410" max="6656" width="9.140625" style="321"/>
    <col min="6657" max="6657" width="3.28515625" style="321" customWidth="1"/>
    <col min="6658" max="6658" width="29.85546875" style="321" customWidth="1"/>
    <col min="6659" max="6660" width="9.42578125" style="321" bestFit="1" customWidth="1"/>
    <col min="6661" max="6661" width="9.42578125" style="321" customWidth="1"/>
    <col min="6662" max="6662" width="9.140625" style="321"/>
    <col min="6663" max="6663" width="10.42578125" style="321" customWidth="1"/>
    <col min="6664" max="6664" width="9.140625" style="321"/>
    <col min="6665" max="6665" width="9.85546875" style="321" customWidth="1"/>
    <col min="6666" max="6912" width="9.140625" style="321"/>
    <col min="6913" max="6913" width="3.28515625" style="321" customWidth="1"/>
    <col min="6914" max="6914" width="29.85546875" style="321" customWidth="1"/>
    <col min="6915" max="6916" width="9.42578125" style="321" bestFit="1" customWidth="1"/>
    <col min="6917" max="6917" width="9.42578125" style="321" customWidth="1"/>
    <col min="6918" max="6918" width="9.140625" style="321"/>
    <col min="6919" max="6919" width="10.42578125" style="321" customWidth="1"/>
    <col min="6920" max="6920" width="9.140625" style="321"/>
    <col min="6921" max="6921" width="9.85546875" style="321" customWidth="1"/>
    <col min="6922" max="7168" width="9.140625" style="321"/>
    <col min="7169" max="7169" width="3.28515625" style="321" customWidth="1"/>
    <col min="7170" max="7170" width="29.85546875" style="321" customWidth="1"/>
    <col min="7171" max="7172" width="9.42578125" style="321" bestFit="1" customWidth="1"/>
    <col min="7173" max="7173" width="9.42578125" style="321" customWidth="1"/>
    <col min="7174" max="7174" width="9.140625" style="321"/>
    <col min="7175" max="7175" width="10.42578125" style="321" customWidth="1"/>
    <col min="7176" max="7176" width="9.140625" style="321"/>
    <col min="7177" max="7177" width="9.85546875" style="321" customWidth="1"/>
    <col min="7178" max="7424" width="9.140625" style="321"/>
    <col min="7425" max="7425" width="3.28515625" style="321" customWidth="1"/>
    <col min="7426" max="7426" width="29.85546875" style="321" customWidth="1"/>
    <col min="7427" max="7428" width="9.42578125" style="321" bestFit="1" customWidth="1"/>
    <col min="7429" max="7429" width="9.42578125" style="321" customWidth="1"/>
    <col min="7430" max="7430" width="9.140625" style="321"/>
    <col min="7431" max="7431" width="10.42578125" style="321" customWidth="1"/>
    <col min="7432" max="7432" width="9.140625" style="321"/>
    <col min="7433" max="7433" width="9.85546875" style="321" customWidth="1"/>
    <col min="7434" max="7680" width="9.140625" style="321"/>
    <col min="7681" max="7681" width="3.28515625" style="321" customWidth="1"/>
    <col min="7682" max="7682" width="29.85546875" style="321" customWidth="1"/>
    <col min="7683" max="7684" width="9.42578125" style="321" bestFit="1" customWidth="1"/>
    <col min="7685" max="7685" width="9.42578125" style="321" customWidth="1"/>
    <col min="7686" max="7686" width="9.140625" style="321"/>
    <col min="7687" max="7687" width="10.42578125" style="321" customWidth="1"/>
    <col min="7688" max="7688" width="9.140625" style="321"/>
    <col min="7689" max="7689" width="9.85546875" style="321" customWidth="1"/>
    <col min="7690" max="7936" width="9.140625" style="321"/>
    <col min="7937" max="7937" width="3.28515625" style="321" customWidth="1"/>
    <col min="7938" max="7938" width="29.85546875" style="321" customWidth="1"/>
    <col min="7939" max="7940" width="9.42578125" style="321" bestFit="1" customWidth="1"/>
    <col min="7941" max="7941" width="9.42578125" style="321" customWidth="1"/>
    <col min="7942" max="7942" width="9.140625" style="321"/>
    <col min="7943" max="7943" width="10.42578125" style="321" customWidth="1"/>
    <col min="7944" max="7944" width="9.140625" style="321"/>
    <col min="7945" max="7945" width="9.85546875" style="321" customWidth="1"/>
    <col min="7946" max="8192" width="9.140625" style="321"/>
    <col min="8193" max="8193" width="3.28515625" style="321" customWidth="1"/>
    <col min="8194" max="8194" width="29.85546875" style="321" customWidth="1"/>
    <col min="8195" max="8196" width="9.42578125" style="321" bestFit="1" customWidth="1"/>
    <col min="8197" max="8197" width="9.42578125" style="321" customWidth="1"/>
    <col min="8198" max="8198" width="9.140625" style="321"/>
    <col min="8199" max="8199" width="10.42578125" style="321" customWidth="1"/>
    <col min="8200" max="8200" width="9.140625" style="321"/>
    <col min="8201" max="8201" width="9.85546875" style="321" customWidth="1"/>
    <col min="8202" max="8448" width="9.140625" style="321"/>
    <col min="8449" max="8449" width="3.28515625" style="321" customWidth="1"/>
    <col min="8450" max="8450" width="29.85546875" style="321" customWidth="1"/>
    <col min="8451" max="8452" width="9.42578125" style="321" bestFit="1" customWidth="1"/>
    <col min="8453" max="8453" width="9.42578125" style="321" customWidth="1"/>
    <col min="8454" max="8454" width="9.140625" style="321"/>
    <col min="8455" max="8455" width="10.42578125" style="321" customWidth="1"/>
    <col min="8456" max="8456" width="9.140625" style="321"/>
    <col min="8457" max="8457" width="9.85546875" style="321" customWidth="1"/>
    <col min="8458" max="8704" width="9.140625" style="321"/>
    <col min="8705" max="8705" width="3.28515625" style="321" customWidth="1"/>
    <col min="8706" max="8706" width="29.85546875" style="321" customWidth="1"/>
    <col min="8707" max="8708" width="9.42578125" style="321" bestFit="1" customWidth="1"/>
    <col min="8709" max="8709" width="9.42578125" style="321" customWidth="1"/>
    <col min="8710" max="8710" width="9.140625" style="321"/>
    <col min="8711" max="8711" width="10.42578125" style="321" customWidth="1"/>
    <col min="8712" max="8712" width="9.140625" style="321"/>
    <col min="8713" max="8713" width="9.85546875" style="321" customWidth="1"/>
    <col min="8714" max="8960" width="9.140625" style="321"/>
    <col min="8961" max="8961" width="3.28515625" style="321" customWidth="1"/>
    <col min="8962" max="8962" width="29.85546875" style="321" customWidth="1"/>
    <col min="8963" max="8964" width="9.42578125" style="321" bestFit="1" customWidth="1"/>
    <col min="8965" max="8965" width="9.42578125" style="321" customWidth="1"/>
    <col min="8966" max="8966" width="9.140625" style="321"/>
    <col min="8967" max="8967" width="10.42578125" style="321" customWidth="1"/>
    <col min="8968" max="8968" width="9.140625" style="321"/>
    <col min="8969" max="8969" width="9.85546875" style="321" customWidth="1"/>
    <col min="8970" max="9216" width="9.140625" style="321"/>
    <col min="9217" max="9217" width="3.28515625" style="321" customWidth="1"/>
    <col min="9218" max="9218" width="29.85546875" style="321" customWidth="1"/>
    <col min="9219" max="9220" width="9.42578125" style="321" bestFit="1" customWidth="1"/>
    <col min="9221" max="9221" width="9.42578125" style="321" customWidth="1"/>
    <col min="9222" max="9222" width="9.140625" style="321"/>
    <col min="9223" max="9223" width="10.42578125" style="321" customWidth="1"/>
    <col min="9224" max="9224" width="9.140625" style="321"/>
    <col min="9225" max="9225" width="9.85546875" style="321" customWidth="1"/>
    <col min="9226" max="9472" width="9.140625" style="321"/>
    <col min="9473" max="9473" width="3.28515625" style="321" customWidth="1"/>
    <col min="9474" max="9474" width="29.85546875" style="321" customWidth="1"/>
    <col min="9475" max="9476" width="9.42578125" style="321" bestFit="1" customWidth="1"/>
    <col min="9477" max="9477" width="9.42578125" style="321" customWidth="1"/>
    <col min="9478" max="9478" width="9.140625" style="321"/>
    <col min="9479" max="9479" width="10.42578125" style="321" customWidth="1"/>
    <col min="9480" max="9480" width="9.140625" style="321"/>
    <col min="9481" max="9481" width="9.85546875" style="321" customWidth="1"/>
    <col min="9482" max="9728" width="9.140625" style="321"/>
    <col min="9729" max="9729" width="3.28515625" style="321" customWidth="1"/>
    <col min="9730" max="9730" width="29.85546875" style="321" customWidth="1"/>
    <col min="9731" max="9732" width="9.42578125" style="321" bestFit="1" customWidth="1"/>
    <col min="9733" max="9733" width="9.42578125" style="321" customWidth="1"/>
    <col min="9734" max="9734" width="9.140625" style="321"/>
    <col min="9735" max="9735" width="10.42578125" style="321" customWidth="1"/>
    <col min="9736" max="9736" width="9.140625" style="321"/>
    <col min="9737" max="9737" width="9.85546875" style="321" customWidth="1"/>
    <col min="9738" max="9984" width="9.140625" style="321"/>
    <col min="9985" max="9985" width="3.28515625" style="321" customWidth="1"/>
    <col min="9986" max="9986" width="29.85546875" style="321" customWidth="1"/>
    <col min="9987" max="9988" width="9.42578125" style="321" bestFit="1" customWidth="1"/>
    <col min="9989" max="9989" width="9.42578125" style="321" customWidth="1"/>
    <col min="9990" max="9990" width="9.140625" style="321"/>
    <col min="9991" max="9991" width="10.42578125" style="321" customWidth="1"/>
    <col min="9992" max="9992" width="9.140625" style="321"/>
    <col min="9993" max="9993" width="9.85546875" style="321" customWidth="1"/>
    <col min="9994" max="10240" width="9.140625" style="321"/>
    <col min="10241" max="10241" width="3.28515625" style="321" customWidth="1"/>
    <col min="10242" max="10242" width="29.85546875" style="321" customWidth="1"/>
    <col min="10243" max="10244" width="9.42578125" style="321" bestFit="1" customWidth="1"/>
    <col min="10245" max="10245" width="9.42578125" style="321" customWidth="1"/>
    <col min="10246" max="10246" width="9.140625" style="321"/>
    <col min="10247" max="10247" width="10.42578125" style="321" customWidth="1"/>
    <col min="10248" max="10248" width="9.140625" style="321"/>
    <col min="10249" max="10249" width="9.85546875" style="321" customWidth="1"/>
    <col min="10250" max="10496" width="9.140625" style="321"/>
    <col min="10497" max="10497" width="3.28515625" style="321" customWidth="1"/>
    <col min="10498" max="10498" width="29.85546875" style="321" customWidth="1"/>
    <col min="10499" max="10500" width="9.42578125" style="321" bestFit="1" customWidth="1"/>
    <col min="10501" max="10501" width="9.42578125" style="321" customWidth="1"/>
    <col min="10502" max="10502" width="9.140625" style="321"/>
    <col min="10503" max="10503" width="10.42578125" style="321" customWidth="1"/>
    <col min="10504" max="10504" width="9.140625" style="321"/>
    <col min="10505" max="10505" width="9.85546875" style="321" customWidth="1"/>
    <col min="10506" max="10752" width="9.140625" style="321"/>
    <col min="10753" max="10753" width="3.28515625" style="321" customWidth="1"/>
    <col min="10754" max="10754" width="29.85546875" style="321" customWidth="1"/>
    <col min="10755" max="10756" width="9.42578125" style="321" bestFit="1" customWidth="1"/>
    <col min="10757" max="10757" width="9.42578125" style="321" customWidth="1"/>
    <col min="10758" max="10758" width="9.140625" style="321"/>
    <col min="10759" max="10759" width="10.42578125" style="321" customWidth="1"/>
    <col min="10760" max="10760" width="9.140625" style="321"/>
    <col min="10761" max="10761" width="9.85546875" style="321" customWidth="1"/>
    <col min="10762" max="11008" width="9.140625" style="321"/>
    <col min="11009" max="11009" width="3.28515625" style="321" customWidth="1"/>
    <col min="11010" max="11010" width="29.85546875" style="321" customWidth="1"/>
    <col min="11011" max="11012" width="9.42578125" style="321" bestFit="1" customWidth="1"/>
    <col min="11013" max="11013" width="9.42578125" style="321" customWidth="1"/>
    <col min="11014" max="11014" width="9.140625" style="321"/>
    <col min="11015" max="11015" width="10.42578125" style="321" customWidth="1"/>
    <col min="11016" max="11016" width="9.140625" style="321"/>
    <col min="11017" max="11017" width="9.85546875" style="321" customWidth="1"/>
    <col min="11018" max="11264" width="9.140625" style="321"/>
    <col min="11265" max="11265" width="3.28515625" style="321" customWidth="1"/>
    <col min="11266" max="11266" width="29.85546875" style="321" customWidth="1"/>
    <col min="11267" max="11268" width="9.42578125" style="321" bestFit="1" customWidth="1"/>
    <col min="11269" max="11269" width="9.42578125" style="321" customWidth="1"/>
    <col min="11270" max="11270" width="9.140625" style="321"/>
    <col min="11271" max="11271" width="10.42578125" style="321" customWidth="1"/>
    <col min="11272" max="11272" width="9.140625" style="321"/>
    <col min="11273" max="11273" width="9.85546875" style="321" customWidth="1"/>
    <col min="11274" max="11520" width="9.140625" style="321"/>
    <col min="11521" max="11521" width="3.28515625" style="321" customWidth="1"/>
    <col min="11522" max="11522" width="29.85546875" style="321" customWidth="1"/>
    <col min="11523" max="11524" width="9.42578125" style="321" bestFit="1" customWidth="1"/>
    <col min="11525" max="11525" width="9.42578125" style="321" customWidth="1"/>
    <col min="11526" max="11526" width="9.140625" style="321"/>
    <col min="11527" max="11527" width="10.42578125" style="321" customWidth="1"/>
    <col min="11528" max="11528" width="9.140625" style="321"/>
    <col min="11529" max="11529" width="9.85546875" style="321" customWidth="1"/>
    <col min="11530" max="11776" width="9.140625" style="321"/>
    <col min="11777" max="11777" width="3.28515625" style="321" customWidth="1"/>
    <col min="11778" max="11778" width="29.85546875" style="321" customWidth="1"/>
    <col min="11779" max="11780" width="9.42578125" style="321" bestFit="1" customWidth="1"/>
    <col min="11781" max="11781" width="9.42578125" style="321" customWidth="1"/>
    <col min="11782" max="11782" width="9.140625" style="321"/>
    <col min="11783" max="11783" width="10.42578125" style="321" customWidth="1"/>
    <col min="11784" max="11784" width="9.140625" style="321"/>
    <col min="11785" max="11785" width="9.85546875" style="321" customWidth="1"/>
    <col min="11786" max="12032" width="9.140625" style="321"/>
    <col min="12033" max="12033" width="3.28515625" style="321" customWidth="1"/>
    <col min="12034" max="12034" width="29.85546875" style="321" customWidth="1"/>
    <col min="12035" max="12036" width="9.42578125" style="321" bestFit="1" customWidth="1"/>
    <col min="12037" max="12037" width="9.42578125" style="321" customWidth="1"/>
    <col min="12038" max="12038" width="9.140625" style="321"/>
    <col min="12039" max="12039" width="10.42578125" style="321" customWidth="1"/>
    <col min="12040" max="12040" width="9.140625" style="321"/>
    <col min="12041" max="12041" width="9.85546875" style="321" customWidth="1"/>
    <col min="12042" max="12288" width="9.140625" style="321"/>
    <col min="12289" max="12289" width="3.28515625" style="321" customWidth="1"/>
    <col min="12290" max="12290" width="29.85546875" style="321" customWidth="1"/>
    <col min="12291" max="12292" width="9.42578125" style="321" bestFit="1" customWidth="1"/>
    <col min="12293" max="12293" width="9.42578125" style="321" customWidth="1"/>
    <col min="12294" max="12294" width="9.140625" style="321"/>
    <col min="12295" max="12295" width="10.42578125" style="321" customWidth="1"/>
    <col min="12296" max="12296" width="9.140625" style="321"/>
    <col min="12297" max="12297" width="9.85546875" style="321" customWidth="1"/>
    <col min="12298" max="12544" width="9.140625" style="321"/>
    <col min="12545" max="12545" width="3.28515625" style="321" customWidth="1"/>
    <col min="12546" max="12546" width="29.85546875" style="321" customWidth="1"/>
    <col min="12547" max="12548" width="9.42578125" style="321" bestFit="1" customWidth="1"/>
    <col min="12549" max="12549" width="9.42578125" style="321" customWidth="1"/>
    <col min="12550" max="12550" width="9.140625" style="321"/>
    <col min="12551" max="12551" width="10.42578125" style="321" customWidth="1"/>
    <col min="12552" max="12552" width="9.140625" style="321"/>
    <col min="12553" max="12553" width="9.85546875" style="321" customWidth="1"/>
    <col min="12554" max="12800" width="9.140625" style="321"/>
    <col min="12801" max="12801" width="3.28515625" style="321" customWidth="1"/>
    <col min="12802" max="12802" width="29.85546875" style="321" customWidth="1"/>
    <col min="12803" max="12804" width="9.42578125" style="321" bestFit="1" customWidth="1"/>
    <col min="12805" max="12805" width="9.42578125" style="321" customWidth="1"/>
    <col min="12806" max="12806" width="9.140625" style="321"/>
    <col min="12807" max="12807" width="10.42578125" style="321" customWidth="1"/>
    <col min="12808" max="12808" width="9.140625" style="321"/>
    <col min="12809" max="12809" width="9.85546875" style="321" customWidth="1"/>
    <col min="12810" max="13056" width="9.140625" style="321"/>
    <col min="13057" max="13057" width="3.28515625" style="321" customWidth="1"/>
    <col min="13058" max="13058" width="29.85546875" style="321" customWidth="1"/>
    <col min="13059" max="13060" width="9.42578125" style="321" bestFit="1" customWidth="1"/>
    <col min="13061" max="13061" width="9.42578125" style="321" customWidth="1"/>
    <col min="13062" max="13062" width="9.140625" style="321"/>
    <col min="13063" max="13063" width="10.42578125" style="321" customWidth="1"/>
    <col min="13064" max="13064" width="9.140625" style="321"/>
    <col min="13065" max="13065" width="9.85546875" style="321" customWidth="1"/>
    <col min="13066" max="13312" width="9.140625" style="321"/>
    <col min="13313" max="13313" width="3.28515625" style="321" customWidth="1"/>
    <col min="13314" max="13314" width="29.85546875" style="321" customWidth="1"/>
    <col min="13315" max="13316" width="9.42578125" style="321" bestFit="1" customWidth="1"/>
    <col min="13317" max="13317" width="9.42578125" style="321" customWidth="1"/>
    <col min="13318" max="13318" width="9.140625" style="321"/>
    <col min="13319" max="13319" width="10.42578125" style="321" customWidth="1"/>
    <col min="13320" max="13320" width="9.140625" style="321"/>
    <col min="13321" max="13321" width="9.85546875" style="321" customWidth="1"/>
    <col min="13322" max="13568" width="9.140625" style="321"/>
    <col min="13569" max="13569" width="3.28515625" style="321" customWidth="1"/>
    <col min="13570" max="13570" width="29.85546875" style="321" customWidth="1"/>
    <col min="13571" max="13572" width="9.42578125" style="321" bestFit="1" customWidth="1"/>
    <col min="13573" max="13573" width="9.42578125" style="321" customWidth="1"/>
    <col min="13574" max="13574" width="9.140625" style="321"/>
    <col min="13575" max="13575" width="10.42578125" style="321" customWidth="1"/>
    <col min="13576" max="13576" width="9.140625" style="321"/>
    <col min="13577" max="13577" width="9.85546875" style="321" customWidth="1"/>
    <col min="13578" max="13824" width="9.140625" style="321"/>
    <col min="13825" max="13825" width="3.28515625" style="321" customWidth="1"/>
    <col min="13826" max="13826" width="29.85546875" style="321" customWidth="1"/>
    <col min="13827" max="13828" width="9.42578125" style="321" bestFit="1" customWidth="1"/>
    <col min="13829" max="13829" width="9.42578125" style="321" customWidth="1"/>
    <col min="13830" max="13830" width="9.140625" style="321"/>
    <col min="13831" max="13831" width="10.42578125" style="321" customWidth="1"/>
    <col min="13832" max="13832" width="9.140625" style="321"/>
    <col min="13833" max="13833" width="9.85546875" style="321" customWidth="1"/>
    <col min="13834" max="14080" width="9.140625" style="321"/>
    <col min="14081" max="14081" width="3.28515625" style="321" customWidth="1"/>
    <col min="14082" max="14082" width="29.85546875" style="321" customWidth="1"/>
    <col min="14083" max="14084" width="9.42578125" style="321" bestFit="1" customWidth="1"/>
    <col min="14085" max="14085" width="9.42578125" style="321" customWidth="1"/>
    <col min="14086" max="14086" width="9.140625" style="321"/>
    <col min="14087" max="14087" width="10.42578125" style="321" customWidth="1"/>
    <col min="14088" max="14088" width="9.140625" style="321"/>
    <col min="14089" max="14089" width="9.85546875" style="321" customWidth="1"/>
    <col min="14090" max="14336" width="9.140625" style="321"/>
    <col min="14337" max="14337" width="3.28515625" style="321" customWidth="1"/>
    <col min="14338" max="14338" width="29.85546875" style="321" customWidth="1"/>
    <col min="14339" max="14340" width="9.42578125" style="321" bestFit="1" customWidth="1"/>
    <col min="14341" max="14341" width="9.42578125" style="321" customWidth="1"/>
    <col min="14342" max="14342" width="9.140625" style="321"/>
    <col min="14343" max="14343" width="10.42578125" style="321" customWidth="1"/>
    <col min="14344" max="14344" width="9.140625" style="321"/>
    <col min="14345" max="14345" width="9.85546875" style="321" customWidth="1"/>
    <col min="14346" max="14592" width="9.140625" style="321"/>
    <col min="14593" max="14593" width="3.28515625" style="321" customWidth="1"/>
    <col min="14594" max="14594" width="29.85546875" style="321" customWidth="1"/>
    <col min="14595" max="14596" width="9.42578125" style="321" bestFit="1" customWidth="1"/>
    <col min="14597" max="14597" width="9.42578125" style="321" customWidth="1"/>
    <col min="14598" max="14598" width="9.140625" style="321"/>
    <col min="14599" max="14599" width="10.42578125" style="321" customWidth="1"/>
    <col min="14600" max="14600" width="9.140625" style="321"/>
    <col min="14601" max="14601" width="9.85546875" style="321" customWidth="1"/>
    <col min="14602" max="14848" width="9.140625" style="321"/>
    <col min="14849" max="14849" width="3.28515625" style="321" customWidth="1"/>
    <col min="14850" max="14850" width="29.85546875" style="321" customWidth="1"/>
    <col min="14851" max="14852" width="9.42578125" style="321" bestFit="1" customWidth="1"/>
    <col min="14853" max="14853" width="9.42578125" style="321" customWidth="1"/>
    <col min="14854" max="14854" width="9.140625" style="321"/>
    <col min="14855" max="14855" width="10.42578125" style="321" customWidth="1"/>
    <col min="14856" max="14856" width="9.140625" style="321"/>
    <col min="14857" max="14857" width="9.85546875" style="321" customWidth="1"/>
    <col min="14858" max="15104" width="9.140625" style="321"/>
    <col min="15105" max="15105" width="3.28515625" style="321" customWidth="1"/>
    <col min="15106" max="15106" width="29.85546875" style="321" customWidth="1"/>
    <col min="15107" max="15108" width="9.42578125" style="321" bestFit="1" customWidth="1"/>
    <col min="15109" max="15109" width="9.42578125" style="321" customWidth="1"/>
    <col min="15110" max="15110" width="9.140625" style="321"/>
    <col min="15111" max="15111" width="10.42578125" style="321" customWidth="1"/>
    <col min="15112" max="15112" width="9.140625" style="321"/>
    <col min="15113" max="15113" width="9.85546875" style="321" customWidth="1"/>
    <col min="15114" max="15360" width="9.140625" style="321"/>
    <col min="15361" max="15361" width="3.28515625" style="321" customWidth="1"/>
    <col min="15362" max="15362" width="29.85546875" style="321" customWidth="1"/>
    <col min="15363" max="15364" width="9.42578125" style="321" bestFit="1" customWidth="1"/>
    <col min="15365" max="15365" width="9.42578125" style="321" customWidth="1"/>
    <col min="15366" max="15366" width="9.140625" style="321"/>
    <col min="15367" max="15367" width="10.42578125" style="321" customWidth="1"/>
    <col min="15368" max="15368" width="9.140625" style="321"/>
    <col min="15369" max="15369" width="9.85546875" style="321" customWidth="1"/>
    <col min="15370" max="15616" width="9.140625" style="321"/>
    <col min="15617" max="15617" width="3.28515625" style="321" customWidth="1"/>
    <col min="15618" max="15618" width="29.85546875" style="321" customWidth="1"/>
    <col min="15619" max="15620" width="9.42578125" style="321" bestFit="1" customWidth="1"/>
    <col min="15621" max="15621" width="9.42578125" style="321" customWidth="1"/>
    <col min="15622" max="15622" width="9.140625" style="321"/>
    <col min="15623" max="15623" width="10.42578125" style="321" customWidth="1"/>
    <col min="15624" max="15624" width="9.140625" style="321"/>
    <col min="15625" max="15625" width="9.85546875" style="321" customWidth="1"/>
    <col min="15626" max="15872" width="9.140625" style="321"/>
    <col min="15873" max="15873" width="3.28515625" style="321" customWidth="1"/>
    <col min="15874" max="15874" width="29.85546875" style="321" customWidth="1"/>
    <col min="15875" max="15876" width="9.42578125" style="321" bestFit="1" customWidth="1"/>
    <col min="15877" max="15877" width="9.42578125" style="321" customWidth="1"/>
    <col min="15878" max="15878" width="9.140625" style="321"/>
    <col min="15879" max="15879" width="10.42578125" style="321" customWidth="1"/>
    <col min="15880" max="15880" width="9.140625" style="321"/>
    <col min="15881" max="15881" width="9.85546875" style="321" customWidth="1"/>
    <col min="15882" max="16128" width="9.140625" style="321"/>
    <col min="16129" max="16129" width="3.28515625" style="321" customWidth="1"/>
    <col min="16130" max="16130" width="29.85546875" style="321" customWidth="1"/>
    <col min="16131" max="16132" width="9.42578125" style="321" bestFit="1" customWidth="1"/>
    <col min="16133" max="16133" width="9.42578125" style="321" customWidth="1"/>
    <col min="16134" max="16134" width="9.140625" style="321"/>
    <col min="16135" max="16135" width="10.42578125" style="321" customWidth="1"/>
    <col min="16136" max="16136" width="9.140625" style="321"/>
    <col min="16137" max="16137" width="9.85546875" style="321" customWidth="1"/>
    <col min="16138" max="16384" width="9.140625" style="321"/>
  </cols>
  <sheetData>
    <row r="1" spans="1:13">
      <c r="B1" s="787" t="s">
        <v>511</v>
      </c>
      <c r="C1" s="787"/>
      <c r="D1" s="787"/>
      <c r="E1" s="787"/>
    </row>
    <row r="2" spans="1:13" ht="15">
      <c r="B2" s="382">
        <v>42379</v>
      </c>
      <c r="C2" s="363"/>
      <c r="D2" s="383"/>
      <c r="E2" s="383"/>
    </row>
    <row r="3" spans="1:13">
      <c r="A3" s="384"/>
      <c r="B3" s="382"/>
      <c r="C3" s="385"/>
      <c r="D3" s="385"/>
      <c r="E3" s="386" t="s">
        <v>512</v>
      </c>
    </row>
    <row r="4" spans="1:13" ht="24">
      <c r="A4" s="760" t="s">
        <v>513</v>
      </c>
      <c r="B4" s="760"/>
      <c r="C4" s="387">
        <v>2014</v>
      </c>
      <c r="D4" s="387">
        <v>2015</v>
      </c>
      <c r="E4" s="388" t="s">
        <v>480</v>
      </c>
      <c r="F4" s="111"/>
    </row>
    <row r="5" spans="1:13" ht="15">
      <c r="A5" s="721" t="s">
        <v>514</v>
      </c>
      <c r="B5" s="721"/>
      <c r="C5" s="389">
        <f>SUM(C6+C10+C14)</f>
        <v>6349888</v>
      </c>
      <c r="D5" s="389">
        <f>SUM(D6+D10+D14)</f>
        <v>7542594.6000000006</v>
      </c>
      <c r="E5" s="390">
        <f>D5/C5*100</f>
        <v>118.78311239505328</v>
      </c>
      <c r="G5" s="391"/>
      <c r="I5" s="392"/>
    </row>
    <row r="6" spans="1:13" ht="15">
      <c r="A6" s="772" t="s">
        <v>515</v>
      </c>
      <c r="B6" s="772"/>
      <c r="C6" s="389">
        <f>C7+C9</f>
        <v>3098506.3</v>
      </c>
      <c r="D6" s="389">
        <f>D7+D9+D8</f>
        <v>4033532.7</v>
      </c>
      <c r="E6" s="390">
        <f>(D6/C6)*100</f>
        <v>130.17668222911149</v>
      </c>
      <c r="G6" s="391"/>
      <c r="I6" s="393"/>
    </row>
    <row r="7" spans="1:13" ht="15">
      <c r="A7" s="788" t="s">
        <v>516</v>
      </c>
      <c r="B7" s="788"/>
      <c r="C7" s="389">
        <v>326983.40000000002</v>
      </c>
      <c r="D7" s="389">
        <v>393714.1</v>
      </c>
      <c r="E7" s="390">
        <f>(D7/C7)*100</f>
        <v>120.4079778973489</v>
      </c>
      <c r="G7" s="394"/>
      <c r="I7" s="393"/>
    </row>
    <row r="8" spans="1:13" ht="15">
      <c r="A8" s="788" t="s">
        <v>517</v>
      </c>
      <c r="B8" s="789"/>
      <c r="C8" s="389" t="s">
        <v>485</v>
      </c>
      <c r="D8" s="389">
        <v>876022.6</v>
      </c>
      <c r="E8" s="390" t="s">
        <v>485</v>
      </c>
      <c r="G8" s="394"/>
      <c r="I8" s="393"/>
    </row>
    <row r="9" spans="1:13" ht="15">
      <c r="A9" s="788" t="s">
        <v>518</v>
      </c>
      <c r="B9" s="790"/>
      <c r="C9" s="389">
        <v>2771522.9</v>
      </c>
      <c r="D9" s="389">
        <v>2763796</v>
      </c>
      <c r="E9" s="390">
        <f>(D9/C9)*100</f>
        <v>99.721203819026712</v>
      </c>
      <c r="G9" s="295"/>
      <c r="I9" s="393"/>
    </row>
    <row r="10" spans="1:13" ht="15">
      <c r="A10" s="772" t="s">
        <v>519</v>
      </c>
      <c r="B10" s="772"/>
      <c r="C10" s="389">
        <f>C11+C12+C13</f>
        <v>1264014.6000000001</v>
      </c>
      <c r="D10" s="389">
        <f>D11+D12+D13</f>
        <v>1059204.1000000001</v>
      </c>
      <c r="E10" s="390">
        <f t="shared" ref="E10:E16" si="0">(D10/C10)*100</f>
        <v>83.796824815156413</v>
      </c>
      <c r="G10" s="295"/>
      <c r="I10" s="393"/>
    </row>
    <row r="11" spans="1:13" ht="15">
      <c r="A11" s="791" t="s">
        <v>520</v>
      </c>
      <c r="B11" s="791"/>
      <c r="C11" s="389">
        <v>649641.80000000005</v>
      </c>
      <c r="D11" s="395">
        <v>653623.9</v>
      </c>
      <c r="E11" s="390">
        <f t="shared" si="0"/>
        <v>100.61296856205988</v>
      </c>
      <c r="G11" s="394"/>
      <c r="I11" s="393"/>
      <c r="M11" s="396"/>
    </row>
    <row r="12" spans="1:13" ht="15">
      <c r="A12" s="792" t="s">
        <v>521</v>
      </c>
      <c r="B12" s="792"/>
      <c r="C12" s="389">
        <v>13802.8</v>
      </c>
      <c r="D12" s="389">
        <v>17563.2</v>
      </c>
      <c r="E12" s="390">
        <f>(D12/C12)*100</f>
        <v>127.24374764540529</v>
      </c>
      <c r="G12" s="394"/>
      <c r="H12" s="397"/>
      <c r="I12" s="393"/>
      <c r="M12" s="396"/>
    </row>
    <row r="13" spans="1:13" ht="15">
      <c r="A13" s="398"/>
      <c r="B13" s="398" t="s">
        <v>522</v>
      </c>
      <c r="C13" s="389">
        <v>600570</v>
      </c>
      <c r="D13" s="395">
        <v>388017</v>
      </c>
      <c r="E13" s="390">
        <f>(D13/C13)*100</f>
        <v>64.608122283830355</v>
      </c>
      <c r="G13" s="394"/>
      <c r="H13" s="397"/>
      <c r="I13" s="393"/>
      <c r="M13" s="396"/>
    </row>
    <row r="14" spans="1:13" ht="15">
      <c r="A14" s="772" t="s">
        <v>523</v>
      </c>
      <c r="B14" s="772"/>
      <c r="C14" s="389">
        <f>C15+C16</f>
        <v>1987367.1</v>
      </c>
      <c r="D14" s="389">
        <f>D15+D16</f>
        <v>2449857.7999999998</v>
      </c>
      <c r="E14" s="390">
        <f>(D14/C14)*100</f>
        <v>123.27152844585179</v>
      </c>
      <c r="G14" s="295"/>
      <c r="I14" s="392"/>
    </row>
    <row r="15" spans="1:13" ht="24">
      <c r="A15" s="399"/>
      <c r="B15" s="400" t="s">
        <v>524</v>
      </c>
      <c r="C15" s="389">
        <v>1599530.6</v>
      </c>
      <c r="D15" s="389">
        <v>1947282.9</v>
      </c>
      <c r="E15" s="390">
        <f t="shared" si="0"/>
        <v>121.74089698565315</v>
      </c>
      <c r="G15" s="394"/>
      <c r="I15" s="392"/>
    </row>
    <row r="16" spans="1:13" ht="15">
      <c r="A16" s="786" t="s">
        <v>525</v>
      </c>
      <c r="B16" s="786"/>
      <c r="C16" s="401">
        <v>387836.5</v>
      </c>
      <c r="D16" s="401">
        <v>502574.9</v>
      </c>
      <c r="E16" s="402">
        <f t="shared" si="0"/>
        <v>129.58421912326457</v>
      </c>
      <c r="G16" s="394"/>
      <c r="I16" s="393"/>
    </row>
    <row r="17" spans="2:4">
      <c r="B17" s="403"/>
      <c r="C17" s="389"/>
      <c r="D17" s="403"/>
    </row>
    <row r="18" spans="2:4">
      <c r="B18" s="403"/>
      <c r="C18" s="403"/>
      <c r="D18" s="403"/>
    </row>
  </sheetData>
  <mergeCells count="12">
    <mergeCell ref="A16:B16"/>
    <mergeCell ref="B1:E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B1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V4" sqref="V4"/>
    </sheetView>
  </sheetViews>
  <sheetFormatPr defaultRowHeight="12.75"/>
  <cols>
    <col min="1" max="1" width="13.28515625" style="404" customWidth="1"/>
    <col min="2" max="2" width="6.7109375" style="435" customWidth="1"/>
    <col min="3" max="3" width="7.28515625" style="435" customWidth="1"/>
    <col min="4" max="4" width="4.42578125" style="436" customWidth="1"/>
    <col min="5" max="5" width="4.28515625" style="435" customWidth="1"/>
    <col min="6" max="6" width="8.42578125" style="437" customWidth="1"/>
    <col min="7" max="12" width="3.7109375" style="435" customWidth="1"/>
    <col min="13" max="13" width="3.7109375" style="436" customWidth="1"/>
    <col min="14" max="14" width="4.140625" style="436" customWidth="1"/>
    <col min="15" max="15" width="3.7109375" style="436" customWidth="1"/>
    <col min="16" max="16" width="4.7109375" style="436" customWidth="1"/>
    <col min="17" max="20" width="3.7109375" style="435" customWidth="1"/>
    <col min="21" max="256" width="9.140625" style="404"/>
    <col min="257" max="257" width="13.28515625" style="404" customWidth="1"/>
    <col min="258" max="258" width="6.7109375" style="404" customWidth="1"/>
    <col min="259" max="259" width="7.28515625" style="404" customWidth="1"/>
    <col min="260" max="260" width="4.42578125" style="404" customWidth="1"/>
    <col min="261" max="261" width="4.28515625" style="404" customWidth="1"/>
    <col min="262" max="262" width="8.42578125" style="404" customWidth="1"/>
    <col min="263" max="269" width="3.7109375" style="404" customWidth="1"/>
    <col min="270" max="270" width="4.140625" style="404" customWidth="1"/>
    <col min="271" max="271" width="3.7109375" style="404" customWidth="1"/>
    <col min="272" max="272" width="4.7109375" style="404" customWidth="1"/>
    <col min="273" max="276" width="3.7109375" style="404" customWidth="1"/>
    <col min="277" max="512" width="9.140625" style="404"/>
    <col min="513" max="513" width="13.28515625" style="404" customWidth="1"/>
    <col min="514" max="514" width="6.7109375" style="404" customWidth="1"/>
    <col min="515" max="515" width="7.28515625" style="404" customWidth="1"/>
    <col min="516" max="516" width="4.42578125" style="404" customWidth="1"/>
    <col min="517" max="517" width="4.28515625" style="404" customWidth="1"/>
    <col min="518" max="518" width="8.42578125" style="404" customWidth="1"/>
    <col min="519" max="525" width="3.7109375" style="404" customWidth="1"/>
    <col min="526" max="526" width="4.140625" style="404" customWidth="1"/>
    <col min="527" max="527" width="3.7109375" style="404" customWidth="1"/>
    <col min="528" max="528" width="4.7109375" style="404" customWidth="1"/>
    <col min="529" max="532" width="3.7109375" style="404" customWidth="1"/>
    <col min="533" max="768" width="9.140625" style="404"/>
    <col min="769" max="769" width="13.28515625" style="404" customWidth="1"/>
    <col min="770" max="770" width="6.7109375" style="404" customWidth="1"/>
    <col min="771" max="771" width="7.28515625" style="404" customWidth="1"/>
    <col min="772" max="772" width="4.42578125" style="404" customWidth="1"/>
    <col min="773" max="773" width="4.28515625" style="404" customWidth="1"/>
    <col min="774" max="774" width="8.42578125" style="404" customWidth="1"/>
    <col min="775" max="781" width="3.7109375" style="404" customWidth="1"/>
    <col min="782" max="782" width="4.140625" style="404" customWidth="1"/>
    <col min="783" max="783" width="3.7109375" style="404" customWidth="1"/>
    <col min="784" max="784" width="4.7109375" style="404" customWidth="1"/>
    <col min="785" max="788" width="3.7109375" style="404" customWidth="1"/>
    <col min="789" max="1024" width="9.140625" style="404"/>
    <col min="1025" max="1025" width="13.28515625" style="404" customWidth="1"/>
    <col min="1026" max="1026" width="6.7109375" style="404" customWidth="1"/>
    <col min="1027" max="1027" width="7.28515625" style="404" customWidth="1"/>
    <col min="1028" max="1028" width="4.42578125" style="404" customWidth="1"/>
    <col min="1029" max="1029" width="4.28515625" style="404" customWidth="1"/>
    <col min="1030" max="1030" width="8.42578125" style="404" customWidth="1"/>
    <col min="1031" max="1037" width="3.7109375" style="404" customWidth="1"/>
    <col min="1038" max="1038" width="4.140625" style="404" customWidth="1"/>
    <col min="1039" max="1039" width="3.7109375" style="404" customWidth="1"/>
    <col min="1040" max="1040" width="4.7109375" style="404" customWidth="1"/>
    <col min="1041" max="1044" width="3.7109375" style="404" customWidth="1"/>
    <col min="1045" max="1280" width="9.140625" style="404"/>
    <col min="1281" max="1281" width="13.28515625" style="404" customWidth="1"/>
    <col min="1282" max="1282" width="6.7109375" style="404" customWidth="1"/>
    <col min="1283" max="1283" width="7.28515625" style="404" customWidth="1"/>
    <col min="1284" max="1284" width="4.42578125" style="404" customWidth="1"/>
    <col min="1285" max="1285" width="4.28515625" style="404" customWidth="1"/>
    <col min="1286" max="1286" width="8.42578125" style="404" customWidth="1"/>
    <col min="1287" max="1293" width="3.7109375" style="404" customWidth="1"/>
    <col min="1294" max="1294" width="4.140625" style="404" customWidth="1"/>
    <col min="1295" max="1295" width="3.7109375" style="404" customWidth="1"/>
    <col min="1296" max="1296" width="4.7109375" style="404" customWidth="1"/>
    <col min="1297" max="1300" width="3.7109375" style="404" customWidth="1"/>
    <col min="1301" max="1536" width="9.140625" style="404"/>
    <col min="1537" max="1537" width="13.28515625" style="404" customWidth="1"/>
    <col min="1538" max="1538" width="6.7109375" style="404" customWidth="1"/>
    <col min="1539" max="1539" width="7.28515625" style="404" customWidth="1"/>
    <col min="1540" max="1540" width="4.42578125" style="404" customWidth="1"/>
    <col min="1541" max="1541" width="4.28515625" style="404" customWidth="1"/>
    <col min="1542" max="1542" width="8.42578125" style="404" customWidth="1"/>
    <col min="1543" max="1549" width="3.7109375" style="404" customWidth="1"/>
    <col min="1550" max="1550" width="4.140625" style="404" customWidth="1"/>
    <col min="1551" max="1551" width="3.7109375" style="404" customWidth="1"/>
    <col min="1552" max="1552" width="4.7109375" style="404" customWidth="1"/>
    <col min="1553" max="1556" width="3.7109375" style="404" customWidth="1"/>
    <col min="1557" max="1792" width="9.140625" style="404"/>
    <col min="1793" max="1793" width="13.28515625" style="404" customWidth="1"/>
    <col min="1794" max="1794" width="6.7109375" style="404" customWidth="1"/>
    <col min="1795" max="1795" width="7.28515625" style="404" customWidth="1"/>
    <col min="1796" max="1796" width="4.42578125" style="404" customWidth="1"/>
    <col min="1797" max="1797" width="4.28515625" style="404" customWidth="1"/>
    <col min="1798" max="1798" width="8.42578125" style="404" customWidth="1"/>
    <col min="1799" max="1805" width="3.7109375" style="404" customWidth="1"/>
    <col min="1806" max="1806" width="4.140625" style="404" customWidth="1"/>
    <col min="1807" max="1807" width="3.7109375" style="404" customWidth="1"/>
    <col min="1808" max="1808" width="4.7109375" style="404" customWidth="1"/>
    <col min="1809" max="1812" width="3.7109375" style="404" customWidth="1"/>
    <col min="1813" max="2048" width="9.140625" style="404"/>
    <col min="2049" max="2049" width="13.28515625" style="404" customWidth="1"/>
    <col min="2050" max="2050" width="6.7109375" style="404" customWidth="1"/>
    <col min="2051" max="2051" width="7.28515625" style="404" customWidth="1"/>
    <col min="2052" max="2052" width="4.42578125" style="404" customWidth="1"/>
    <col min="2053" max="2053" width="4.28515625" style="404" customWidth="1"/>
    <col min="2054" max="2054" width="8.42578125" style="404" customWidth="1"/>
    <col min="2055" max="2061" width="3.7109375" style="404" customWidth="1"/>
    <col min="2062" max="2062" width="4.140625" style="404" customWidth="1"/>
    <col min="2063" max="2063" width="3.7109375" style="404" customWidth="1"/>
    <col min="2064" max="2064" width="4.7109375" style="404" customWidth="1"/>
    <col min="2065" max="2068" width="3.7109375" style="404" customWidth="1"/>
    <col min="2069" max="2304" width="9.140625" style="404"/>
    <col min="2305" max="2305" width="13.28515625" style="404" customWidth="1"/>
    <col min="2306" max="2306" width="6.7109375" style="404" customWidth="1"/>
    <col min="2307" max="2307" width="7.28515625" style="404" customWidth="1"/>
    <col min="2308" max="2308" width="4.42578125" style="404" customWidth="1"/>
    <col min="2309" max="2309" width="4.28515625" style="404" customWidth="1"/>
    <col min="2310" max="2310" width="8.42578125" style="404" customWidth="1"/>
    <col min="2311" max="2317" width="3.7109375" style="404" customWidth="1"/>
    <col min="2318" max="2318" width="4.140625" style="404" customWidth="1"/>
    <col min="2319" max="2319" width="3.7109375" style="404" customWidth="1"/>
    <col min="2320" max="2320" width="4.7109375" style="404" customWidth="1"/>
    <col min="2321" max="2324" width="3.7109375" style="404" customWidth="1"/>
    <col min="2325" max="2560" width="9.140625" style="404"/>
    <col min="2561" max="2561" width="13.28515625" style="404" customWidth="1"/>
    <col min="2562" max="2562" width="6.7109375" style="404" customWidth="1"/>
    <col min="2563" max="2563" width="7.28515625" style="404" customWidth="1"/>
    <col min="2564" max="2564" width="4.42578125" style="404" customWidth="1"/>
    <col min="2565" max="2565" width="4.28515625" style="404" customWidth="1"/>
    <col min="2566" max="2566" width="8.42578125" style="404" customWidth="1"/>
    <col min="2567" max="2573" width="3.7109375" style="404" customWidth="1"/>
    <col min="2574" max="2574" width="4.140625" style="404" customWidth="1"/>
    <col min="2575" max="2575" width="3.7109375" style="404" customWidth="1"/>
    <col min="2576" max="2576" width="4.7109375" style="404" customWidth="1"/>
    <col min="2577" max="2580" width="3.7109375" style="404" customWidth="1"/>
    <col min="2581" max="2816" width="9.140625" style="404"/>
    <col min="2817" max="2817" width="13.28515625" style="404" customWidth="1"/>
    <col min="2818" max="2818" width="6.7109375" style="404" customWidth="1"/>
    <col min="2819" max="2819" width="7.28515625" style="404" customWidth="1"/>
    <col min="2820" max="2820" width="4.42578125" style="404" customWidth="1"/>
    <col min="2821" max="2821" width="4.28515625" style="404" customWidth="1"/>
    <col min="2822" max="2822" width="8.42578125" style="404" customWidth="1"/>
    <col min="2823" max="2829" width="3.7109375" style="404" customWidth="1"/>
    <col min="2830" max="2830" width="4.140625" style="404" customWidth="1"/>
    <col min="2831" max="2831" width="3.7109375" style="404" customWidth="1"/>
    <col min="2832" max="2832" width="4.7109375" style="404" customWidth="1"/>
    <col min="2833" max="2836" width="3.7109375" style="404" customWidth="1"/>
    <col min="2837" max="3072" width="9.140625" style="404"/>
    <col min="3073" max="3073" width="13.28515625" style="404" customWidth="1"/>
    <col min="3074" max="3074" width="6.7109375" style="404" customWidth="1"/>
    <col min="3075" max="3075" width="7.28515625" style="404" customWidth="1"/>
    <col min="3076" max="3076" width="4.42578125" style="404" customWidth="1"/>
    <col min="3077" max="3077" width="4.28515625" style="404" customWidth="1"/>
    <col min="3078" max="3078" width="8.42578125" style="404" customWidth="1"/>
    <col min="3079" max="3085" width="3.7109375" style="404" customWidth="1"/>
    <col min="3086" max="3086" width="4.140625" style="404" customWidth="1"/>
    <col min="3087" max="3087" width="3.7109375" style="404" customWidth="1"/>
    <col min="3088" max="3088" width="4.7109375" style="404" customWidth="1"/>
    <col min="3089" max="3092" width="3.7109375" style="404" customWidth="1"/>
    <col min="3093" max="3328" width="9.140625" style="404"/>
    <col min="3329" max="3329" width="13.28515625" style="404" customWidth="1"/>
    <col min="3330" max="3330" width="6.7109375" style="404" customWidth="1"/>
    <col min="3331" max="3331" width="7.28515625" style="404" customWidth="1"/>
    <col min="3332" max="3332" width="4.42578125" style="404" customWidth="1"/>
    <col min="3333" max="3333" width="4.28515625" style="404" customWidth="1"/>
    <col min="3334" max="3334" width="8.42578125" style="404" customWidth="1"/>
    <col min="3335" max="3341" width="3.7109375" style="404" customWidth="1"/>
    <col min="3342" max="3342" width="4.140625" style="404" customWidth="1"/>
    <col min="3343" max="3343" width="3.7109375" style="404" customWidth="1"/>
    <col min="3344" max="3344" width="4.7109375" style="404" customWidth="1"/>
    <col min="3345" max="3348" width="3.7109375" style="404" customWidth="1"/>
    <col min="3349" max="3584" width="9.140625" style="404"/>
    <col min="3585" max="3585" width="13.28515625" style="404" customWidth="1"/>
    <col min="3586" max="3586" width="6.7109375" style="404" customWidth="1"/>
    <col min="3587" max="3587" width="7.28515625" style="404" customWidth="1"/>
    <col min="3588" max="3588" width="4.42578125" style="404" customWidth="1"/>
    <col min="3589" max="3589" width="4.28515625" style="404" customWidth="1"/>
    <col min="3590" max="3590" width="8.42578125" style="404" customWidth="1"/>
    <col min="3591" max="3597" width="3.7109375" style="404" customWidth="1"/>
    <col min="3598" max="3598" width="4.140625" style="404" customWidth="1"/>
    <col min="3599" max="3599" width="3.7109375" style="404" customWidth="1"/>
    <col min="3600" max="3600" width="4.7109375" style="404" customWidth="1"/>
    <col min="3601" max="3604" width="3.7109375" style="404" customWidth="1"/>
    <col min="3605" max="3840" width="9.140625" style="404"/>
    <col min="3841" max="3841" width="13.28515625" style="404" customWidth="1"/>
    <col min="3842" max="3842" width="6.7109375" style="404" customWidth="1"/>
    <col min="3843" max="3843" width="7.28515625" style="404" customWidth="1"/>
    <col min="3844" max="3844" width="4.42578125" style="404" customWidth="1"/>
    <col min="3845" max="3845" width="4.28515625" style="404" customWidth="1"/>
    <col min="3846" max="3846" width="8.42578125" style="404" customWidth="1"/>
    <col min="3847" max="3853" width="3.7109375" style="404" customWidth="1"/>
    <col min="3854" max="3854" width="4.140625" style="404" customWidth="1"/>
    <col min="3855" max="3855" width="3.7109375" style="404" customWidth="1"/>
    <col min="3856" max="3856" width="4.7109375" style="404" customWidth="1"/>
    <col min="3857" max="3860" width="3.7109375" style="404" customWidth="1"/>
    <col min="3861" max="4096" width="9.140625" style="404"/>
    <col min="4097" max="4097" width="13.28515625" style="404" customWidth="1"/>
    <col min="4098" max="4098" width="6.7109375" style="404" customWidth="1"/>
    <col min="4099" max="4099" width="7.28515625" style="404" customWidth="1"/>
    <col min="4100" max="4100" width="4.42578125" style="404" customWidth="1"/>
    <col min="4101" max="4101" width="4.28515625" style="404" customWidth="1"/>
    <col min="4102" max="4102" width="8.42578125" style="404" customWidth="1"/>
    <col min="4103" max="4109" width="3.7109375" style="404" customWidth="1"/>
    <col min="4110" max="4110" width="4.140625" style="404" customWidth="1"/>
    <col min="4111" max="4111" width="3.7109375" style="404" customWidth="1"/>
    <col min="4112" max="4112" width="4.7109375" style="404" customWidth="1"/>
    <col min="4113" max="4116" width="3.7109375" style="404" customWidth="1"/>
    <col min="4117" max="4352" width="9.140625" style="404"/>
    <col min="4353" max="4353" width="13.28515625" style="404" customWidth="1"/>
    <col min="4354" max="4354" width="6.7109375" style="404" customWidth="1"/>
    <col min="4355" max="4355" width="7.28515625" style="404" customWidth="1"/>
    <col min="4356" max="4356" width="4.42578125" style="404" customWidth="1"/>
    <col min="4357" max="4357" width="4.28515625" style="404" customWidth="1"/>
    <col min="4358" max="4358" width="8.42578125" style="404" customWidth="1"/>
    <col min="4359" max="4365" width="3.7109375" style="404" customWidth="1"/>
    <col min="4366" max="4366" width="4.140625" style="404" customWidth="1"/>
    <col min="4367" max="4367" width="3.7109375" style="404" customWidth="1"/>
    <col min="4368" max="4368" width="4.7109375" style="404" customWidth="1"/>
    <col min="4369" max="4372" width="3.7109375" style="404" customWidth="1"/>
    <col min="4373" max="4608" width="9.140625" style="404"/>
    <col min="4609" max="4609" width="13.28515625" style="404" customWidth="1"/>
    <col min="4610" max="4610" width="6.7109375" style="404" customWidth="1"/>
    <col min="4611" max="4611" width="7.28515625" style="404" customWidth="1"/>
    <col min="4612" max="4612" width="4.42578125" style="404" customWidth="1"/>
    <col min="4613" max="4613" width="4.28515625" style="404" customWidth="1"/>
    <col min="4614" max="4614" width="8.42578125" style="404" customWidth="1"/>
    <col min="4615" max="4621" width="3.7109375" style="404" customWidth="1"/>
    <col min="4622" max="4622" width="4.140625" style="404" customWidth="1"/>
    <col min="4623" max="4623" width="3.7109375" style="404" customWidth="1"/>
    <col min="4624" max="4624" width="4.7109375" style="404" customWidth="1"/>
    <col min="4625" max="4628" width="3.7109375" style="404" customWidth="1"/>
    <col min="4629" max="4864" width="9.140625" style="404"/>
    <col min="4865" max="4865" width="13.28515625" style="404" customWidth="1"/>
    <col min="4866" max="4866" width="6.7109375" style="404" customWidth="1"/>
    <col min="4867" max="4867" width="7.28515625" style="404" customWidth="1"/>
    <col min="4868" max="4868" width="4.42578125" style="404" customWidth="1"/>
    <col min="4869" max="4869" width="4.28515625" style="404" customWidth="1"/>
    <col min="4870" max="4870" width="8.42578125" style="404" customWidth="1"/>
    <col min="4871" max="4877" width="3.7109375" style="404" customWidth="1"/>
    <col min="4878" max="4878" width="4.140625" style="404" customWidth="1"/>
    <col min="4879" max="4879" width="3.7109375" style="404" customWidth="1"/>
    <col min="4880" max="4880" width="4.7109375" style="404" customWidth="1"/>
    <col min="4881" max="4884" width="3.7109375" style="404" customWidth="1"/>
    <col min="4885" max="5120" width="9.140625" style="404"/>
    <col min="5121" max="5121" width="13.28515625" style="404" customWidth="1"/>
    <col min="5122" max="5122" width="6.7109375" style="404" customWidth="1"/>
    <col min="5123" max="5123" width="7.28515625" style="404" customWidth="1"/>
    <col min="5124" max="5124" width="4.42578125" style="404" customWidth="1"/>
    <col min="5125" max="5125" width="4.28515625" style="404" customWidth="1"/>
    <col min="5126" max="5126" width="8.42578125" style="404" customWidth="1"/>
    <col min="5127" max="5133" width="3.7109375" style="404" customWidth="1"/>
    <col min="5134" max="5134" width="4.140625" style="404" customWidth="1"/>
    <col min="5135" max="5135" width="3.7109375" style="404" customWidth="1"/>
    <col min="5136" max="5136" width="4.7109375" style="404" customWidth="1"/>
    <col min="5137" max="5140" width="3.7109375" style="404" customWidth="1"/>
    <col min="5141" max="5376" width="9.140625" style="404"/>
    <col min="5377" max="5377" width="13.28515625" style="404" customWidth="1"/>
    <col min="5378" max="5378" width="6.7109375" style="404" customWidth="1"/>
    <col min="5379" max="5379" width="7.28515625" style="404" customWidth="1"/>
    <col min="5380" max="5380" width="4.42578125" style="404" customWidth="1"/>
    <col min="5381" max="5381" width="4.28515625" style="404" customWidth="1"/>
    <col min="5382" max="5382" width="8.42578125" style="404" customWidth="1"/>
    <col min="5383" max="5389" width="3.7109375" style="404" customWidth="1"/>
    <col min="5390" max="5390" width="4.140625" style="404" customWidth="1"/>
    <col min="5391" max="5391" width="3.7109375" style="404" customWidth="1"/>
    <col min="5392" max="5392" width="4.7109375" style="404" customWidth="1"/>
    <col min="5393" max="5396" width="3.7109375" style="404" customWidth="1"/>
    <col min="5397" max="5632" width="9.140625" style="404"/>
    <col min="5633" max="5633" width="13.28515625" style="404" customWidth="1"/>
    <col min="5634" max="5634" width="6.7109375" style="404" customWidth="1"/>
    <col min="5635" max="5635" width="7.28515625" style="404" customWidth="1"/>
    <col min="5636" max="5636" width="4.42578125" style="404" customWidth="1"/>
    <col min="5637" max="5637" width="4.28515625" style="404" customWidth="1"/>
    <col min="5638" max="5638" width="8.42578125" style="404" customWidth="1"/>
    <col min="5639" max="5645" width="3.7109375" style="404" customWidth="1"/>
    <col min="5646" max="5646" width="4.140625" style="404" customWidth="1"/>
    <col min="5647" max="5647" width="3.7109375" style="404" customWidth="1"/>
    <col min="5648" max="5648" width="4.7109375" style="404" customWidth="1"/>
    <col min="5649" max="5652" width="3.7109375" style="404" customWidth="1"/>
    <col min="5653" max="5888" width="9.140625" style="404"/>
    <col min="5889" max="5889" width="13.28515625" style="404" customWidth="1"/>
    <col min="5890" max="5890" width="6.7109375" style="404" customWidth="1"/>
    <col min="5891" max="5891" width="7.28515625" style="404" customWidth="1"/>
    <col min="5892" max="5892" width="4.42578125" style="404" customWidth="1"/>
    <col min="5893" max="5893" width="4.28515625" style="404" customWidth="1"/>
    <col min="5894" max="5894" width="8.42578125" style="404" customWidth="1"/>
    <col min="5895" max="5901" width="3.7109375" style="404" customWidth="1"/>
    <col min="5902" max="5902" width="4.140625" style="404" customWidth="1"/>
    <col min="5903" max="5903" width="3.7109375" style="404" customWidth="1"/>
    <col min="5904" max="5904" width="4.7109375" style="404" customWidth="1"/>
    <col min="5905" max="5908" width="3.7109375" style="404" customWidth="1"/>
    <col min="5909" max="6144" width="9.140625" style="404"/>
    <col min="6145" max="6145" width="13.28515625" style="404" customWidth="1"/>
    <col min="6146" max="6146" width="6.7109375" style="404" customWidth="1"/>
    <col min="6147" max="6147" width="7.28515625" style="404" customWidth="1"/>
    <col min="6148" max="6148" width="4.42578125" style="404" customWidth="1"/>
    <col min="6149" max="6149" width="4.28515625" style="404" customWidth="1"/>
    <col min="6150" max="6150" width="8.42578125" style="404" customWidth="1"/>
    <col min="6151" max="6157" width="3.7109375" style="404" customWidth="1"/>
    <col min="6158" max="6158" width="4.140625" style="404" customWidth="1"/>
    <col min="6159" max="6159" width="3.7109375" style="404" customWidth="1"/>
    <col min="6160" max="6160" width="4.7109375" style="404" customWidth="1"/>
    <col min="6161" max="6164" width="3.7109375" style="404" customWidth="1"/>
    <col min="6165" max="6400" width="9.140625" style="404"/>
    <col min="6401" max="6401" width="13.28515625" style="404" customWidth="1"/>
    <col min="6402" max="6402" width="6.7109375" style="404" customWidth="1"/>
    <col min="6403" max="6403" width="7.28515625" style="404" customWidth="1"/>
    <col min="6404" max="6404" width="4.42578125" style="404" customWidth="1"/>
    <col min="6405" max="6405" width="4.28515625" style="404" customWidth="1"/>
    <col min="6406" max="6406" width="8.42578125" style="404" customWidth="1"/>
    <col min="6407" max="6413" width="3.7109375" style="404" customWidth="1"/>
    <col min="6414" max="6414" width="4.140625" style="404" customWidth="1"/>
    <col min="6415" max="6415" width="3.7109375" style="404" customWidth="1"/>
    <col min="6416" max="6416" width="4.7109375" style="404" customWidth="1"/>
    <col min="6417" max="6420" width="3.7109375" style="404" customWidth="1"/>
    <col min="6421" max="6656" width="9.140625" style="404"/>
    <col min="6657" max="6657" width="13.28515625" style="404" customWidth="1"/>
    <col min="6658" max="6658" width="6.7109375" style="404" customWidth="1"/>
    <col min="6659" max="6659" width="7.28515625" style="404" customWidth="1"/>
    <col min="6660" max="6660" width="4.42578125" style="404" customWidth="1"/>
    <col min="6661" max="6661" width="4.28515625" style="404" customWidth="1"/>
    <col min="6662" max="6662" width="8.42578125" style="404" customWidth="1"/>
    <col min="6663" max="6669" width="3.7109375" style="404" customWidth="1"/>
    <col min="6670" max="6670" width="4.140625" style="404" customWidth="1"/>
    <col min="6671" max="6671" width="3.7109375" style="404" customWidth="1"/>
    <col min="6672" max="6672" width="4.7109375" style="404" customWidth="1"/>
    <col min="6673" max="6676" width="3.7109375" style="404" customWidth="1"/>
    <col min="6677" max="6912" width="9.140625" style="404"/>
    <col min="6913" max="6913" width="13.28515625" style="404" customWidth="1"/>
    <col min="6914" max="6914" width="6.7109375" style="404" customWidth="1"/>
    <col min="6915" max="6915" width="7.28515625" style="404" customWidth="1"/>
    <col min="6916" max="6916" width="4.42578125" style="404" customWidth="1"/>
    <col min="6917" max="6917" width="4.28515625" style="404" customWidth="1"/>
    <col min="6918" max="6918" width="8.42578125" style="404" customWidth="1"/>
    <col min="6919" max="6925" width="3.7109375" style="404" customWidth="1"/>
    <col min="6926" max="6926" width="4.140625" style="404" customWidth="1"/>
    <col min="6927" max="6927" width="3.7109375" style="404" customWidth="1"/>
    <col min="6928" max="6928" width="4.7109375" style="404" customWidth="1"/>
    <col min="6929" max="6932" width="3.7109375" style="404" customWidth="1"/>
    <col min="6933" max="7168" width="9.140625" style="404"/>
    <col min="7169" max="7169" width="13.28515625" style="404" customWidth="1"/>
    <col min="7170" max="7170" width="6.7109375" style="404" customWidth="1"/>
    <col min="7171" max="7171" width="7.28515625" style="404" customWidth="1"/>
    <col min="7172" max="7172" width="4.42578125" style="404" customWidth="1"/>
    <col min="7173" max="7173" width="4.28515625" style="404" customWidth="1"/>
    <col min="7174" max="7174" width="8.42578125" style="404" customWidth="1"/>
    <col min="7175" max="7181" width="3.7109375" style="404" customWidth="1"/>
    <col min="7182" max="7182" width="4.140625" style="404" customWidth="1"/>
    <col min="7183" max="7183" width="3.7109375" style="404" customWidth="1"/>
    <col min="7184" max="7184" width="4.7109375" style="404" customWidth="1"/>
    <col min="7185" max="7188" width="3.7109375" style="404" customWidth="1"/>
    <col min="7189" max="7424" width="9.140625" style="404"/>
    <col min="7425" max="7425" width="13.28515625" style="404" customWidth="1"/>
    <col min="7426" max="7426" width="6.7109375" style="404" customWidth="1"/>
    <col min="7427" max="7427" width="7.28515625" style="404" customWidth="1"/>
    <col min="7428" max="7428" width="4.42578125" style="404" customWidth="1"/>
    <col min="7429" max="7429" width="4.28515625" style="404" customWidth="1"/>
    <col min="7430" max="7430" width="8.42578125" style="404" customWidth="1"/>
    <col min="7431" max="7437" width="3.7109375" style="404" customWidth="1"/>
    <col min="7438" max="7438" width="4.140625" style="404" customWidth="1"/>
    <col min="7439" max="7439" width="3.7109375" style="404" customWidth="1"/>
    <col min="7440" max="7440" width="4.7109375" style="404" customWidth="1"/>
    <col min="7441" max="7444" width="3.7109375" style="404" customWidth="1"/>
    <col min="7445" max="7680" width="9.140625" style="404"/>
    <col min="7681" max="7681" width="13.28515625" style="404" customWidth="1"/>
    <col min="7682" max="7682" width="6.7109375" style="404" customWidth="1"/>
    <col min="7683" max="7683" width="7.28515625" style="404" customWidth="1"/>
    <col min="7684" max="7684" width="4.42578125" style="404" customWidth="1"/>
    <col min="7685" max="7685" width="4.28515625" style="404" customWidth="1"/>
    <col min="7686" max="7686" width="8.42578125" style="404" customWidth="1"/>
    <col min="7687" max="7693" width="3.7109375" style="404" customWidth="1"/>
    <col min="7694" max="7694" width="4.140625" style="404" customWidth="1"/>
    <col min="7695" max="7695" width="3.7109375" style="404" customWidth="1"/>
    <col min="7696" max="7696" width="4.7109375" style="404" customWidth="1"/>
    <col min="7697" max="7700" width="3.7109375" style="404" customWidth="1"/>
    <col min="7701" max="7936" width="9.140625" style="404"/>
    <col min="7937" max="7937" width="13.28515625" style="404" customWidth="1"/>
    <col min="7938" max="7938" width="6.7109375" style="404" customWidth="1"/>
    <col min="7939" max="7939" width="7.28515625" style="404" customWidth="1"/>
    <col min="7940" max="7940" width="4.42578125" style="404" customWidth="1"/>
    <col min="7941" max="7941" width="4.28515625" style="404" customWidth="1"/>
    <col min="7942" max="7942" width="8.42578125" style="404" customWidth="1"/>
    <col min="7943" max="7949" width="3.7109375" style="404" customWidth="1"/>
    <col min="7950" max="7950" width="4.140625" style="404" customWidth="1"/>
    <col min="7951" max="7951" width="3.7109375" style="404" customWidth="1"/>
    <col min="7952" max="7952" width="4.7109375" style="404" customWidth="1"/>
    <col min="7953" max="7956" width="3.7109375" style="404" customWidth="1"/>
    <col min="7957" max="8192" width="9.140625" style="404"/>
    <col min="8193" max="8193" width="13.28515625" style="404" customWidth="1"/>
    <col min="8194" max="8194" width="6.7109375" style="404" customWidth="1"/>
    <col min="8195" max="8195" width="7.28515625" style="404" customWidth="1"/>
    <col min="8196" max="8196" width="4.42578125" style="404" customWidth="1"/>
    <col min="8197" max="8197" width="4.28515625" style="404" customWidth="1"/>
    <col min="8198" max="8198" width="8.42578125" style="404" customWidth="1"/>
    <col min="8199" max="8205" width="3.7109375" style="404" customWidth="1"/>
    <col min="8206" max="8206" width="4.140625" style="404" customWidth="1"/>
    <col min="8207" max="8207" width="3.7109375" style="404" customWidth="1"/>
    <col min="8208" max="8208" width="4.7109375" style="404" customWidth="1"/>
    <col min="8209" max="8212" width="3.7109375" style="404" customWidth="1"/>
    <col min="8213" max="8448" width="9.140625" style="404"/>
    <col min="8449" max="8449" width="13.28515625" style="404" customWidth="1"/>
    <col min="8450" max="8450" width="6.7109375" style="404" customWidth="1"/>
    <col min="8451" max="8451" width="7.28515625" style="404" customWidth="1"/>
    <col min="8452" max="8452" width="4.42578125" style="404" customWidth="1"/>
    <col min="8453" max="8453" width="4.28515625" style="404" customWidth="1"/>
    <col min="8454" max="8454" width="8.42578125" style="404" customWidth="1"/>
    <col min="8455" max="8461" width="3.7109375" style="404" customWidth="1"/>
    <col min="8462" max="8462" width="4.140625" style="404" customWidth="1"/>
    <col min="8463" max="8463" width="3.7109375" style="404" customWidth="1"/>
    <col min="8464" max="8464" width="4.7109375" style="404" customWidth="1"/>
    <col min="8465" max="8468" width="3.7109375" style="404" customWidth="1"/>
    <col min="8469" max="8704" width="9.140625" style="404"/>
    <col min="8705" max="8705" width="13.28515625" style="404" customWidth="1"/>
    <col min="8706" max="8706" width="6.7109375" style="404" customWidth="1"/>
    <col min="8707" max="8707" width="7.28515625" style="404" customWidth="1"/>
    <col min="8708" max="8708" width="4.42578125" style="404" customWidth="1"/>
    <col min="8709" max="8709" width="4.28515625" style="404" customWidth="1"/>
    <col min="8710" max="8710" width="8.42578125" style="404" customWidth="1"/>
    <col min="8711" max="8717" width="3.7109375" style="404" customWidth="1"/>
    <col min="8718" max="8718" width="4.140625" style="404" customWidth="1"/>
    <col min="8719" max="8719" width="3.7109375" style="404" customWidth="1"/>
    <col min="8720" max="8720" width="4.7109375" style="404" customWidth="1"/>
    <col min="8721" max="8724" width="3.7109375" style="404" customWidth="1"/>
    <col min="8725" max="8960" width="9.140625" style="404"/>
    <col min="8961" max="8961" width="13.28515625" style="404" customWidth="1"/>
    <col min="8962" max="8962" width="6.7109375" style="404" customWidth="1"/>
    <col min="8963" max="8963" width="7.28515625" style="404" customWidth="1"/>
    <col min="8964" max="8964" width="4.42578125" style="404" customWidth="1"/>
    <col min="8965" max="8965" width="4.28515625" style="404" customWidth="1"/>
    <col min="8966" max="8966" width="8.42578125" style="404" customWidth="1"/>
    <col min="8967" max="8973" width="3.7109375" style="404" customWidth="1"/>
    <col min="8974" max="8974" width="4.140625" style="404" customWidth="1"/>
    <col min="8975" max="8975" width="3.7109375" style="404" customWidth="1"/>
    <col min="8976" max="8976" width="4.7109375" style="404" customWidth="1"/>
    <col min="8977" max="8980" width="3.7109375" style="404" customWidth="1"/>
    <col min="8981" max="9216" width="9.140625" style="404"/>
    <col min="9217" max="9217" width="13.28515625" style="404" customWidth="1"/>
    <col min="9218" max="9218" width="6.7109375" style="404" customWidth="1"/>
    <col min="9219" max="9219" width="7.28515625" style="404" customWidth="1"/>
    <col min="9220" max="9220" width="4.42578125" style="404" customWidth="1"/>
    <col min="9221" max="9221" width="4.28515625" style="404" customWidth="1"/>
    <col min="9222" max="9222" width="8.42578125" style="404" customWidth="1"/>
    <col min="9223" max="9229" width="3.7109375" style="404" customWidth="1"/>
    <col min="9230" max="9230" width="4.140625" style="404" customWidth="1"/>
    <col min="9231" max="9231" width="3.7109375" style="404" customWidth="1"/>
    <col min="9232" max="9232" width="4.7109375" style="404" customWidth="1"/>
    <col min="9233" max="9236" width="3.7109375" style="404" customWidth="1"/>
    <col min="9237" max="9472" width="9.140625" style="404"/>
    <col min="9473" max="9473" width="13.28515625" style="404" customWidth="1"/>
    <col min="9474" max="9474" width="6.7109375" style="404" customWidth="1"/>
    <col min="9475" max="9475" width="7.28515625" style="404" customWidth="1"/>
    <col min="9476" max="9476" width="4.42578125" style="404" customWidth="1"/>
    <col min="9477" max="9477" width="4.28515625" style="404" customWidth="1"/>
    <col min="9478" max="9478" width="8.42578125" style="404" customWidth="1"/>
    <col min="9479" max="9485" width="3.7109375" style="404" customWidth="1"/>
    <col min="9486" max="9486" width="4.140625" style="404" customWidth="1"/>
    <col min="9487" max="9487" width="3.7109375" style="404" customWidth="1"/>
    <col min="9488" max="9488" width="4.7109375" style="404" customWidth="1"/>
    <col min="9489" max="9492" width="3.7109375" style="404" customWidth="1"/>
    <col min="9493" max="9728" width="9.140625" style="404"/>
    <col min="9729" max="9729" width="13.28515625" style="404" customWidth="1"/>
    <col min="9730" max="9730" width="6.7109375" style="404" customWidth="1"/>
    <col min="9731" max="9731" width="7.28515625" style="404" customWidth="1"/>
    <col min="9732" max="9732" width="4.42578125" style="404" customWidth="1"/>
    <col min="9733" max="9733" width="4.28515625" style="404" customWidth="1"/>
    <col min="9734" max="9734" width="8.42578125" style="404" customWidth="1"/>
    <col min="9735" max="9741" width="3.7109375" style="404" customWidth="1"/>
    <col min="9742" max="9742" width="4.140625" style="404" customWidth="1"/>
    <col min="9743" max="9743" width="3.7109375" style="404" customWidth="1"/>
    <col min="9744" max="9744" width="4.7109375" style="404" customWidth="1"/>
    <col min="9745" max="9748" width="3.7109375" style="404" customWidth="1"/>
    <col min="9749" max="9984" width="9.140625" style="404"/>
    <col min="9985" max="9985" width="13.28515625" style="404" customWidth="1"/>
    <col min="9986" max="9986" width="6.7109375" style="404" customWidth="1"/>
    <col min="9987" max="9987" width="7.28515625" style="404" customWidth="1"/>
    <col min="9988" max="9988" width="4.42578125" style="404" customWidth="1"/>
    <col min="9989" max="9989" width="4.28515625" style="404" customWidth="1"/>
    <col min="9990" max="9990" width="8.42578125" style="404" customWidth="1"/>
    <col min="9991" max="9997" width="3.7109375" style="404" customWidth="1"/>
    <col min="9998" max="9998" width="4.140625" style="404" customWidth="1"/>
    <col min="9999" max="9999" width="3.7109375" style="404" customWidth="1"/>
    <col min="10000" max="10000" width="4.7109375" style="404" customWidth="1"/>
    <col min="10001" max="10004" width="3.7109375" style="404" customWidth="1"/>
    <col min="10005" max="10240" width="9.140625" style="404"/>
    <col min="10241" max="10241" width="13.28515625" style="404" customWidth="1"/>
    <col min="10242" max="10242" width="6.7109375" style="404" customWidth="1"/>
    <col min="10243" max="10243" width="7.28515625" style="404" customWidth="1"/>
    <col min="10244" max="10244" width="4.42578125" style="404" customWidth="1"/>
    <col min="10245" max="10245" width="4.28515625" style="404" customWidth="1"/>
    <col min="10246" max="10246" width="8.42578125" style="404" customWidth="1"/>
    <col min="10247" max="10253" width="3.7109375" style="404" customWidth="1"/>
    <col min="10254" max="10254" width="4.140625" style="404" customWidth="1"/>
    <col min="10255" max="10255" width="3.7109375" style="404" customWidth="1"/>
    <col min="10256" max="10256" width="4.7109375" style="404" customWidth="1"/>
    <col min="10257" max="10260" width="3.7109375" style="404" customWidth="1"/>
    <col min="10261" max="10496" width="9.140625" style="404"/>
    <col min="10497" max="10497" width="13.28515625" style="404" customWidth="1"/>
    <col min="10498" max="10498" width="6.7109375" style="404" customWidth="1"/>
    <col min="10499" max="10499" width="7.28515625" style="404" customWidth="1"/>
    <col min="10500" max="10500" width="4.42578125" style="404" customWidth="1"/>
    <col min="10501" max="10501" width="4.28515625" style="404" customWidth="1"/>
    <col min="10502" max="10502" width="8.42578125" style="404" customWidth="1"/>
    <col min="10503" max="10509" width="3.7109375" style="404" customWidth="1"/>
    <col min="10510" max="10510" width="4.140625" style="404" customWidth="1"/>
    <col min="10511" max="10511" width="3.7109375" style="404" customWidth="1"/>
    <col min="10512" max="10512" width="4.7109375" style="404" customWidth="1"/>
    <col min="10513" max="10516" width="3.7109375" style="404" customWidth="1"/>
    <col min="10517" max="10752" width="9.140625" style="404"/>
    <col min="10753" max="10753" width="13.28515625" style="404" customWidth="1"/>
    <col min="10754" max="10754" width="6.7109375" style="404" customWidth="1"/>
    <col min="10755" max="10755" width="7.28515625" style="404" customWidth="1"/>
    <col min="10756" max="10756" width="4.42578125" style="404" customWidth="1"/>
    <col min="10757" max="10757" width="4.28515625" style="404" customWidth="1"/>
    <col min="10758" max="10758" width="8.42578125" style="404" customWidth="1"/>
    <col min="10759" max="10765" width="3.7109375" style="404" customWidth="1"/>
    <col min="10766" max="10766" width="4.140625" style="404" customWidth="1"/>
    <col min="10767" max="10767" width="3.7109375" style="404" customWidth="1"/>
    <col min="10768" max="10768" width="4.7109375" style="404" customWidth="1"/>
    <col min="10769" max="10772" width="3.7109375" style="404" customWidth="1"/>
    <col min="10773" max="11008" width="9.140625" style="404"/>
    <col min="11009" max="11009" width="13.28515625" style="404" customWidth="1"/>
    <col min="11010" max="11010" width="6.7109375" style="404" customWidth="1"/>
    <col min="11011" max="11011" width="7.28515625" style="404" customWidth="1"/>
    <col min="11012" max="11012" width="4.42578125" style="404" customWidth="1"/>
    <col min="11013" max="11013" width="4.28515625" style="404" customWidth="1"/>
    <col min="11014" max="11014" width="8.42578125" style="404" customWidth="1"/>
    <col min="11015" max="11021" width="3.7109375" style="404" customWidth="1"/>
    <col min="11022" max="11022" width="4.140625" style="404" customWidth="1"/>
    <col min="11023" max="11023" width="3.7109375" style="404" customWidth="1"/>
    <col min="11024" max="11024" width="4.7109375" style="404" customWidth="1"/>
    <col min="11025" max="11028" width="3.7109375" style="404" customWidth="1"/>
    <col min="11029" max="11264" width="9.140625" style="404"/>
    <col min="11265" max="11265" width="13.28515625" style="404" customWidth="1"/>
    <col min="11266" max="11266" width="6.7109375" style="404" customWidth="1"/>
    <col min="11267" max="11267" width="7.28515625" style="404" customWidth="1"/>
    <col min="11268" max="11268" width="4.42578125" style="404" customWidth="1"/>
    <col min="11269" max="11269" width="4.28515625" style="404" customWidth="1"/>
    <col min="11270" max="11270" width="8.42578125" style="404" customWidth="1"/>
    <col min="11271" max="11277" width="3.7109375" style="404" customWidth="1"/>
    <col min="11278" max="11278" width="4.140625" style="404" customWidth="1"/>
    <col min="11279" max="11279" width="3.7109375" style="404" customWidth="1"/>
    <col min="11280" max="11280" width="4.7109375" style="404" customWidth="1"/>
    <col min="11281" max="11284" width="3.7109375" style="404" customWidth="1"/>
    <col min="11285" max="11520" width="9.140625" style="404"/>
    <col min="11521" max="11521" width="13.28515625" style="404" customWidth="1"/>
    <col min="11522" max="11522" width="6.7109375" style="404" customWidth="1"/>
    <col min="11523" max="11523" width="7.28515625" style="404" customWidth="1"/>
    <col min="11524" max="11524" width="4.42578125" style="404" customWidth="1"/>
    <col min="11525" max="11525" width="4.28515625" style="404" customWidth="1"/>
    <col min="11526" max="11526" width="8.42578125" style="404" customWidth="1"/>
    <col min="11527" max="11533" width="3.7109375" style="404" customWidth="1"/>
    <col min="11534" max="11534" width="4.140625" style="404" customWidth="1"/>
    <col min="11535" max="11535" width="3.7109375" style="404" customWidth="1"/>
    <col min="11536" max="11536" width="4.7109375" style="404" customWidth="1"/>
    <col min="11537" max="11540" width="3.7109375" style="404" customWidth="1"/>
    <col min="11541" max="11776" width="9.140625" style="404"/>
    <col min="11777" max="11777" width="13.28515625" style="404" customWidth="1"/>
    <col min="11778" max="11778" width="6.7109375" style="404" customWidth="1"/>
    <col min="11779" max="11779" width="7.28515625" style="404" customWidth="1"/>
    <col min="11780" max="11780" width="4.42578125" style="404" customWidth="1"/>
    <col min="11781" max="11781" width="4.28515625" style="404" customWidth="1"/>
    <col min="11782" max="11782" width="8.42578125" style="404" customWidth="1"/>
    <col min="11783" max="11789" width="3.7109375" style="404" customWidth="1"/>
    <col min="11790" max="11790" width="4.140625" style="404" customWidth="1"/>
    <col min="11791" max="11791" width="3.7109375" style="404" customWidth="1"/>
    <col min="11792" max="11792" width="4.7109375" style="404" customWidth="1"/>
    <col min="11793" max="11796" width="3.7109375" style="404" customWidth="1"/>
    <col min="11797" max="12032" width="9.140625" style="404"/>
    <col min="12033" max="12033" width="13.28515625" style="404" customWidth="1"/>
    <col min="12034" max="12034" width="6.7109375" style="404" customWidth="1"/>
    <col min="12035" max="12035" width="7.28515625" style="404" customWidth="1"/>
    <col min="12036" max="12036" width="4.42578125" style="404" customWidth="1"/>
    <col min="12037" max="12037" width="4.28515625" style="404" customWidth="1"/>
    <col min="12038" max="12038" width="8.42578125" style="404" customWidth="1"/>
    <col min="12039" max="12045" width="3.7109375" style="404" customWidth="1"/>
    <col min="12046" max="12046" width="4.140625" style="404" customWidth="1"/>
    <col min="12047" max="12047" width="3.7109375" style="404" customWidth="1"/>
    <col min="12048" max="12048" width="4.7109375" style="404" customWidth="1"/>
    <col min="12049" max="12052" width="3.7109375" style="404" customWidth="1"/>
    <col min="12053" max="12288" width="9.140625" style="404"/>
    <col min="12289" max="12289" width="13.28515625" style="404" customWidth="1"/>
    <col min="12290" max="12290" width="6.7109375" style="404" customWidth="1"/>
    <col min="12291" max="12291" width="7.28515625" style="404" customWidth="1"/>
    <col min="12292" max="12292" width="4.42578125" style="404" customWidth="1"/>
    <col min="12293" max="12293" width="4.28515625" style="404" customWidth="1"/>
    <col min="12294" max="12294" width="8.42578125" style="404" customWidth="1"/>
    <col min="12295" max="12301" width="3.7109375" style="404" customWidth="1"/>
    <col min="12302" max="12302" width="4.140625" style="404" customWidth="1"/>
    <col min="12303" max="12303" width="3.7109375" style="404" customWidth="1"/>
    <col min="12304" max="12304" width="4.7109375" style="404" customWidth="1"/>
    <col min="12305" max="12308" width="3.7109375" style="404" customWidth="1"/>
    <col min="12309" max="12544" width="9.140625" style="404"/>
    <col min="12545" max="12545" width="13.28515625" style="404" customWidth="1"/>
    <col min="12546" max="12546" width="6.7109375" style="404" customWidth="1"/>
    <col min="12547" max="12547" width="7.28515625" style="404" customWidth="1"/>
    <col min="12548" max="12548" width="4.42578125" style="404" customWidth="1"/>
    <col min="12549" max="12549" width="4.28515625" style="404" customWidth="1"/>
    <col min="12550" max="12550" width="8.42578125" style="404" customWidth="1"/>
    <col min="12551" max="12557" width="3.7109375" style="404" customWidth="1"/>
    <col min="12558" max="12558" width="4.140625" style="404" customWidth="1"/>
    <col min="12559" max="12559" width="3.7109375" style="404" customWidth="1"/>
    <col min="12560" max="12560" width="4.7109375" style="404" customWidth="1"/>
    <col min="12561" max="12564" width="3.7109375" style="404" customWidth="1"/>
    <col min="12565" max="12800" width="9.140625" style="404"/>
    <col min="12801" max="12801" width="13.28515625" style="404" customWidth="1"/>
    <col min="12802" max="12802" width="6.7109375" style="404" customWidth="1"/>
    <col min="12803" max="12803" width="7.28515625" style="404" customWidth="1"/>
    <col min="12804" max="12804" width="4.42578125" style="404" customWidth="1"/>
    <col min="12805" max="12805" width="4.28515625" style="404" customWidth="1"/>
    <col min="12806" max="12806" width="8.42578125" style="404" customWidth="1"/>
    <col min="12807" max="12813" width="3.7109375" style="404" customWidth="1"/>
    <col min="12814" max="12814" width="4.140625" style="404" customWidth="1"/>
    <col min="12815" max="12815" width="3.7109375" style="404" customWidth="1"/>
    <col min="12816" max="12816" width="4.7109375" style="404" customWidth="1"/>
    <col min="12817" max="12820" width="3.7109375" style="404" customWidth="1"/>
    <col min="12821" max="13056" width="9.140625" style="404"/>
    <col min="13057" max="13057" width="13.28515625" style="404" customWidth="1"/>
    <col min="13058" max="13058" width="6.7109375" style="404" customWidth="1"/>
    <col min="13059" max="13059" width="7.28515625" style="404" customWidth="1"/>
    <col min="13060" max="13060" width="4.42578125" style="404" customWidth="1"/>
    <col min="13061" max="13061" width="4.28515625" style="404" customWidth="1"/>
    <col min="13062" max="13062" width="8.42578125" style="404" customWidth="1"/>
    <col min="13063" max="13069" width="3.7109375" style="404" customWidth="1"/>
    <col min="13070" max="13070" width="4.140625" style="404" customWidth="1"/>
    <col min="13071" max="13071" width="3.7109375" style="404" customWidth="1"/>
    <col min="13072" max="13072" width="4.7109375" style="404" customWidth="1"/>
    <col min="13073" max="13076" width="3.7109375" style="404" customWidth="1"/>
    <col min="13077" max="13312" width="9.140625" style="404"/>
    <col min="13313" max="13313" width="13.28515625" style="404" customWidth="1"/>
    <col min="13314" max="13314" width="6.7109375" style="404" customWidth="1"/>
    <col min="13315" max="13315" width="7.28515625" style="404" customWidth="1"/>
    <col min="13316" max="13316" width="4.42578125" style="404" customWidth="1"/>
    <col min="13317" max="13317" width="4.28515625" style="404" customWidth="1"/>
    <col min="13318" max="13318" width="8.42578125" style="404" customWidth="1"/>
    <col min="13319" max="13325" width="3.7109375" style="404" customWidth="1"/>
    <col min="13326" max="13326" width="4.140625" style="404" customWidth="1"/>
    <col min="13327" max="13327" width="3.7109375" style="404" customWidth="1"/>
    <col min="13328" max="13328" width="4.7109375" style="404" customWidth="1"/>
    <col min="13329" max="13332" width="3.7109375" style="404" customWidth="1"/>
    <col min="13333" max="13568" width="9.140625" style="404"/>
    <col min="13569" max="13569" width="13.28515625" style="404" customWidth="1"/>
    <col min="13570" max="13570" width="6.7109375" style="404" customWidth="1"/>
    <col min="13571" max="13571" width="7.28515625" style="404" customWidth="1"/>
    <col min="13572" max="13572" width="4.42578125" style="404" customWidth="1"/>
    <col min="13573" max="13573" width="4.28515625" style="404" customWidth="1"/>
    <col min="13574" max="13574" width="8.42578125" style="404" customWidth="1"/>
    <col min="13575" max="13581" width="3.7109375" style="404" customWidth="1"/>
    <col min="13582" max="13582" width="4.140625" style="404" customWidth="1"/>
    <col min="13583" max="13583" width="3.7109375" style="404" customWidth="1"/>
    <col min="13584" max="13584" width="4.7109375" style="404" customWidth="1"/>
    <col min="13585" max="13588" width="3.7109375" style="404" customWidth="1"/>
    <col min="13589" max="13824" width="9.140625" style="404"/>
    <col min="13825" max="13825" width="13.28515625" style="404" customWidth="1"/>
    <col min="13826" max="13826" width="6.7109375" style="404" customWidth="1"/>
    <col min="13827" max="13827" width="7.28515625" style="404" customWidth="1"/>
    <col min="13828" max="13828" width="4.42578125" style="404" customWidth="1"/>
    <col min="13829" max="13829" width="4.28515625" style="404" customWidth="1"/>
    <col min="13830" max="13830" width="8.42578125" style="404" customWidth="1"/>
    <col min="13831" max="13837" width="3.7109375" style="404" customWidth="1"/>
    <col min="13838" max="13838" width="4.140625" style="404" customWidth="1"/>
    <col min="13839" max="13839" width="3.7109375" style="404" customWidth="1"/>
    <col min="13840" max="13840" width="4.7109375" style="404" customWidth="1"/>
    <col min="13841" max="13844" width="3.7109375" style="404" customWidth="1"/>
    <col min="13845" max="14080" width="9.140625" style="404"/>
    <col min="14081" max="14081" width="13.28515625" style="404" customWidth="1"/>
    <col min="14082" max="14082" width="6.7109375" style="404" customWidth="1"/>
    <col min="14083" max="14083" width="7.28515625" style="404" customWidth="1"/>
    <col min="14084" max="14084" width="4.42578125" style="404" customWidth="1"/>
    <col min="14085" max="14085" width="4.28515625" style="404" customWidth="1"/>
    <col min="14086" max="14086" width="8.42578125" style="404" customWidth="1"/>
    <col min="14087" max="14093" width="3.7109375" style="404" customWidth="1"/>
    <col min="14094" max="14094" width="4.140625" style="404" customWidth="1"/>
    <col min="14095" max="14095" width="3.7109375" style="404" customWidth="1"/>
    <col min="14096" max="14096" width="4.7109375" style="404" customWidth="1"/>
    <col min="14097" max="14100" width="3.7109375" style="404" customWidth="1"/>
    <col min="14101" max="14336" width="9.140625" style="404"/>
    <col min="14337" max="14337" width="13.28515625" style="404" customWidth="1"/>
    <col min="14338" max="14338" width="6.7109375" style="404" customWidth="1"/>
    <col min="14339" max="14339" width="7.28515625" style="404" customWidth="1"/>
    <col min="14340" max="14340" width="4.42578125" style="404" customWidth="1"/>
    <col min="14341" max="14341" width="4.28515625" style="404" customWidth="1"/>
    <col min="14342" max="14342" width="8.42578125" style="404" customWidth="1"/>
    <col min="14343" max="14349" width="3.7109375" style="404" customWidth="1"/>
    <col min="14350" max="14350" width="4.140625" style="404" customWidth="1"/>
    <col min="14351" max="14351" width="3.7109375" style="404" customWidth="1"/>
    <col min="14352" max="14352" width="4.7109375" style="404" customWidth="1"/>
    <col min="14353" max="14356" width="3.7109375" style="404" customWidth="1"/>
    <col min="14357" max="14592" width="9.140625" style="404"/>
    <col min="14593" max="14593" width="13.28515625" style="404" customWidth="1"/>
    <col min="14594" max="14594" width="6.7109375" style="404" customWidth="1"/>
    <col min="14595" max="14595" width="7.28515625" style="404" customWidth="1"/>
    <col min="14596" max="14596" width="4.42578125" style="404" customWidth="1"/>
    <col min="14597" max="14597" width="4.28515625" style="404" customWidth="1"/>
    <col min="14598" max="14598" width="8.42578125" style="404" customWidth="1"/>
    <col min="14599" max="14605" width="3.7109375" style="404" customWidth="1"/>
    <col min="14606" max="14606" width="4.140625" style="404" customWidth="1"/>
    <col min="14607" max="14607" width="3.7109375" style="404" customWidth="1"/>
    <col min="14608" max="14608" width="4.7109375" style="404" customWidth="1"/>
    <col min="14609" max="14612" width="3.7109375" style="404" customWidth="1"/>
    <col min="14613" max="14848" width="9.140625" style="404"/>
    <col min="14849" max="14849" width="13.28515625" style="404" customWidth="1"/>
    <col min="14850" max="14850" width="6.7109375" style="404" customWidth="1"/>
    <col min="14851" max="14851" width="7.28515625" style="404" customWidth="1"/>
    <col min="14852" max="14852" width="4.42578125" style="404" customWidth="1"/>
    <col min="14853" max="14853" width="4.28515625" style="404" customWidth="1"/>
    <col min="14854" max="14854" width="8.42578125" style="404" customWidth="1"/>
    <col min="14855" max="14861" width="3.7109375" style="404" customWidth="1"/>
    <col min="14862" max="14862" width="4.140625" style="404" customWidth="1"/>
    <col min="14863" max="14863" width="3.7109375" style="404" customWidth="1"/>
    <col min="14864" max="14864" width="4.7109375" style="404" customWidth="1"/>
    <col min="14865" max="14868" width="3.7109375" style="404" customWidth="1"/>
    <col min="14869" max="15104" width="9.140625" style="404"/>
    <col min="15105" max="15105" width="13.28515625" style="404" customWidth="1"/>
    <col min="15106" max="15106" width="6.7109375" style="404" customWidth="1"/>
    <col min="15107" max="15107" width="7.28515625" style="404" customWidth="1"/>
    <col min="15108" max="15108" width="4.42578125" style="404" customWidth="1"/>
    <col min="15109" max="15109" width="4.28515625" style="404" customWidth="1"/>
    <col min="15110" max="15110" width="8.42578125" style="404" customWidth="1"/>
    <col min="15111" max="15117" width="3.7109375" style="404" customWidth="1"/>
    <col min="15118" max="15118" width="4.140625" style="404" customWidth="1"/>
    <col min="15119" max="15119" width="3.7109375" style="404" customWidth="1"/>
    <col min="15120" max="15120" width="4.7109375" style="404" customWidth="1"/>
    <col min="15121" max="15124" width="3.7109375" style="404" customWidth="1"/>
    <col min="15125" max="15360" width="9.140625" style="404"/>
    <col min="15361" max="15361" width="13.28515625" style="404" customWidth="1"/>
    <col min="15362" max="15362" width="6.7109375" style="404" customWidth="1"/>
    <col min="15363" max="15363" width="7.28515625" style="404" customWidth="1"/>
    <col min="15364" max="15364" width="4.42578125" style="404" customWidth="1"/>
    <col min="15365" max="15365" width="4.28515625" style="404" customWidth="1"/>
    <col min="15366" max="15366" width="8.42578125" style="404" customWidth="1"/>
    <col min="15367" max="15373" width="3.7109375" style="404" customWidth="1"/>
    <col min="15374" max="15374" width="4.140625" style="404" customWidth="1"/>
    <col min="15375" max="15375" width="3.7109375" style="404" customWidth="1"/>
    <col min="15376" max="15376" width="4.7109375" style="404" customWidth="1"/>
    <col min="15377" max="15380" width="3.7109375" style="404" customWidth="1"/>
    <col min="15381" max="15616" width="9.140625" style="404"/>
    <col min="15617" max="15617" width="13.28515625" style="404" customWidth="1"/>
    <col min="15618" max="15618" width="6.7109375" style="404" customWidth="1"/>
    <col min="15619" max="15619" width="7.28515625" style="404" customWidth="1"/>
    <col min="15620" max="15620" width="4.42578125" style="404" customWidth="1"/>
    <col min="15621" max="15621" width="4.28515625" style="404" customWidth="1"/>
    <col min="15622" max="15622" width="8.42578125" style="404" customWidth="1"/>
    <col min="15623" max="15629" width="3.7109375" style="404" customWidth="1"/>
    <col min="15630" max="15630" width="4.140625" style="404" customWidth="1"/>
    <col min="15631" max="15631" width="3.7109375" style="404" customWidth="1"/>
    <col min="15632" max="15632" width="4.7109375" style="404" customWidth="1"/>
    <col min="15633" max="15636" width="3.7109375" style="404" customWidth="1"/>
    <col min="15637" max="15872" width="9.140625" style="404"/>
    <col min="15873" max="15873" width="13.28515625" style="404" customWidth="1"/>
    <col min="15874" max="15874" width="6.7109375" style="404" customWidth="1"/>
    <col min="15875" max="15875" width="7.28515625" style="404" customWidth="1"/>
    <col min="15876" max="15876" width="4.42578125" style="404" customWidth="1"/>
    <col min="15877" max="15877" width="4.28515625" style="404" customWidth="1"/>
    <col min="15878" max="15878" width="8.42578125" style="404" customWidth="1"/>
    <col min="15879" max="15885" width="3.7109375" style="404" customWidth="1"/>
    <col min="15886" max="15886" width="4.140625" style="404" customWidth="1"/>
    <col min="15887" max="15887" width="3.7109375" style="404" customWidth="1"/>
    <col min="15888" max="15888" width="4.7109375" style="404" customWidth="1"/>
    <col min="15889" max="15892" width="3.7109375" style="404" customWidth="1"/>
    <col min="15893" max="16128" width="9.140625" style="404"/>
    <col min="16129" max="16129" width="13.28515625" style="404" customWidth="1"/>
    <col min="16130" max="16130" width="6.7109375" style="404" customWidth="1"/>
    <col min="16131" max="16131" width="7.28515625" style="404" customWidth="1"/>
    <col min="16132" max="16132" width="4.42578125" style="404" customWidth="1"/>
    <col min="16133" max="16133" width="4.28515625" style="404" customWidth="1"/>
    <col min="16134" max="16134" width="8.42578125" style="404" customWidth="1"/>
    <col min="16135" max="16141" width="3.7109375" style="404" customWidth="1"/>
    <col min="16142" max="16142" width="4.140625" style="404" customWidth="1"/>
    <col min="16143" max="16143" width="3.7109375" style="404" customWidth="1"/>
    <col min="16144" max="16144" width="4.7109375" style="404" customWidth="1"/>
    <col min="16145" max="16148" width="3.7109375" style="404" customWidth="1"/>
    <col min="16149" max="16384" width="9.140625" style="404"/>
  </cols>
  <sheetData>
    <row r="1" spans="1:22" ht="15" customHeight="1">
      <c r="A1" s="793" t="s">
        <v>526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</row>
    <row r="2" spans="1:22">
      <c r="A2" s="405" t="s">
        <v>373</v>
      </c>
      <c r="B2" s="406"/>
      <c r="C2" s="406"/>
      <c r="D2" s="407"/>
      <c r="E2" s="406"/>
      <c r="F2" s="408"/>
      <c r="G2" s="406"/>
      <c r="H2" s="406"/>
      <c r="I2" s="406"/>
      <c r="J2" s="406"/>
      <c r="K2" s="406"/>
      <c r="L2" s="406"/>
      <c r="M2" s="407"/>
      <c r="N2" s="407"/>
      <c r="O2" s="407"/>
      <c r="P2" s="407"/>
      <c r="Q2" s="406"/>
      <c r="R2" s="406"/>
      <c r="S2" s="406"/>
      <c r="T2" s="406"/>
    </row>
    <row r="3" spans="1:22" s="411" customFormat="1" ht="12.75" customHeight="1">
      <c r="A3" s="409"/>
      <c r="B3" s="794" t="s">
        <v>527</v>
      </c>
      <c r="C3" s="796" t="s">
        <v>528</v>
      </c>
      <c r="D3" s="794" t="s">
        <v>529</v>
      </c>
      <c r="E3" s="794" t="s">
        <v>530</v>
      </c>
      <c r="F3" s="798" t="s">
        <v>531</v>
      </c>
      <c r="G3" s="794" t="s">
        <v>532</v>
      </c>
      <c r="H3" s="794" t="s">
        <v>533</v>
      </c>
      <c r="I3" s="794" t="s">
        <v>534</v>
      </c>
      <c r="J3" s="794" t="s">
        <v>535</v>
      </c>
      <c r="K3" s="410"/>
      <c r="L3" s="794" t="s">
        <v>536</v>
      </c>
      <c r="M3" s="802" t="s">
        <v>537</v>
      </c>
      <c r="N3" s="804" t="s">
        <v>538</v>
      </c>
      <c r="O3" s="806" t="s">
        <v>539</v>
      </c>
      <c r="P3" s="808" t="s">
        <v>540</v>
      </c>
      <c r="Q3" s="800" t="s">
        <v>541</v>
      </c>
      <c r="R3" s="800" t="s">
        <v>542</v>
      </c>
      <c r="S3" s="794" t="s">
        <v>543</v>
      </c>
      <c r="T3" s="794" t="s">
        <v>461</v>
      </c>
    </row>
    <row r="4" spans="1:22" ht="42">
      <c r="A4" s="412" t="s">
        <v>544</v>
      </c>
      <c r="B4" s="795"/>
      <c r="C4" s="794"/>
      <c r="D4" s="797"/>
      <c r="E4" s="795"/>
      <c r="F4" s="799"/>
      <c r="G4" s="795"/>
      <c r="H4" s="795"/>
      <c r="I4" s="795"/>
      <c r="J4" s="795"/>
      <c r="K4" s="413" t="s">
        <v>545</v>
      </c>
      <c r="L4" s="795"/>
      <c r="M4" s="803"/>
      <c r="N4" s="805"/>
      <c r="O4" s="807"/>
      <c r="P4" s="809"/>
      <c r="Q4" s="801"/>
      <c r="R4" s="801"/>
      <c r="S4" s="795"/>
      <c r="T4" s="795"/>
      <c r="U4" s="414"/>
      <c r="V4" s="414"/>
    </row>
    <row r="5" spans="1:22" s="414" customFormat="1">
      <c r="A5" s="415" t="s">
        <v>203</v>
      </c>
      <c r="B5" s="416">
        <v>1073</v>
      </c>
      <c r="C5" s="328">
        <f>D5/B5*10000</f>
        <v>186.39328984156569</v>
      </c>
      <c r="D5" s="417">
        <f>SUM(G5:T5)</f>
        <v>20</v>
      </c>
      <c r="E5" s="418">
        <v>17</v>
      </c>
      <c r="F5" s="419">
        <v>39200</v>
      </c>
      <c r="G5" s="418" t="s">
        <v>485</v>
      </c>
      <c r="H5" s="418" t="s">
        <v>485</v>
      </c>
      <c r="I5" s="418" t="s">
        <v>485</v>
      </c>
      <c r="J5" s="418" t="s">
        <v>485</v>
      </c>
      <c r="K5" s="418" t="s">
        <v>485</v>
      </c>
      <c r="L5" s="418" t="s">
        <v>485</v>
      </c>
      <c r="M5" s="418">
        <v>4</v>
      </c>
      <c r="N5" s="418">
        <v>4</v>
      </c>
      <c r="O5" s="418">
        <v>8</v>
      </c>
      <c r="P5" s="418">
        <v>3</v>
      </c>
      <c r="Q5" s="418" t="s">
        <v>485</v>
      </c>
      <c r="R5" s="418" t="s">
        <v>485</v>
      </c>
      <c r="S5" s="418" t="s">
        <v>485</v>
      </c>
      <c r="T5" s="418">
        <v>1</v>
      </c>
      <c r="U5" s="404"/>
      <c r="V5" s="404"/>
    </row>
    <row r="6" spans="1:22" s="414" customFormat="1">
      <c r="A6" s="420" t="s">
        <v>204</v>
      </c>
      <c r="B6" s="421">
        <v>1354</v>
      </c>
      <c r="C6" s="422">
        <f t="shared" ref="C6:C19" si="0">D6/B6*10000</f>
        <v>66.469719350073859</v>
      </c>
      <c r="D6" s="417">
        <f t="shared" ref="D6:D20" si="1">SUM(G6:T6)</f>
        <v>9</v>
      </c>
      <c r="E6" s="423">
        <v>3</v>
      </c>
      <c r="F6" s="372">
        <v>12400</v>
      </c>
      <c r="G6" s="423" t="s">
        <v>485</v>
      </c>
      <c r="H6" s="423" t="s">
        <v>485</v>
      </c>
      <c r="I6" s="423" t="s">
        <v>485</v>
      </c>
      <c r="J6" s="423" t="s">
        <v>485</v>
      </c>
      <c r="K6" s="423" t="s">
        <v>485</v>
      </c>
      <c r="L6" s="423" t="s">
        <v>485</v>
      </c>
      <c r="M6" s="417">
        <v>1</v>
      </c>
      <c r="N6" s="417">
        <v>3</v>
      </c>
      <c r="O6" s="417">
        <v>4</v>
      </c>
      <c r="P6" s="417">
        <v>1</v>
      </c>
      <c r="Q6" s="423" t="s">
        <v>485</v>
      </c>
      <c r="R6" s="423" t="s">
        <v>485</v>
      </c>
      <c r="S6" s="423" t="s">
        <v>485</v>
      </c>
      <c r="T6" s="423" t="s">
        <v>485</v>
      </c>
      <c r="U6" s="404"/>
      <c r="V6" s="404"/>
    </row>
    <row r="7" spans="1:22" s="414" customFormat="1">
      <c r="A7" s="420" t="s">
        <v>205</v>
      </c>
      <c r="B7" s="421">
        <v>1039</v>
      </c>
      <c r="C7" s="422">
        <f t="shared" si="0"/>
        <v>125.12030798845042</v>
      </c>
      <c r="D7" s="417">
        <f t="shared" si="1"/>
        <v>13</v>
      </c>
      <c r="E7" s="423">
        <v>13</v>
      </c>
      <c r="F7" s="372">
        <v>64650</v>
      </c>
      <c r="G7" s="423" t="s">
        <v>485</v>
      </c>
      <c r="H7" s="423" t="s">
        <v>485</v>
      </c>
      <c r="I7" s="423" t="s">
        <v>485</v>
      </c>
      <c r="J7" s="423" t="s">
        <v>485</v>
      </c>
      <c r="K7" s="423" t="s">
        <v>485</v>
      </c>
      <c r="L7" s="423">
        <v>1</v>
      </c>
      <c r="M7" s="417">
        <v>4</v>
      </c>
      <c r="N7" s="417">
        <v>2</v>
      </c>
      <c r="O7" s="417">
        <v>1</v>
      </c>
      <c r="P7" s="417">
        <v>3</v>
      </c>
      <c r="Q7" s="417" t="s">
        <v>485</v>
      </c>
      <c r="R7" s="417" t="s">
        <v>485</v>
      </c>
      <c r="S7" s="417">
        <v>1</v>
      </c>
      <c r="T7" s="417">
        <v>1</v>
      </c>
      <c r="U7" s="404"/>
      <c r="V7" s="404"/>
    </row>
    <row r="8" spans="1:22" s="414" customFormat="1">
      <c r="A8" s="420" t="s">
        <v>206</v>
      </c>
      <c r="B8" s="421">
        <v>680</v>
      </c>
      <c r="C8" s="422">
        <f t="shared" si="0"/>
        <v>117.64705882352941</v>
      </c>
      <c r="D8" s="417">
        <f t="shared" si="1"/>
        <v>8</v>
      </c>
      <c r="E8" s="423">
        <v>15</v>
      </c>
      <c r="F8" s="372">
        <v>12945</v>
      </c>
      <c r="G8" s="423" t="s">
        <v>485</v>
      </c>
      <c r="H8" s="423" t="s">
        <v>485</v>
      </c>
      <c r="I8" s="423" t="s">
        <v>485</v>
      </c>
      <c r="J8" s="423" t="s">
        <v>485</v>
      </c>
      <c r="K8" s="423" t="s">
        <v>485</v>
      </c>
      <c r="L8" s="423" t="s">
        <v>485</v>
      </c>
      <c r="M8" s="417">
        <v>1</v>
      </c>
      <c r="N8" s="417">
        <v>1</v>
      </c>
      <c r="O8" s="417">
        <v>6</v>
      </c>
      <c r="P8" s="417" t="s">
        <v>485</v>
      </c>
      <c r="Q8" s="423" t="s">
        <v>485</v>
      </c>
      <c r="R8" s="423" t="s">
        <v>485</v>
      </c>
      <c r="S8" s="423" t="s">
        <v>485</v>
      </c>
      <c r="T8" s="423" t="s">
        <v>485</v>
      </c>
      <c r="U8" s="404"/>
      <c r="V8" s="404"/>
    </row>
    <row r="9" spans="1:22" s="414" customFormat="1">
      <c r="A9" s="420" t="s">
        <v>207</v>
      </c>
      <c r="B9" s="424">
        <v>764</v>
      </c>
      <c r="C9" s="422">
        <f t="shared" si="0"/>
        <v>78.534031413612567</v>
      </c>
      <c r="D9" s="417">
        <f t="shared" si="1"/>
        <v>6</v>
      </c>
      <c r="E9" s="423">
        <v>7</v>
      </c>
      <c r="F9" s="372">
        <v>96343.8</v>
      </c>
      <c r="G9" s="423">
        <f>-AB8</f>
        <v>0</v>
      </c>
      <c r="H9" s="423" t="s">
        <v>485</v>
      </c>
      <c r="I9" s="423" t="s">
        <v>485</v>
      </c>
      <c r="J9" s="423" t="s">
        <v>485</v>
      </c>
      <c r="K9" s="423" t="s">
        <v>485</v>
      </c>
      <c r="L9" s="423">
        <v>1</v>
      </c>
      <c r="M9" s="417">
        <v>1</v>
      </c>
      <c r="N9" s="417">
        <v>0</v>
      </c>
      <c r="O9" s="417">
        <v>1</v>
      </c>
      <c r="P9" s="417">
        <v>0</v>
      </c>
      <c r="Q9" s="417" t="s">
        <v>485</v>
      </c>
      <c r="R9" s="417" t="s">
        <v>485</v>
      </c>
      <c r="S9" s="417" t="s">
        <v>485</v>
      </c>
      <c r="T9" s="423">
        <v>3</v>
      </c>
      <c r="U9" s="404"/>
      <c r="V9" s="404"/>
    </row>
    <row r="10" spans="1:22" s="414" customFormat="1">
      <c r="A10" s="420" t="s">
        <v>208</v>
      </c>
      <c r="B10" s="421">
        <v>935</v>
      </c>
      <c r="C10" s="422">
        <f t="shared" si="0"/>
        <v>42.780748663101605</v>
      </c>
      <c r="D10" s="417">
        <f t="shared" si="1"/>
        <v>4</v>
      </c>
      <c r="E10" s="423">
        <v>6</v>
      </c>
      <c r="F10" s="372">
        <v>15520</v>
      </c>
      <c r="G10" s="423" t="s">
        <v>485</v>
      </c>
      <c r="H10" s="423" t="s">
        <v>485</v>
      </c>
      <c r="I10" s="423"/>
      <c r="J10" s="423" t="s">
        <v>485</v>
      </c>
      <c r="K10" s="423" t="s">
        <v>485</v>
      </c>
      <c r="L10" s="423" t="s">
        <v>485</v>
      </c>
      <c r="M10" s="417" t="s">
        <v>485</v>
      </c>
      <c r="N10" s="417">
        <v>0</v>
      </c>
      <c r="O10" s="417">
        <v>1</v>
      </c>
      <c r="P10" s="417">
        <v>1</v>
      </c>
      <c r="Q10" s="423" t="s">
        <v>485</v>
      </c>
      <c r="R10" s="423" t="s">
        <v>485</v>
      </c>
      <c r="S10" s="423" t="s">
        <v>485</v>
      </c>
      <c r="T10" s="423">
        <v>2</v>
      </c>
      <c r="U10" s="404"/>
      <c r="V10" s="404"/>
    </row>
    <row r="11" spans="1:22" s="414" customFormat="1">
      <c r="A11" s="420" t="s">
        <v>209</v>
      </c>
      <c r="B11" s="421">
        <v>1389</v>
      </c>
      <c r="C11" s="422">
        <f t="shared" si="0"/>
        <v>86.393088552915771</v>
      </c>
      <c r="D11" s="417">
        <f t="shared" si="1"/>
        <v>12</v>
      </c>
      <c r="E11" s="423">
        <v>11</v>
      </c>
      <c r="F11" s="372">
        <v>76588</v>
      </c>
      <c r="G11" s="423">
        <v>0</v>
      </c>
      <c r="H11" s="423">
        <v>1</v>
      </c>
      <c r="I11" s="423"/>
      <c r="J11" s="423" t="s">
        <v>485</v>
      </c>
      <c r="K11" s="423" t="s">
        <v>485</v>
      </c>
      <c r="L11" s="423">
        <v>1</v>
      </c>
      <c r="M11" s="417">
        <v>3</v>
      </c>
      <c r="N11" s="417">
        <v>3</v>
      </c>
      <c r="O11" s="417">
        <v>0</v>
      </c>
      <c r="P11" s="417">
        <v>2</v>
      </c>
      <c r="Q11" s="417" t="s">
        <v>485</v>
      </c>
      <c r="R11" s="417" t="s">
        <v>485</v>
      </c>
      <c r="S11" s="417" t="s">
        <v>485</v>
      </c>
      <c r="T11" s="423">
        <v>2</v>
      </c>
      <c r="U11" s="404"/>
      <c r="V11" s="404"/>
    </row>
    <row r="12" spans="1:22" s="414" customFormat="1">
      <c r="A12" s="420" t="s">
        <v>210</v>
      </c>
      <c r="B12" s="421">
        <v>1554</v>
      </c>
      <c r="C12" s="422">
        <f t="shared" si="0"/>
        <v>25.74002574002574</v>
      </c>
      <c r="D12" s="417">
        <f t="shared" si="1"/>
        <v>4</v>
      </c>
      <c r="E12" s="423">
        <v>1</v>
      </c>
      <c r="F12" s="372">
        <v>38700</v>
      </c>
      <c r="G12" s="423" t="s">
        <v>485</v>
      </c>
      <c r="H12" s="423" t="s">
        <v>485</v>
      </c>
      <c r="I12" s="423" t="s">
        <v>485</v>
      </c>
      <c r="J12" s="423" t="s">
        <v>485</v>
      </c>
      <c r="K12" s="423" t="s">
        <v>485</v>
      </c>
      <c r="L12" s="423" t="s">
        <v>485</v>
      </c>
      <c r="M12" s="417" t="s">
        <v>485</v>
      </c>
      <c r="N12" s="417">
        <v>2</v>
      </c>
      <c r="O12" s="417">
        <v>1</v>
      </c>
      <c r="P12" s="417" t="s">
        <v>485</v>
      </c>
      <c r="Q12" s="423" t="s">
        <v>485</v>
      </c>
      <c r="R12" s="423" t="s">
        <v>485</v>
      </c>
      <c r="S12" s="423" t="s">
        <v>485</v>
      </c>
      <c r="T12" s="423">
        <v>1</v>
      </c>
      <c r="U12" s="404"/>
      <c r="V12" s="404"/>
    </row>
    <row r="13" spans="1:22" s="414" customFormat="1">
      <c r="A13" s="420" t="s">
        <v>211</v>
      </c>
      <c r="B13" s="421">
        <v>1513</v>
      </c>
      <c r="C13" s="422">
        <f t="shared" si="0"/>
        <v>52.875082617316586</v>
      </c>
      <c r="D13" s="417">
        <f t="shared" si="1"/>
        <v>8</v>
      </c>
      <c r="E13" s="425">
        <v>6</v>
      </c>
      <c r="F13" s="372">
        <v>93840</v>
      </c>
      <c r="G13" s="425" t="s">
        <v>485</v>
      </c>
      <c r="H13" s="423" t="s">
        <v>485</v>
      </c>
      <c r="I13" s="425"/>
      <c r="J13" s="423" t="s">
        <v>485</v>
      </c>
      <c r="K13" s="423" t="s">
        <v>485</v>
      </c>
      <c r="L13" s="425" t="s">
        <v>485</v>
      </c>
      <c r="M13" s="417">
        <v>3</v>
      </c>
      <c r="N13" s="417">
        <v>2</v>
      </c>
      <c r="O13" s="417">
        <v>1</v>
      </c>
      <c r="P13" s="417">
        <v>2</v>
      </c>
      <c r="Q13" s="425" t="s">
        <v>485</v>
      </c>
      <c r="R13" s="425" t="s">
        <v>485</v>
      </c>
      <c r="S13" s="425" t="s">
        <v>485</v>
      </c>
      <c r="T13" s="425" t="s">
        <v>485</v>
      </c>
      <c r="U13" s="404"/>
      <c r="V13" s="404"/>
    </row>
    <row r="14" spans="1:22" s="414" customFormat="1">
      <c r="A14" s="420" t="s">
        <v>212</v>
      </c>
      <c r="B14" s="421">
        <v>1200</v>
      </c>
      <c r="C14" s="422">
        <f t="shared" si="0"/>
        <v>33.333333333333336</v>
      </c>
      <c r="D14" s="417">
        <f t="shared" si="1"/>
        <v>4</v>
      </c>
      <c r="E14" s="425">
        <v>3</v>
      </c>
      <c r="F14" s="372">
        <v>8800</v>
      </c>
      <c r="G14" s="425">
        <v>0</v>
      </c>
      <c r="H14" s="425" t="s">
        <v>485</v>
      </c>
      <c r="I14" s="425" t="s">
        <v>485</v>
      </c>
      <c r="J14" s="425" t="s">
        <v>485</v>
      </c>
      <c r="K14" s="425" t="s">
        <v>485</v>
      </c>
      <c r="L14" s="425" t="s">
        <v>485</v>
      </c>
      <c r="M14" s="417">
        <v>2</v>
      </c>
      <c r="N14" s="417">
        <v>0</v>
      </c>
      <c r="O14" s="417">
        <v>1</v>
      </c>
      <c r="P14" s="417">
        <v>1</v>
      </c>
      <c r="Q14" s="425" t="s">
        <v>485</v>
      </c>
      <c r="R14" s="425" t="s">
        <v>485</v>
      </c>
      <c r="S14" s="425" t="s">
        <v>485</v>
      </c>
      <c r="T14" s="425" t="s">
        <v>485</v>
      </c>
      <c r="U14" s="404"/>
      <c r="V14" s="404"/>
    </row>
    <row r="15" spans="1:22" s="414" customFormat="1">
      <c r="A15" s="420" t="s">
        <v>213</v>
      </c>
      <c r="B15" s="421">
        <v>1442</v>
      </c>
      <c r="C15" s="422">
        <f t="shared" si="0"/>
        <v>69.34812760055479</v>
      </c>
      <c r="D15" s="417">
        <f t="shared" si="1"/>
        <v>10</v>
      </c>
      <c r="E15" s="425">
        <v>11</v>
      </c>
      <c r="F15" s="372">
        <v>29200</v>
      </c>
      <c r="G15" s="425">
        <v>0</v>
      </c>
      <c r="H15" s="423" t="s">
        <v>485</v>
      </c>
      <c r="I15" s="425"/>
      <c r="J15" s="423" t="s">
        <v>485</v>
      </c>
      <c r="K15" s="423" t="s">
        <v>485</v>
      </c>
      <c r="L15" s="425" t="s">
        <v>485</v>
      </c>
      <c r="M15" s="417">
        <v>2</v>
      </c>
      <c r="N15" s="417">
        <v>3</v>
      </c>
      <c r="O15" s="417">
        <v>2</v>
      </c>
      <c r="P15" s="417">
        <v>1</v>
      </c>
      <c r="Q15" s="417" t="s">
        <v>485</v>
      </c>
      <c r="R15" s="417" t="s">
        <v>485</v>
      </c>
      <c r="S15" s="417">
        <v>1</v>
      </c>
      <c r="T15" s="417">
        <v>1</v>
      </c>
      <c r="U15" s="404"/>
      <c r="V15" s="404"/>
    </row>
    <row r="16" spans="1:22" s="414" customFormat="1">
      <c r="A16" s="420" t="s">
        <v>214</v>
      </c>
      <c r="B16" s="421">
        <v>1448</v>
      </c>
      <c r="C16" s="422">
        <f t="shared" si="0"/>
        <v>34.530386740331487</v>
      </c>
      <c r="D16" s="417">
        <f t="shared" si="1"/>
        <v>5</v>
      </c>
      <c r="E16" s="425">
        <v>3</v>
      </c>
      <c r="F16" s="372">
        <v>14940</v>
      </c>
      <c r="G16" s="425">
        <v>1</v>
      </c>
      <c r="H16" s="423" t="s">
        <v>485</v>
      </c>
      <c r="I16" s="423" t="s">
        <v>485</v>
      </c>
      <c r="J16" s="423" t="s">
        <v>485</v>
      </c>
      <c r="K16" s="423" t="s">
        <v>485</v>
      </c>
      <c r="L16" s="423" t="s">
        <v>485</v>
      </c>
      <c r="M16" s="417" t="s">
        <v>485</v>
      </c>
      <c r="N16" s="417">
        <v>1</v>
      </c>
      <c r="O16" s="417" t="s">
        <v>485</v>
      </c>
      <c r="P16" s="417">
        <v>2</v>
      </c>
      <c r="Q16" s="423" t="s">
        <v>485</v>
      </c>
      <c r="R16" s="423" t="s">
        <v>485</v>
      </c>
      <c r="S16" s="423" t="s">
        <v>485</v>
      </c>
      <c r="T16" s="423">
        <v>1</v>
      </c>
      <c r="U16" s="404"/>
      <c r="V16" s="404"/>
    </row>
    <row r="17" spans="1:22" s="414" customFormat="1">
      <c r="A17" s="420" t="s">
        <v>215</v>
      </c>
      <c r="B17" s="421">
        <v>3675</v>
      </c>
      <c r="C17" s="422">
        <f t="shared" si="0"/>
        <v>27.210884353741495</v>
      </c>
      <c r="D17" s="417">
        <f t="shared" si="1"/>
        <v>10</v>
      </c>
      <c r="E17" s="425">
        <v>6</v>
      </c>
      <c r="F17" s="372">
        <v>27840</v>
      </c>
      <c r="G17" s="425" t="s">
        <v>485</v>
      </c>
      <c r="H17" s="423" t="s">
        <v>485</v>
      </c>
      <c r="I17" s="425"/>
      <c r="J17" s="423" t="s">
        <v>485</v>
      </c>
      <c r="K17" s="423" t="s">
        <v>485</v>
      </c>
      <c r="L17" s="423" t="s">
        <v>485</v>
      </c>
      <c r="M17" s="417">
        <v>2</v>
      </c>
      <c r="N17" s="417">
        <v>6</v>
      </c>
      <c r="O17" s="417">
        <v>1</v>
      </c>
      <c r="P17" s="417">
        <v>1</v>
      </c>
      <c r="Q17" s="425" t="s">
        <v>485</v>
      </c>
      <c r="R17" s="425" t="s">
        <v>485</v>
      </c>
      <c r="S17" s="425" t="s">
        <v>485</v>
      </c>
      <c r="T17" s="425" t="s">
        <v>485</v>
      </c>
      <c r="U17" s="404"/>
      <c r="V17" s="404"/>
    </row>
    <row r="18" spans="1:22" s="414" customFormat="1">
      <c r="A18" s="420" t="s">
        <v>216</v>
      </c>
      <c r="B18" s="424">
        <v>9434</v>
      </c>
      <c r="C18" s="422">
        <f t="shared" si="0"/>
        <v>125.07949968200127</v>
      </c>
      <c r="D18" s="417">
        <f t="shared" si="1"/>
        <v>118</v>
      </c>
      <c r="E18" s="425">
        <v>104</v>
      </c>
      <c r="F18" s="372">
        <v>246993</v>
      </c>
      <c r="G18" s="425">
        <v>0</v>
      </c>
      <c r="H18" s="423" t="s">
        <v>485</v>
      </c>
      <c r="I18" s="423">
        <v>1</v>
      </c>
      <c r="J18" s="423" t="s">
        <v>485</v>
      </c>
      <c r="K18" s="423">
        <v>1</v>
      </c>
      <c r="L18" s="425">
        <v>6</v>
      </c>
      <c r="M18" s="417">
        <v>43</v>
      </c>
      <c r="N18" s="417">
        <v>31</v>
      </c>
      <c r="O18" s="417">
        <v>4</v>
      </c>
      <c r="P18" s="417">
        <v>16</v>
      </c>
      <c r="Q18" s="423" t="s">
        <v>485</v>
      </c>
      <c r="R18" s="417" t="s">
        <v>485</v>
      </c>
      <c r="S18" s="425">
        <v>5</v>
      </c>
      <c r="T18" s="423">
        <v>11</v>
      </c>
      <c r="U18" s="404"/>
      <c r="V18" s="404"/>
    </row>
    <row r="19" spans="1:22" s="414" customFormat="1">
      <c r="A19" s="420" t="s">
        <v>217</v>
      </c>
      <c r="B19" s="424">
        <v>1827</v>
      </c>
      <c r="C19" s="422">
        <f t="shared" si="0"/>
        <v>60.207991242474002</v>
      </c>
      <c r="D19" s="417">
        <f t="shared" si="1"/>
        <v>11</v>
      </c>
      <c r="E19" s="425">
        <v>9</v>
      </c>
      <c r="F19" s="372">
        <v>23570</v>
      </c>
      <c r="G19" s="425" t="s">
        <v>485</v>
      </c>
      <c r="H19" s="425" t="s">
        <v>485</v>
      </c>
      <c r="I19" s="425">
        <v>1</v>
      </c>
      <c r="J19" s="425" t="s">
        <v>485</v>
      </c>
      <c r="K19" s="425" t="s">
        <v>485</v>
      </c>
      <c r="L19" s="425">
        <v>1</v>
      </c>
      <c r="M19" s="417">
        <v>4</v>
      </c>
      <c r="N19" s="417">
        <v>3</v>
      </c>
      <c r="O19" s="417">
        <f>-J26</f>
        <v>0</v>
      </c>
      <c r="P19" s="417">
        <v>2</v>
      </c>
      <c r="Q19" s="425" t="s">
        <v>485</v>
      </c>
      <c r="R19" s="425" t="s">
        <v>485</v>
      </c>
      <c r="S19" s="425">
        <v>0</v>
      </c>
      <c r="T19" s="425" t="s">
        <v>485</v>
      </c>
      <c r="U19" s="404"/>
      <c r="V19" s="404"/>
    </row>
    <row r="20" spans="1:22" s="414" customFormat="1">
      <c r="A20" s="420" t="s">
        <v>546</v>
      </c>
      <c r="B20" s="426" t="s">
        <v>485</v>
      </c>
      <c r="C20" s="427" t="s">
        <v>485</v>
      </c>
      <c r="D20" s="260">
        <f t="shared" si="1"/>
        <v>0</v>
      </c>
      <c r="E20" s="428">
        <v>4</v>
      </c>
      <c r="F20" s="429" t="s">
        <v>485</v>
      </c>
      <c r="G20" s="428" t="s">
        <v>485</v>
      </c>
      <c r="H20" s="430" t="s">
        <v>485</v>
      </c>
      <c r="I20" s="430" t="s">
        <v>485</v>
      </c>
      <c r="J20" s="430" t="s">
        <v>485</v>
      </c>
      <c r="K20" s="430" t="s">
        <v>485</v>
      </c>
      <c r="L20" s="430" t="s">
        <v>485</v>
      </c>
      <c r="M20" s="260" t="s">
        <v>485</v>
      </c>
      <c r="N20" s="260" t="s">
        <v>485</v>
      </c>
      <c r="O20" s="417" t="s">
        <v>485</v>
      </c>
      <c r="P20" s="417" t="s">
        <v>485</v>
      </c>
      <c r="Q20" s="423" t="s">
        <v>485</v>
      </c>
      <c r="R20" s="423" t="s">
        <v>485</v>
      </c>
      <c r="S20" s="423" t="s">
        <v>485</v>
      </c>
      <c r="T20" s="423" t="s">
        <v>485</v>
      </c>
      <c r="U20" s="404"/>
      <c r="V20" s="404"/>
    </row>
    <row r="21" spans="1:22" s="414" customFormat="1">
      <c r="A21" s="431" t="s">
        <v>245</v>
      </c>
      <c r="B21" s="432">
        <f>SUM(B5:B19)</f>
        <v>29327</v>
      </c>
      <c r="C21" s="427">
        <f>D21/B21*10000</f>
        <v>82.517816346711228</v>
      </c>
      <c r="D21" s="260">
        <f>SUM(D5:D19)</f>
        <v>242</v>
      </c>
      <c r="E21" s="428">
        <f>SUM(E5:E20)</f>
        <v>219</v>
      </c>
      <c r="F21" s="429">
        <f>SUM(F5:F20)</f>
        <v>801529.8</v>
      </c>
      <c r="G21" s="428">
        <f>SUM(G5:G19)</f>
        <v>1</v>
      </c>
      <c r="H21" s="428">
        <f>SUM(H5:H19)</f>
        <v>1</v>
      </c>
      <c r="I21" s="428">
        <f t="shared" ref="I21:T21" si="2">SUM(I5:I19)</f>
        <v>2</v>
      </c>
      <c r="J21" s="428">
        <f t="shared" si="2"/>
        <v>0</v>
      </c>
      <c r="K21" s="428">
        <f t="shared" si="2"/>
        <v>1</v>
      </c>
      <c r="L21" s="428">
        <f t="shared" si="2"/>
        <v>10</v>
      </c>
      <c r="M21" s="260">
        <f t="shared" si="2"/>
        <v>70</v>
      </c>
      <c r="N21" s="260">
        <f t="shared" si="2"/>
        <v>61</v>
      </c>
      <c r="O21" s="433">
        <f t="shared" si="2"/>
        <v>31</v>
      </c>
      <c r="P21" s="433">
        <f t="shared" si="2"/>
        <v>35</v>
      </c>
      <c r="Q21" s="434">
        <f t="shared" si="2"/>
        <v>0</v>
      </c>
      <c r="R21" s="434">
        <f t="shared" si="2"/>
        <v>0</v>
      </c>
      <c r="S21" s="434">
        <f t="shared" si="2"/>
        <v>7</v>
      </c>
      <c r="T21" s="434">
        <f t="shared" si="2"/>
        <v>23</v>
      </c>
      <c r="U21" s="404"/>
      <c r="V21" s="404"/>
    </row>
  </sheetData>
  <mergeCells count="19">
    <mergeCell ref="O3:O4"/>
    <mergeCell ref="P3:P4"/>
    <mergeCell ref="Q3:Q4"/>
    <mergeCell ref="A1:T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R3:R4"/>
    <mergeCell ref="S3:S4"/>
    <mergeCell ref="T3:T4"/>
    <mergeCell ref="L3:L4"/>
    <mergeCell ref="M3:M4"/>
    <mergeCell ref="N3:N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M43"/>
  <sheetViews>
    <sheetView workbookViewId="0">
      <selection activeCell="I7" sqref="I7:I21"/>
    </sheetView>
  </sheetViews>
  <sheetFormatPr defaultRowHeight="12.75"/>
  <cols>
    <col min="1" max="7" width="9.140625" style="161"/>
    <col min="8" max="8" width="13.5703125" style="161" customWidth="1"/>
    <col min="9" max="9" width="5.28515625" style="162" customWidth="1"/>
    <col min="10" max="10" width="37.85546875" style="446" customWidth="1"/>
    <col min="11" max="11" width="6.140625" style="162" customWidth="1"/>
    <col min="12" max="12" width="7.28515625" style="162" customWidth="1"/>
    <col min="13" max="13" width="10.85546875" style="162" customWidth="1"/>
    <col min="14" max="263" width="9.140625" style="161"/>
    <col min="264" max="264" width="13.5703125" style="161" customWidth="1"/>
    <col min="265" max="265" width="5.28515625" style="161" customWidth="1"/>
    <col min="266" max="266" width="37.85546875" style="161" customWidth="1"/>
    <col min="267" max="267" width="6.140625" style="161" customWidth="1"/>
    <col min="268" max="268" width="7.28515625" style="161" customWidth="1"/>
    <col min="269" max="269" width="10.85546875" style="161" customWidth="1"/>
    <col min="270" max="519" width="9.140625" style="161"/>
    <col min="520" max="520" width="13.5703125" style="161" customWidth="1"/>
    <col min="521" max="521" width="5.28515625" style="161" customWidth="1"/>
    <col min="522" max="522" width="37.85546875" style="161" customWidth="1"/>
    <col min="523" max="523" width="6.140625" style="161" customWidth="1"/>
    <col min="524" max="524" width="7.28515625" style="161" customWidth="1"/>
    <col min="525" max="525" width="10.85546875" style="161" customWidth="1"/>
    <col min="526" max="775" width="9.140625" style="161"/>
    <col min="776" max="776" width="13.5703125" style="161" customWidth="1"/>
    <col min="777" max="777" width="5.28515625" style="161" customWidth="1"/>
    <col min="778" max="778" width="37.85546875" style="161" customWidth="1"/>
    <col min="779" max="779" width="6.140625" style="161" customWidth="1"/>
    <col min="780" max="780" width="7.28515625" style="161" customWidth="1"/>
    <col min="781" max="781" width="10.85546875" style="161" customWidth="1"/>
    <col min="782" max="1031" width="9.140625" style="161"/>
    <col min="1032" max="1032" width="13.5703125" style="161" customWidth="1"/>
    <col min="1033" max="1033" width="5.28515625" style="161" customWidth="1"/>
    <col min="1034" max="1034" width="37.85546875" style="161" customWidth="1"/>
    <col min="1035" max="1035" width="6.140625" style="161" customWidth="1"/>
    <col min="1036" max="1036" width="7.28515625" style="161" customWidth="1"/>
    <col min="1037" max="1037" width="10.85546875" style="161" customWidth="1"/>
    <col min="1038" max="1287" width="9.140625" style="161"/>
    <col min="1288" max="1288" width="13.5703125" style="161" customWidth="1"/>
    <col min="1289" max="1289" width="5.28515625" style="161" customWidth="1"/>
    <col min="1290" max="1290" width="37.85546875" style="161" customWidth="1"/>
    <col min="1291" max="1291" width="6.140625" style="161" customWidth="1"/>
    <col min="1292" max="1292" width="7.28515625" style="161" customWidth="1"/>
    <col min="1293" max="1293" width="10.85546875" style="161" customWidth="1"/>
    <col min="1294" max="1543" width="9.140625" style="161"/>
    <col min="1544" max="1544" width="13.5703125" style="161" customWidth="1"/>
    <col min="1545" max="1545" width="5.28515625" style="161" customWidth="1"/>
    <col min="1546" max="1546" width="37.85546875" style="161" customWidth="1"/>
    <col min="1547" max="1547" width="6.140625" style="161" customWidth="1"/>
    <col min="1548" max="1548" width="7.28515625" style="161" customWidth="1"/>
    <col min="1549" max="1549" width="10.85546875" style="161" customWidth="1"/>
    <col min="1550" max="1799" width="9.140625" style="161"/>
    <col min="1800" max="1800" width="13.5703125" style="161" customWidth="1"/>
    <col min="1801" max="1801" width="5.28515625" style="161" customWidth="1"/>
    <col min="1802" max="1802" width="37.85546875" style="161" customWidth="1"/>
    <col min="1803" max="1803" width="6.140625" style="161" customWidth="1"/>
    <col min="1804" max="1804" width="7.28515625" style="161" customWidth="1"/>
    <col min="1805" max="1805" width="10.85546875" style="161" customWidth="1"/>
    <col min="1806" max="2055" width="9.140625" style="161"/>
    <col min="2056" max="2056" width="13.5703125" style="161" customWidth="1"/>
    <col min="2057" max="2057" width="5.28515625" style="161" customWidth="1"/>
    <col min="2058" max="2058" width="37.85546875" style="161" customWidth="1"/>
    <col min="2059" max="2059" width="6.140625" style="161" customWidth="1"/>
    <col min="2060" max="2060" width="7.28515625" style="161" customWidth="1"/>
    <col min="2061" max="2061" width="10.85546875" style="161" customWidth="1"/>
    <col min="2062" max="2311" width="9.140625" style="161"/>
    <col min="2312" max="2312" width="13.5703125" style="161" customWidth="1"/>
    <col min="2313" max="2313" width="5.28515625" style="161" customWidth="1"/>
    <col min="2314" max="2314" width="37.85546875" style="161" customWidth="1"/>
    <col min="2315" max="2315" width="6.140625" style="161" customWidth="1"/>
    <col min="2316" max="2316" width="7.28515625" style="161" customWidth="1"/>
    <col min="2317" max="2317" width="10.85546875" style="161" customWidth="1"/>
    <col min="2318" max="2567" width="9.140625" style="161"/>
    <col min="2568" max="2568" width="13.5703125" style="161" customWidth="1"/>
    <col min="2569" max="2569" width="5.28515625" style="161" customWidth="1"/>
    <col min="2570" max="2570" width="37.85546875" style="161" customWidth="1"/>
    <col min="2571" max="2571" width="6.140625" style="161" customWidth="1"/>
    <col min="2572" max="2572" width="7.28515625" style="161" customWidth="1"/>
    <col min="2573" max="2573" width="10.85546875" style="161" customWidth="1"/>
    <col min="2574" max="2823" width="9.140625" style="161"/>
    <col min="2824" max="2824" width="13.5703125" style="161" customWidth="1"/>
    <col min="2825" max="2825" width="5.28515625" style="161" customWidth="1"/>
    <col min="2826" max="2826" width="37.85546875" style="161" customWidth="1"/>
    <col min="2827" max="2827" width="6.140625" style="161" customWidth="1"/>
    <col min="2828" max="2828" width="7.28515625" style="161" customWidth="1"/>
    <col min="2829" max="2829" width="10.85546875" style="161" customWidth="1"/>
    <col min="2830" max="3079" width="9.140625" style="161"/>
    <col min="3080" max="3080" width="13.5703125" style="161" customWidth="1"/>
    <col min="3081" max="3081" width="5.28515625" style="161" customWidth="1"/>
    <col min="3082" max="3082" width="37.85546875" style="161" customWidth="1"/>
    <col min="3083" max="3083" width="6.140625" style="161" customWidth="1"/>
    <col min="3084" max="3084" width="7.28515625" style="161" customWidth="1"/>
    <col min="3085" max="3085" width="10.85546875" style="161" customWidth="1"/>
    <col min="3086" max="3335" width="9.140625" style="161"/>
    <col min="3336" max="3336" width="13.5703125" style="161" customWidth="1"/>
    <col min="3337" max="3337" width="5.28515625" style="161" customWidth="1"/>
    <col min="3338" max="3338" width="37.85546875" style="161" customWidth="1"/>
    <col min="3339" max="3339" width="6.140625" style="161" customWidth="1"/>
    <col min="3340" max="3340" width="7.28515625" style="161" customWidth="1"/>
    <col min="3341" max="3341" width="10.85546875" style="161" customWidth="1"/>
    <col min="3342" max="3591" width="9.140625" style="161"/>
    <col min="3592" max="3592" width="13.5703125" style="161" customWidth="1"/>
    <col min="3593" max="3593" width="5.28515625" style="161" customWidth="1"/>
    <col min="3594" max="3594" width="37.85546875" style="161" customWidth="1"/>
    <col min="3595" max="3595" width="6.140625" style="161" customWidth="1"/>
    <col min="3596" max="3596" width="7.28515625" style="161" customWidth="1"/>
    <col min="3597" max="3597" width="10.85546875" style="161" customWidth="1"/>
    <col min="3598" max="3847" width="9.140625" style="161"/>
    <col min="3848" max="3848" width="13.5703125" style="161" customWidth="1"/>
    <col min="3849" max="3849" width="5.28515625" style="161" customWidth="1"/>
    <col min="3850" max="3850" width="37.85546875" style="161" customWidth="1"/>
    <col min="3851" max="3851" width="6.140625" style="161" customWidth="1"/>
    <col min="3852" max="3852" width="7.28515625" style="161" customWidth="1"/>
    <col min="3853" max="3853" width="10.85546875" style="161" customWidth="1"/>
    <col min="3854" max="4103" width="9.140625" style="161"/>
    <col min="4104" max="4104" width="13.5703125" style="161" customWidth="1"/>
    <col min="4105" max="4105" width="5.28515625" style="161" customWidth="1"/>
    <col min="4106" max="4106" width="37.85546875" style="161" customWidth="1"/>
    <col min="4107" max="4107" width="6.140625" style="161" customWidth="1"/>
    <col min="4108" max="4108" width="7.28515625" style="161" customWidth="1"/>
    <col min="4109" max="4109" width="10.85546875" style="161" customWidth="1"/>
    <col min="4110" max="4359" width="9.140625" style="161"/>
    <col min="4360" max="4360" width="13.5703125" style="161" customWidth="1"/>
    <col min="4361" max="4361" width="5.28515625" style="161" customWidth="1"/>
    <col min="4362" max="4362" width="37.85546875" style="161" customWidth="1"/>
    <col min="4363" max="4363" width="6.140625" style="161" customWidth="1"/>
    <col min="4364" max="4364" width="7.28515625" style="161" customWidth="1"/>
    <col min="4365" max="4365" width="10.85546875" style="161" customWidth="1"/>
    <col min="4366" max="4615" width="9.140625" style="161"/>
    <col min="4616" max="4616" width="13.5703125" style="161" customWidth="1"/>
    <col min="4617" max="4617" width="5.28515625" style="161" customWidth="1"/>
    <col min="4618" max="4618" width="37.85546875" style="161" customWidth="1"/>
    <col min="4619" max="4619" width="6.140625" style="161" customWidth="1"/>
    <col min="4620" max="4620" width="7.28515625" style="161" customWidth="1"/>
    <col min="4621" max="4621" width="10.85546875" style="161" customWidth="1"/>
    <col min="4622" max="4871" width="9.140625" style="161"/>
    <col min="4872" max="4872" width="13.5703125" style="161" customWidth="1"/>
    <col min="4873" max="4873" width="5.28515625" style="161" customWidth="1"/>
    <col min="4874" max="4874" width="37.85546875" style="161" customWidth="1"/>
    <col min="4875" max="4875" width="6.140625" style="161" customWidth="1"/>
    <col min="4876" max="4876" width="7.28515625" style="161" customWidth="1"/>
    <col min="4877" max="4877" width="10.85546875" style="161" customWidth="1"/>
    <col min="4878" max="5127" width="9.140625" style="161"/>
    <col min="5128" max="5128" width="13.5703125" style="161" customWidth="1"/>
    <col min="5129" max="5129" width="5.28515625" style="161" customWidth="1"/>
    <col min="5130" max="5130" width="37.85546875" style="161" customWidth="1"/>
    <col min="5131" max="5131" width="6.140625" style="161" customWidth="1"/>
    <col min="5132" max="5132" width="7.28515625" style="161" customWidth="1"/>
    <col min="5133" max="5133" width="10.85546875" style="161" customWidth="1"/>
    <col min="5134" max="5383" width="9.140625" style="161"/>
    <col min="5384" max="5384" width="13.5703125" style="161" customWidth="1"/>
    <col min="5385" max="5385" width="5.28515625" style="161" customWidth="1"/>
    <col min="5386" max="5386" width="37.85546875" style="161" customWidth="1"/>
    <col min="5387" max="5387" width="6.140625" style="161" customWidth="1"/>
    <col min="5388" max="5388" width="7.28515625" style="161" customWidth="1"/>
    <col min="5389" max="5389" width="10.85546875" style="161" customWidth="1"/>
    <col min="5390" max="5639" width="9.140625" style="161"/>
    <col min="5640" max="5640" width="13.5703125" style="161" customWidth="1"/>
    <col min="5641" max="5641" width="5.28515625" style="161" customWidth="1"/>
    <col min="5642" max="5642" width="37.85546875" style="161" customWidth="1"/>
    <col min="5643" max="5643" width="6.140625" style="161" customWidth="1"/>
    <col min="5644" max="5644" width="7.28515625" style="161" customWidth="1"/>
    <col min="5645" max="5645" width="10.85546875" style="161" customWidth="1"/>
    <col min="5646" max="5895" width="9.140625" style="161"/>
    <col min="5896" max="5896" width="13.5703125" style="161" customWidth="1"/>
    <col min="5897" max="5897" width="5.28515625" style="161" customWidth="1"/>
    <col min="5898" max="5898" width="37.85546875" style="161" customWidth="1"/>
    <col min="5899" max="5899" width="6.140625" style="161" customWidth="1"/>
    <col min="5900" max="5900" width="7.28515625" style="161" customWidth="1"/>
    <col min="5901" max="5901" width="10.85546875" style="161" customWidth="1"/>
    <col min="5902" max="6151" width="9.140625" style="161"/>
    <col min="6152" max="6152" width="13.5703125" style="161" customWidth="1"/>
    <col min="6153" max="6153" width="5.28515625" style="161" customWidth="1"/>
    <col min="6154" max="6154" width="37.85546875" style="161" customWidth="1"/>
    <col min="6155" max="6155" width="6.140625" style="161" customWidth="1"/>
    <col min="6156" max="6156" width="7.28515625" style="161" customWidth="1"/>
    <col min="6157" max="6157" width="10.85546875" style="161" customWidth="1"/>
    <col min="6158" max="6407" width="9.140625" style="161"/>
    <col min="6408" max="6408" width="13.5703125" style="161" customWidth="1"/>
    <col min="6409" max="6409" width="5.28515625" style="161" customWidth="1"/>
    <col min="6410" max="6410" width="37.85546875" style="161" customWidth="1"/>
    <col min="6411" max="6411" width="6.140625" style="161" customWidth="1"/>
    <col min="6412" max="6412" width="7.28515625" style="161" customWidth="1"/>
    <col min="6413" max="6413" width="10.85546875" style="161" customWidth="1"/>
    <col min="6414" max="6663" width="9.140625" style="161"/>
    <col min="6664" max="6664" width="13.5703125" style="161" customWidth="1"/>
    <col min="6665" max="6665" width="5.28515625" style="161" customWidth="1"/>
    <col min="6666" max="6666" width="37.85546875" style="161" customWidth="1"/>
    <col min="6667" max="6667" width="6.140625" style="161" customWidth="1"/>
    <col min="6668" max="6668" width="7.28515625" style="161" customWidth="1"/>
    <col min="6669" max="6669" width="10.85546875" style="161" customWidth="1"/>
    <col min="6670" max="6919" width="9.140625" style="161"/>
    <col min="6920" max="6920" width="13.5703125" style="161" customWidth="1"/>
    <col min="6921" max="6921" width="5.28515625" style="161" customWidth="1"/>
    <col min="6922" max="6922" width="37.85546875" style="161" customWidth="1"/>
    <col min="6923" max="6923" width="6.140625" style="161" customWidth="1"/>
    <col min="6924" max="6924" width="7.28515625" style="161" customWidth="1"/>
    <col min="6925" max="6925" width="10.85546875" style="161" customWidth="1"/>
    <col min="6926" max="7175" width="9.140625" style="161"/>
    <col min="7176" max="7176" width="13.5703125" style="161" customWidth="1"/>
    <col min="7177" max="7177" width="5.28515625" style="161" customWidth="1"/>
    <col min="7178" max="7178" width="37.85546875" style="161" customWidth="1"/>
    <col min="7179" max="7179" width="6.140625" style="161" customWidth="1"/>
    <col min="7180" max="7180" width="7.28515625" style="161" customWidth="1"/>
    <col min="7181" max="7181" width="10.85546875" style="161" customWidth="1"/>
    <col min="7182" max="7431" width="9.140625" style="161"/>
    <col min="7432" max="7432" width="13.5703125" style="161" customWidth="1"/>
    <col min="7433" max="7433" width="5.28515625" style="161" customWidth="1"/>
    <col min="7434" max="7434" width="37.85546875" style="161" customWidth="1"/>
    <col min="7435" max="7435" width="6.140625" style="161" customWidth="1"/>
    <col min="7436" max="7436" width="7.28515625" style="161" customWidth="1"/>
    <col min="7437" max="7437" width="10.85546875" style="161" customWidth="1"/>
    <col min="7438" max="7687" width="9.140625" style="161"/>
    <col min="7688" max="7688" width="13.5703125" style="161" customWidth="1"/>
    <col min="7689" max="7689" width="5.28515625" style="161" customWidth="1"/>
    <col min="7690" max="7690" width="37.85546875" style="161" customWidth="1"/>
    <col min="7691" max="7691" width="6.140625" style="161" customWidth="1"/>
    <col min="7692" max="7692" width="7.28515625" style="161" customWidth="1"/>
    <col min="7693" max="7693" width="10.85546875" style="161" customWidth="1"/>
    <col min="7694" max="7943" width="9.140625" style="161"/>
    <col min="7944" max="7944" width="13.5703125" style="161" customWidth="1"/>
    <col min="7945" max="7945" width="5.28515625" style="161" customWidth="1"/>
    <col min="7946" max="7946" width="37.85546875" style="161" customWidth="1"/>
    <col min="7947" max="7947" width="6.140625" style="161" customWidth="1"/>
    <col min="7948" max="7948" width="7.28515625" style="161" customWidth="1"/>
    <col min="7949" max="7949" width="10.85546875" style="161" customWidth="1"/>
    <col min="7950" max="8199" width="9.140625" style="161"/>
    <col min="8200" max="8200" width="13.5703125" style="161" customWidth="1"/>
    <col min="8201" max="8201" width="5.28515625" style="161" customWidth="1"/>
    <col min="8202" max="8202" width="37.85546875" style="161" customWidth="1"/>
    <col min="8203" max="8203" width="6.140625" style="161" customWidth="1"/>
    <col min="8204" max="8204" width="7.28515625" style="161" customWidth="1"/>
    <col min="8205" max="8205" width="10.85546875" style="161" customWidth="1"/>
    <col min="8206" max="8455" width="9.140625" style="161"/>
    <col min="8456" max="8456" width="13.5703125" style="161" customWidth="1"/>
    <col min="8457" max="8457" width="5.28515625" style="161" customWidth="1"/>
    <col min="8458" max="8458" width="37.85546875" style="161" customWidth="1"/>
    <col min="8459" max="8459" width="6.140625" style="161" customWidth="1"/>
    <col min="8460" max="8460" width="7.28515625" style="161" customWidth="1"/>
    <col min="8461" max="8461" width="10.85546875" style="161" customWidth="1"/>
    <col min="8462" max="8711" width="9.140625" style="161"/>
    <col min="8712" max="8712" width="13.5703125" style="161" customWidth="1"/>
    <col min="8713" max="8713" width="5.28515625" style="161" customWidth="1"/>
    <col min="8714" max="8714" width="37.85546875" style="161" customWidth="1"/>
    <col min="8715" max="8715" width="6.140625" style="161" customWidth="1"/>
    <col min="8716" max="8716" width="7.28515625" style="161" customWidth="1"/>
    <col min="8717" max="8717" width="10.85546875" style="161" customWidth="1"/>
    <col min="8718" max="8967" width="9.140625" style="161"/>
    <col min="8968" max="8968" width="13.5703125" style="161" customWidth="1"/>
    <col min="8969" max="8969" width="5.28515625" style="161" customWidth="1"/>
    <col min="8970" max="8970" width="37.85546875" style="161" customWidth="1"/>
    <col min="8971" max="8971" width="6.140625" style="161" customWidth="1"/>
    <col min="8972" max="8972" width="7.28515625" style="161" customWidth="1"/>
    <col min="8973" max="8973" width="10.85546875" style="161" customWidth="1"/>
    <col min="8974" max="9223" width="9.140625" style="161"/>
    <col min="9224" max="9224" width="13.5703125" style="161" customWidth="1"/>
    <col min="9225" max="9225" width="5.28515625" style="161" customWidth="1"/>
    <col min="9226" max="9226" width="37.85546875" style="161" customWidth="1"/>
    <col min="9227" max="9227" width="6.140625" style="161" customWidth="1"/>
    <col min="9228" max="9228" width="7.28515625" style="161" customWidth="1"/>
    <col min="9229" max="9229" width="10.85546875" style="161" customWidth="1"/>
    <col min="9230" max="9479" width="9.140625" style="161"/>
    <col min="9480" max="9480" width="13.5703125" style="161" customWidth="1"/>
    <col min="9481" max="9481" width="5.28515625" style="161" customWidth="1"/>
    <col min="9482" max="9482" width="37.85546875" style="161" customWidth="1"/>
    <col min="9483" max="9483" width="6.140625" style="161" customWidth="1"/>
    <col min="9484" max="9484" width="7.28515625" style="161" customWidth="1"/>
    <col min="9485" max="9485" width="10.85546875" style="161" customWidth="1"/>
    <col min="9486" max="9735" width="9.140625" style="161"/>
    <col min="9736" max="9736" width="13.5703125" style="161" customWidth="1"/>
    <col min="9737" max="9737" width="5.28515625" style="161" customWidth="1"/>
    <col min="9738" max="9738" width="37.85546875" style="161" customWidth="1"/>
    <col min="9739" max="9739" width="6.140625" style="161" customWidth="1"/>
    <col min="9740" max="9740" width="7.28515625" style="161" customWidth="1"/>
    <col min="9741" max="9741" width="10.85546875" style="161" customWidth="1"/>
    <col min="9742" max="9991" width="9.140625" style="161"/>
    <col min="9992" max="9992" width="13.5703125" style="161" customWidth="1"/>
    <col min="9993" max="9993" width="5.28515625" style="161" customWidth="1"/>
    <col min="9994" max="9994" width="37.85546875" style="161" customWidth="1"/>
    <col min="9995" max="9995" width="6.140625" style="161" customWidth="1"/>
    <col min="9996" max="9996" width="7.28515625" style="161" customWidth="1"/>
    <col min="9997" max="9997" width="10.85546875" style="161" customWidth="1"/>
    <col min="9998" max="10247" width="9.140625" style="161"/>
    <col min="10248" max="10248" width="13.5703125" style="161" customWidth="1"/>
    <col min="10249" max="10249" width="5.28515625" style="161" customWidth="1"/>
    <col min="10250" max="10250" width="37.85546875" style="161" customWidth="1"/>
    <col min="10251" max="10251" width="6.140625" style="161" customWidth="1"/>
    <col min="10252" max="10252" width="7.28515625" style="161" customWidth="1"/>
    <col min="10253" max="10253" width="10.85546875" style="161" customWidth="1"/>
    <col min="10254" max="10503" width="9.140625" style="161"/>
    <col min="10504" max="10504" width="13.5703125" style="161" customWidth="1"/>
    <col min="10505" max="10505" width="5.28515625" style="161" customWidth="1"/>
    <col min="10506" max="10506" width="37.85546875" style="161" customWidth="1"/>
    <col min="10507" max="10507" width="6.140625" style="161" customWidth="1"/>
    <col min="10508" max="10508" width="7.28515625" style="161" customWidth="1"/>
    <col min="10509" max="10509" width="10.85546875" style="161" customWidth="1"/>
    <col min="10510" max="10759" width="9.140625" style="161"/>
    <col min="10760" max="10760" width="13.5703125" style="161" customWidth="1"/>
    <col min="10761" max="10761" width="5.28515625" style="161" customWidth="1"/>
    <col min="10762" max="10762" width="37.85546875" style="161" customWidth="1"/>
    <col min="10763" max="10763" width="6.140625" style="161" customWidth="1"/>
    <col min="10764" max="10764" width="7.28515625" style="161" customWidth="1"/>
    <col min="10765" max="10765" width="10.85546875" style="161" customWidth="1"/>
    <col min="10766" max="11015" width="9.140625" style="161"/>
    <col min="11016" max="11016" width="13.5703125" style="161" customWidth="1"/>
    <col min="11017" max="11017" width="5.28515625" style="161" customWidth="1"/>
    <col min="11018" max="11018" width="37.85546875" style="161" customWidth="1"/>
    <col min="11019" max="11019" width="6.140625" style="161" customWidth="1"/>
    <col min="11020" max="11020" width="7.28515625" style="161" customWidth="1"/>
    <col min="11021" max="11021" width="10.85546875" style="161" customWidth="1"/>
    <col min="11022" max="11271" width="9.140625" style="161"/>
    <col min="11272" max="11272" width="13.5703125" style="161" customWidth="1"/>
    <col min="11273" max="11273" width="5.28515625" style="161" customWidth="1"/>
    <col min="11274" max="11274" width="37.85546875" style="161" customWidth="1"/>
    <col min="11275" max="11275" width="6.140625" style="161" customWidth="1"/>
    <col min="11276" max="11276" width="7.28515625" style="161" customWidth="1"/>
    <col min="11277" max="11277" width="10.85546875" style="161" customWidth="1"/>
    <col min="11278" max="11527" width="9.140625" style="161"/>
    <col min="11528" max="11528" width="13.5703125" style="161" customWidth="1"/>
    <col min="11529" max="11529" width="5.28515625" style="161" customWidth="1"/>
    <col min="11530" max="11530" width="37.85546875" style="161" customWidth="1"/>
    <col min="11531" max="11531" width="6.140625" style="161" customWidth="1"/>
    <col min="11532" max="11532" width="7.28515625" style="161" customWidth="1"/>
    <col min="11533" max="11533" width="10.85546875" style="161" customWidth="1"/>
    <col min="11534" max="11783" width="9.140625" style="161"/>
    <col min="11784" max="11784" width="13.5703125" style="161" customWidth="1"/>
    <col min="11785" max="11785" width="5.28515625" style="161" customWidth="1"/>
    <col min="11786" max="11786" width="37.85546875" style="161" customWidth="1"/>
    <col min="11787" max="11787" width="6.140625" style="161" customWidth="1"/>
    <col min="11788" max="11788" width="7.28515625" style="161" customWidth="1"/>
    <col min="11789" max="11789" width="10.85546875" style="161" customWidth="1"/>
    <col min="11790" max="12039" width="9.140625" style="161"/>
    <col min="12040" max="12040" width="13.5703125" style="161" customWidth="1"/>
    <col min="12041" max="12041" width="5.28515625" style="161" customWidth="1"/>
    <col min="12042" max="12042" width="37.85546875" style="161" customWidth="1"/>
    <col min="12043" max="12043" width="6.140625" style="161" customWidth="1"/>
    <col min="12044" max="12044" width="7.28515625" style="161" customWidth="1"/>
    <col min="12045" max="12045" width="10.85546875" style="161" customWidth="1"/>
    <col min="12046" max="12295" width="9.140625" style="161"/>
    <col min="12296" max="12296" width="13.5703125" style="161" customWidth="1"/>
    <col min="12297" max="12297" width="5.28515625" style="161" customWidth="1"/>
    <col min="12298" max="12298" width="37.85546875" style="161" customWidth="1"/>
    <col min="12299" max="12299" width="6.140625" style="161" customWidth="1"/>
    <col min="12300" max="12300" width="7.28515625" style="161" customWidth="1"/>
    <col min="12301" max="12301" width="10.85546875" style="161" customWidth="1"/>
    <col min="12302" max="12551" width="9.140625" style="161"/>
    <col min="12552" max="12552" width="13.5703125" style="161" customWidth="1"/>
    <col min="12553" max="12553" width="5.28515625" style="161" customWidth="1"/>
    <col min="12554" max="12554" width="37.85546875" style="161" customWidth="1"/>
    <col min="12555" max="12555" width="6.140625" style="161" customWidth="1"/>
    <col min="12556" max="12556" width="7.28515625" style="161" customWidth="1"/>
    <col min="12557" max="12557" width="10.85546875" style="161" customWidth="1"/>
    <col min="12558" max="12807" width="9.140625" style="161"/>
    <col min="12808" max="12808" width="13.5703125" style="161" customWidth="1"/>
    <col min="12809" max="12809" width="5.28515625" style="161" customWidth="1"/>
    <col min="12810" max="12810" width="37.85546875" style="161" customWidth="1"/>
    <col min="12811" max="12811" width="6.140625" style="161" customWidth="1"/>
    <col min="12812" max="12812" width="7.28515625" style="161" customWidth="1"/>
    <col min="12813" max="12813" width="10.85546875" style="161" customWidth="1"/>
    <col min="12814" max="13063" width="9.140625" style="161"/>
    <col min="13064" max="13064" width="13.5703125" style="161" customWidth="1"/>
    <col min="13065" max="13065" width="5.28515625" style="161" customWidth="1"/>
    <col min="13066" max="13066" width="37.85546875" style="161" customWidth="1"/>
    <col min="13067" max="13067" width="6.140625" style="161" customWidth="1"/>
    <col min="13068" max="13068" width="7.28515625" style="161" customWidth="1"/>
    <col min="13069" max="13069" width="10.85546875" style="161" customWidth="1"/>
    <col min="13070" max="13319" width="9.140625" style="161"/>
    <col min="13320" max="13320" width="13.5703125" style="161" customWidth="1"/>
    <col min="13321" max="13321" width="5.28515625" style="161" customWidth="1"/>
    <col min="13322" max="13322" width="37.85546875" style="161" customWidth="1"/>
    <col min="13323" max="13323" width="6.140625" style="161" customWidth="1"/>
    <col min="13324" max="13324" width="7.28515625" style="161" customWidth="1"/>
    <col min="13325" max="13325" width="10.85546875" style="161" customWidth="1"/>
    <col min="13326" max="13575" width="9.140625" style="161"/>
    <col min="13576" max="13576" width="13.5703125" style="161" customWidth="1"/>
    <col min="13577" max="13577" width="5.28515625" style="161" customWidth="1"/>
    <col min="13578" max="13578" width="37.85546875" style="161" customWidth="1"/>
    <col min="13579" max="13579" width="6.140625" style="161" customWidth="1"/>
    <col min="13580" max="13580" width="7.28515625" style="161" customWidth="1"/>
    <col min="13581" max="13581" width="10.85546875" style="161" customWidth="1"/>
    <col min="13582" max="13831" width="9.140625" style="161"/>
    <col min="13832" max="13832" width="13.5703125" style="161" customWidth="1"/>
    <col min="13833" max="13833" width="5.28515625" style="161" customWidth="1"/>
    <col min="13834" max="13834" width="37.85546875" style="161" customWidth="1"/>
    <col min="13835" max="13835" width="6.140625" style="161" customWidth="1"/>
    <col min="13836" max="13836" width="7.28515625" style="161" customWidth="1"/>
    <col min="13837" max="13837" width="10.85546875" style="161" customWidth="1"/>
    <col min="13838" max="14087" width="9.140625" style="161"/>
    <col min="14088" max="14088" width="13.5703125" style="161" customWidth="1"/>
    <col min="14089" max="14089" width="5.28515625" style="161" customWidth="1"/>
    <col min="14090" max="14090" width="37.85546875" style="161" customWidth="1"/>
    <col min="14091" max="14091" width="6.140625" style="161" customWidth="1"/>
    <col min="14092" max="14092" width="7.28515625" style="161" customWidth="1"/>
    <col min="14093" max="14093" width="10.85546875" style="161" customWidth="1"/>
    <col min="14094" max="14343" width="9.140625" style="161"/>
    <col min="14344" max="14344" width="13.5703125" style="161" customWidth="1"/>
    <col min="14345" max="14345" width="5.28515625" style="161" customWidth="1"/>
    <col min="14346" max="14346" width="37.85546875" style="161" customWidth="1"/>
    <col min="14347" max="14347" width="6.140625" style="161" customWidth="1"/>
    <col min="14348" max="14348" width="7.28515625" style="161" customWidth="1"/>
    <col min="14349" max="14349" width="10.85546875" style="161" customWidth="1"/>
    <col min="14350" max="14599" width="9.140625" style="161"/>
    <col min="14600" max="14600" width="13.5703125" style="161" customWidth="1"/>
    <col min="14601" max="14601" width="5.28515625" style="161" customWidth="1"/>
    <col min="14602" max="14602" width="37.85546875" style="161" customWidth="1"/>
    <col min="14603" max="14603" width="6.140625" style="161" customWidth="1"/>
    <col min="14604" max="14604" width="7.28515625" style="161" customWidth="1"/>
    <col min="14605" max="14605" width="10.85546875" style="161" customWidth="1"/>
    <col min="14606" max="14855" width="9.140625" style="161"/>
    <col min="14856" max="14856" width="13.5703125" style="161" customWidth="1"/>
    <col min="14857" max="14857" width="5.28515625" style="161" customWidth="1"/>
    <col min="14858" max="14858" width="37.85546875" style="161" customWidth="1"/>
    <col min="14859" max="14859" width="6.140625" style="161" customWidth="1"/>
    <col min="14860" max="14860" width="7.28515625" style="161" customWidth="1"/>
    <col min="14861" max="14861" width="10.85546875" style="161" customWidth="1"/>
    <col min="14862" max="15111" width="9.140625" style="161"/>
    <col min="15112" max="15112" width="13.5703125" style="161" customWidth="1"/>
    <col min="15113" max="15113" width="5.28515625" style="161" customWidth="1"/>
    <col min="15114" max="15114" width="37.85546875" style="161" customWidth="1"/>
    <col min="15115" max="15115" width="6.140625" style="161" customWidth="1"/>
    <col min="15116" max="15116" width="7.28515625" style="161" customWidth="1"/>
    <col min="15117" max="15117" width="10.85546875" style="161" customWidth="1"/>
    <col min="15118" max="15367" width="9.140625" style="161"/>
    <col min="15368" max="15368" width="13.5703125" style="161" customWidth="1"/>
    <col min="15369" max="15369" width="5.28515625" style="161" customWidth="1"/>
    <col min="15370" max="15370" width="37.85546875" style="161" customWidth="1"/>
    <col min="15371" max="15371" width="6.140625" style="161" customWidth="1"/>
    <col min="15372" max="15372" width="7.28515625" style="161" customWidth="1"/>
    <col min="15373" max="15373" width="10.85546875" style="161" customWidth="1"/>
    <col min="15374" max="15623" width="9.140625" style="161"/>
    <col min="15624" max="15624" width="13.5703125" style="161" customWidth="1"/>
    <col min="15625" max="15625" width="5.28515625" style="161" customWidth="1"/>
    <col min="15626" max="15626" width="37.85546875" style="161" customWidth="1"/>
    <col min="15627" max="15627" width="6.140625" style="161" customWidth="1"/>
    <col min="15628" max="15628" width="7.28515625" style="161" customWidth="1"/>
    <col min="15629" max="15629" width="10.85546875" style="161" customWidth="1"/>
    <col min="15630" max="15879" width="9.140625" style="161"/>
    <col min="15880" max="15880" width="13.5703125" style="161" customWidth="1"/>
    <col min="15881" max="15881" width="5.28515625" style="161" customWidth="1"/>
    <col min="15882" max="15882" width="37.85546875" style="161" customWidth="1"/>
    <col min="15883" max="15883" width="6.140625" style="161" customWidth="1"/>
    <col min="15884" max="15884" width="7.28515625" style="161" customWidth="1"/>
    <col min="15885" max="15885" width="10.85546875" style="161" customWidth="1"/>
    <col min="15886" max="16135" width="9.140625" style="161"/>
    <col min="16136" max="16136" width="13.5703125" style="161" customWidth="1"/>
    <col min="16137" max="16137" width="5.28515625" style="161" customWidth="1"/>
    <col min="16138" max="16138" width="37.85546875" style="161" customWidth="1"/>
    <col min="16139" max="16139" width="6.140625" style="161" customWidth="1"/>
    <col min="16140" max="16140" width="7.28515625" style="161" customWidth="1"/>
    <col min="16141" max="16141" width="10.85546875" style="161" customWidth="1"/>
    <col min="16142" max="16384" width="9.140625" style="161"/>
  </cols>
  <sheetData>
    <row r="1" spans="9:13" ht="15">
      <c r="J1" s="661" t="s">
        <v>547</v>
      </c>
      <c r="K1" s="661"/>
      <c r="L1" s="661"/>
    </row>
    <row r="2" spans="9:13" ht="11.25" customHeight="1">
      <c r="J2" s="438"/>
      <c r="K2" s="438"/>
      <c r="L2" s="438"/>
    </row>
    <row r="3" spans="9:13" ht="14.25" customHeight="1">
      <c r="J3" s="439" t="s">
        <v>373</v>
      </c>
    </row>
    <row r="4" spans="9:13" s="249" customFormat="1" ht="27" customHeight="1">
      <c r="I4" s="811" t="s">
        <v>111</v>
      </c>
      <c r="J4" s="812"/>
      <c r="K4" s="116">
        <v>2014</v>
      </c>
      <c r="L4" s="116">
        <v>2015</v>
      </c>
      <c r="M4" s="440" t="s">
        <v>157</v>
      </c>
    </row>
    <row r="5" spans="9:13" s="249" customFormat="1" ht="23.25" customHeight="1">
      <c r="I5" s="668" t="s">
        <v>548</v>
      </c>
      <c r="J5" s="668"/>
      <c r="K5" s="418">
        <v>24925</v>
      </c>
      <c r="L5" s="418">
        <v>25536</v>
      </c>
      <c r="M5" s="419">
        <f>L5/K5*100</f>
        <v>102.45135406218655</v>
      </c>
    </row>
    <row r="6" spans="9:13" s="249" customFormat="1" ht="15" customHeight="1">
      <c r="I6" s="813" t="s">
        <v>549</v>
      </c>
      <c r="J6" s="813"/>
      <c r="K6" s="422">
        <f>SUM(K7:K21)-K15</f>
        <v>260</v>
      </c>
      <c r="L6" s="422">
        <f>SUM(L7:L21)-L15</f>
        <v>242</v>
      </c>
      <c r="M6" s="372">
        <f>L6/K6*100</f>
        <v>93.07692307692308</v>
      </c>
    </row>
    <row r="7" spans="9:13" s="249" customFormat="1" ht="15" customHeight="1">
      <c r="I7" s="814" t="s">
        <v>550</v>
      </c>
      <c r="J7" s="441" t="s">
        <v>551</v>
      </c>
      <c r="K7" s="422">
        <v>0</v>
      </c>
      <c r="L7" s="422">
        <v>1</v>
      </c>
      <c r="M7" s="372">
        <v>0</v>
      </c>
    </row>
    <row r="8" spans="9:13" s="249" customFormat="1" ht="15" customHeight="1">
      <c r="I8" s="814"/>
      <c r="J8" s="441" t="s">
        <v>552</v>
      </c>
      <c r="K8" s="422">
        <v>8</v>
      </c>
      <c r="L8" s="422">
        <v>2</v>
      </c>
      <c r="M8" s="372">
        <v>0</v>
      </c>
    </row>
    <row r="9" spans="9:13" s="249" customFormat="1" ht="15" customHeight="1">
      <c r="I9" s="814"/>
      <c r="J9" s="441" t="s">
        <v>532</v>
      </c>
      <c r="K9" s="422">
        <v>1</v>
      </c>
      <c r="L9" s="422">
        <v>1</v>
      </c>
      <c r="M9" s="372">
        <f>L9/K9*100</f>
        <v>100</v>
      </c>
    </row>
    <row r="10" spans="9:13" s="249" customFormat="1" ht="15" customHeight="1">
      <c r="I10" s="814"/>
      <c r="J10" s="441" t="s">
        <v>553</v>
      </c>
      <c r="K10" s="422">
        <v>0</v>
      </c>
      <c r="L10" s="422">
        <v>0</v>
      </c>
      <c r="M10" s="372">
        <v>0</v>
      </c>
    </row>
    <row r="11" spans="9:13" s="249" customFormat="1" ht="15" customHeight="1">
      <c r="I11" s="814"/>
      <c r="J11" s="441" t="s">
        <v>554</v>
      </c>
      <c r="K11" s="422">
        <v>0</v>
      </c>
      <c r="L11" s="422">
        <v>1</v>
      </c>
      <c r="M11" s="372">
        <v>0</v>
      </c>
    </row>
    <row r="12" spans="9:13" s="249" customFormat="1" ht="15" customHeight="1">
      <c r="I12" s="814"/>
      <c r="J12" s="441" t="s">
        <v>555</v>
      </c>
      <c r="K12" s="422">
        <v>12</v>
      </c>
      <c r="L12" s="422">
        <v>10</v>
      </c>
      <c r="M12" s="372">
        <v>0</v>
      </c>
    </row>
    <row r="13" spans="9:13" s="249" customFormat="1" ht="15" customHeight="1">
      <c r="I13" s="814"/>
      <c r="J13" s="442" t="s">
        <v>556</v>
      </c>
      <c r="K13" s="422">
        <v>85</v>
      </c>
      <c r="L13" s="422">
        <v>70</v>
      </c>
      <c r="M13" s="372">
        <f t="shared" ref="M13:M34" si="0">L13/K13*100</f>
        <v>82.35294117647058</v>
      </c>
    </row>
    <row r="14" spans="9:13" s="249" customFormat="1" ht="15" customHeight="1">
      <c r="I14" s="814"/>
      <c r="J14" s="442" t="s">
        <v>557</v>
      </c>
      <c r="K14" s="422">
        <v>94</v>
      </c>
      <c r="L14" s="422">
        <v>92</v>
      </c>
      <c r="M14" s="372">
        <f t="shared" si="0"/>
        <v>97.872340425531917</v>
      </c>
    </row>
    <row r="15" spans="9:13" s="249" customFormat="1" ht="15" customHeight="1">
      <c r="I15" s="814"/>
      <c r="J15" s="442" t="s">
        <v>558</v>
      </c>
      <c r="K15" s="422">
        <v>41</v>
      </c>
      <c r="L15" s="422">
        <v>31</v>
      </c>
      <c r="M15" s="372">
        <f t="shared" si="0"/>
        <v>75.609756097560975</v>
      </c>
    </row>
    <row r="16" spans="9:13" s="249" customFormat="1" ht="26.25" customHeight="1">
      <c r="I16" s="814"/>
      <c r="J16" s="443" t="s">
        <v>559</v>
      </c>
      <c r="K16" s="422">
        <v>33</v>
      </c>
      <c r="L16" s="422">
        <v>35</v>
      </c>
      <c r="M16" s="372">
        <f t="shared" si="0"/>
        <v>106.06060606060606</v>
      </c>
    </row>
    <row r="17" spans="9:13" s="249" customFormat="1" ht="15" customHeight="1">
      <c r="I17" s="814"/>
      <c r="J17" s="441" t="s">
        <v>560</v>
      </c>
      <c r="K17" s="422">
        <v>0</v>
      </c>
      <c r="L17" s="422">
        <v>0</v>
      </c>
      <c r="M17" s="372">
        <v>0</v>
      </c>
    </row>
    <row r="18" spans="9:13" s="249" customFormat="1" ht="15" customHeight="1">
      <c r="I18" s="814"/>
      <c r="J18" s="441" t="s">
        <v>561</v>
      </c>
      <c r="K18" s="422">
        <v>5</v>
      </c>
      <c r="L18" s="422">
        <v>7</v>
      </c>
      <c r="M18" s="372">
        <f t="shared" si="0"/>
        <v>140</v>
      </c>
    </row>
    <row r="19" spans="9:13" s="249" customFormat="1" ht="15" customHeight="1">
      <c r="I19" s="814"/>
      <c r="J19" s="441" t="s">
        <v>562</v>
      </c>
      <c r="K19" s="422">
        <v>0</v>
      </c>
      <c r="L19" s="422">
        <v>0</v>
      </c>
      <c r="M19" s="372">
        <v>0</v>
      </c>
    </row>
    <row r="20" spans="9:13" s="249" customFormat="1" ht="15" customHeight="1">
      <c r="I20" s="814"/>
      <c r="J20" s="441" t="s">
        <v>563</v>
      </c>
      <c r="K20" s="422">
        <v>0</v>
      </c>
      <c r="L20" s="422">
        <v>0</v>
      </c>
      <c r="M20" s="372">
        <v>0</v>
      </c>
    </row>
    <row r="21" spans="9:13" s="249" customFormat="1" ht="15" customHeight="1">
      <c r="I21" s="814"/>
      <c r="J21" s="441" t="s">
        <v>546</v>
      </c>
      <c r="K21" s="422">
        <v>22</v>
      </c>
      <c r="L21" s="422">
        <v>23</v>
      </c>
      <c r="M21" s="372">
        <f t="shared" si="0"/>
        <v>104.54545454545455</v>
      </c>
    </row>
    <row r="22" spans="9:13" s="249" customFormat="1" ht="15" customHeight="1">
      <c r="I22" s="814" t="s">
        <v>564</v>
      </c>
      <c r="J22" s="441" t="s">
        <v>565</v>
      </c>
      <c r="K22" s="422">
        <v>86</v>
      </c>
      <c r="L22" s="422">
        <v>66</v>
      </c>
      <c r="M22" s="372">
        <f t="shared" si="0"/>
        <v>76.744186046511629</v>
      </c>
    </row>
    <row r="23" spans="9:13" s="249" customFormat="1" ht="15" customHeight="1">
      <c r="I23" s="814"/>
      <c r="J23" s="441" t="s">
        <v>566</v>
      </c>
      <c r="K23" s="422">
        <v>31</v>
      </c>
      <c r="L23" s="422">
        <v>25</v>
      </c>
      <c r="M23" s="372">
        <f t="shared" si="0"/>
        <v>80.645161290322577</v>
      </c>
    </row>
    <row r="24" spans="9:13" s="249" customFormat="1" ht="15" customHeight="1">
      <c r="I24" s="814"/>
      <c r="J24" s="441" t="s">
        <v>567</v>
      </c>
      <c r="K24" s="422">
        <v>5</v>
      </c>
      <c r="L24" s="422">
        <v>4</v>
      </c>
      <c r="M24" s="372">
        <f t="shared" si="0"/>
        <v>80</v>
      </c>
    </row>
    <row r="25" spans="9:13" s="249" customFormat="1" ht="15" customHeight="1">
      <c r="I25" s="814"/>
      <c r="J25" s="441" t="s">
        <v>568</v>
      </c>
      <c r="K25" s="334">
        <v>66</v>
      </c>
      <c r="L25" s="334">
        <v>61</v>
      </c>
      <c r="M25" s="372">
        <f t="shared" si="0"/>
        <v>92.424242424242422</v>
      </c>
    </row>
    <row r="26" spans="9:13" s="249" customFormat="1" ht="18" customHeight="1">
      <c r="I26" s="814"/>
      <c r="J26" s="441" t="s">
        <v>569</v>
      </c>
      <c r="K26" s="422">
        <v>9</v>
      </c>
      <c r="L26" s="422">
        <v>8</v>
      </c>
      <c r="M26" s="372">
        <v>0</v>
      </c>
    </row>
    <row r="27" spans="9:13" s="249" customFormat="1" ht="15" customHeight="1">
      <c r="I27" s="671" t="s">
        <v>570</v>
      </c>
      <c r="J27" s="441" t="s">
        <v>571</v>
      </c>
      <c r="K27" s="422">
        <v>109</v>
      </c>
      <c r="L27" s="422">
        <v>120</v>
      </c>
      <c r="M27" s="372">
        <f t="shared" si="0"/>
        <v>110.09174311926606</v>
      </c>
    </row>
    <row r="28" spans="9:13" s="249" customFormat="1" ht="15" customHeight="1">
      <c r="I28" s="671"/>
      <c r="J28" s="441" t="s">
        <v>572</v>
      </c>
      <c r="K28" s="422">
        <v>131</v>
      </c>
      <c r="L28" s="422">
        <v>111</v>
      </c>
      <c r="M28" s="372">
        <f t="shared" si="0"/>
        <v>84.732824427480907</v>
      </c>
    </row>
    <row r="29" spans="9:13" s="249" customFormat="1" ht="15" customHeight="1">
      <c r="I29" s="671"/>
      <c r="J29" s="441" t="s">
        <v>573</v>
      </c>
      <c r="K29" s="422">
        <v>19</v>
      </c>
      <c r="L29" s="422">
        <v>10</v>
      </c>
      <c r="M29" s="372">
        <f t="shared" si="0"/>
        <v>52.631578947368418</v>
      </c>
    </row>
    <row r="30" spans="9:13" s="249" customFormat="1" ht="15" customHeight="1">
      <c r="I30" s="671"/>
      <c r="J30" s="441" t="s">
        <v>574</v>
      </c>
      <c r="K30" s="334">
        <v>1</v>
      </c>
      <c r="L30" s="422">
        <v>1</v>
      </c>
      <c r="M30" s="372">
        <f t="shared" si="0"/>
        <v>100</v>
      </c>
    </row>
    <row r="31" spans="9:13" s="249" customFormat="1" ht="15" customHeight="1">
      <c r="I31" s="815" t="s">
        <v>575</v>
      </c>
      <c r="J31" s="815"/>
      <c r="K31" s="422">
        <v>229</v>
      </c>
      <c r="L31" s="422">
        <v>219</v>
      </c>
      <c r="M31" s="372">
        <f>L31/K31*100</f>
        <v>95.633187772925766</v>
      </c>
    </row>
    <row r="32" spans="9:13" s="249" customFormat="1" ht="15" customHeight="1">
      <c r="I32" s="813" t="s">
        <v>576</v>
      </c>
      <c r="J32" s="813"/>
      <c r="K32" s="372">
        <v>590.79999999999995</v>
      </c>
      <c r="L32" s="372">
        <v>801.5</v>
      </c>
      <c r="M32" s="372">
        <f>L32/K32*100</f>
        <v>135.66350710900474</v>
      </c>
    </row>
    <row r="33" spans="9:13" s="249" customFormat="1" ht="15" customHeight="1">
      <c r="I33" s="813" t="s">
        <v>577</v>
      </c>
      <c r="J33" s="813"/>
      <c r="K33" s="372">
        <v>317.89999999999998</v>
      </c>
      <c r="L33" s="372">
        <v>571.79999999999995</v>
      </c>
      <c r="M33" s="372">
        <f t="shared" si="0"/>
        <v>179.86788298206983</v>
      </c>
    </row>
    <row r="34" spans="9:13" s="249" customFormat="1" ht="15" customHeight="1">
      <c r="I34" s="813" t="s">
        <v>578</v>
      </c>
      <c r="J34" s="813"/>
      <c r="K34" s="372">
        <v>55.4</v>
      </c>
      <c r="L34" s="372">
        <v>53.8</v>
      </c>
      <c r="M34" s="372">
        <f t="shared" si="0"/>
        <v>97.111913357400709</v>
      </c>
    </row>
    <row r="35" spans="9:13" s="249" customFormat="1" ht="25.5" customHeight="1">
      <c r="I35" s="810" t="s">
        <v>579</v>
      </c>
      <c r="J35" s="810"/>
      <c r="K35" s="444">
        <f>K6/K5*10000</f>
        <v>104.31293881644936</v>
      </c>
      <c r="L35" s="444">
        <v>81</v>
      </c>
      <c r="M35" s="429">
        <f>L35/K35*100</f>
        <v>77.65096153846153</v>
      </c>
    </row>
    <row r="36" spans="9:13" s="249" customFormat="1" ht="18" customHeight="1">
      <c r="I36" s="441"/>
      <c r="J36" s="441"/>
      <c r="K36" s="372"/>
      <c r="L36" s="372"/>
      <c r="M36" s="445"/>
    </row>
    <row r="41" spans="9:13" ht="14.25" customHeight="1"/>
    <row r="43" spans="9:13" ht="77.25" customHeight="1"/>
  </sheetData>
  <mergeCells count="12">
    <mergeCell ref="I35:J35"/>
    <mergeCell ref="J1:L1"/>
    <mergeCell ref="I4:J4"/>
    <mergeCell ref="I5:J5"/>
    <mergeCell ref="I6:J6"/>
    <mergeCell ref="I7:I21"/>
    <mergeCell ref="I22:I26"/>
    <mergeCell ref="I27:I30"/>
    <mergeCell ref="I31:J31"/>
    <mergeCell ref="I32:J32"/>
    <mergeCell ref="I33:J33"/>
    <mergeCell ref="I34:J3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workbookViewId="0">
      <selection activeCell="C18" sqref="C18"/>
    </sheetView>
  </sheetViews>
  <sheetFormatPr defaultRowHeight="15"/>
  <cols>
    <col min="1" max="1" width="19.140625" style="54" customWidth="1"/>
    <col min="2" max="2" width="11" style="54" customWidth="1"/>
    <col min="3" max="3" width="13.85546875" style="54" customWidth="1"/>
    <col min="4" max="4" width="14" style="54" customWidth="1"/>
    <col min="5" max="5" width="11" style="54" customWidth="1"/>
    <col min="6" max="6" width="13.140625" style="54" customWidth="1"/>
    <col min="7" max="7" width="13.5703125" style="54" customWidth="1"/>
    <col min="8" max="8" width="11" style="54" customWidth="1"/>
    <col min="9" max="9" width="13.140625" style="54" customWidth="1"/>
    <col min="10" max="10" width="14.28515625" style="54" customWidth="1"/>
    <col min="11" max="11" width="10.85546875" style="54" bestFit="1" customWidth="1"/>
    <col min="12" max="12" width="13" style="54" bestFit="1" customWidth="1"/>
    <col min="13" max="13" width="12" style="54" bestFit="1" customWidth="1"/>
    <col min="14" max="256" width="9.140625" style="54"/>
    <col min="257" max="257" width="19.140625" style="54" customWidth="1"/>
    <col min="258" max="258" width="11" style="54" customWidth="1"/>
    <col min="259" max="259" width="13.85546875" style="54" customWidth="1"/>
    <col min="260" max="260" width="14" style="54" customWidth="1"/>
    <col min="261" max="261" width="11" style="54" customWidth="1"/>
    <col min="262" max="262" width="13.140625" style="54" customWidth="1"/>
    <col min="263" max="263" width="13.5703125" style="54" customWidth="1"/>
    <col min="264" max="264" width="11" style="54" customWidth="1"/>
    <col min="265" max="265" width="13.140625" style="54" customWidth="1"/>
    <col min="266" max="266" width="14.28515625" style="54" customWidth="1"/>
    <col min="267" max="267" width="10.85546875" style="54" bestFit="1" customWidth="1"/>
    <col min="268" max="268" width="13" style="54" bestFit="1" customWidth="1"/>
    <col min="269" max="269" width="12" style="54" bestFit="1" customWidth="1"/>
    <col min="270" max="512" width="9.140625" style="54"/>
    <col min="513" max="513" width="19.140625" style="54" customWidth="1"/>
    <col min="514" max="514" width="11" style="54" customWidth="1"/>
    <col min="515" max="515" width="13.85546875" style="54" customWidth="1"/>
    <col min="516" max="516" width="14" style="54" customWidth="1"/>
    <col min="517" max="517" width="11" style="54" customWidth="1"/>
    <col min="518" max="518" width="13.140625" style="54" customWidth="1"/>
    <col min="519" max="519" width="13.5703125" style="54" customWidth="1"/>
    <col min="520" max="520" width="11" style="54" customWidth="1"/>
    <col min="521" max="521" width="13.140625" style="54" customWidth="1"/>
    <col min="522" max="522" width="14.28515625" style="54" customWidth="1"/>
    <col min="523" max="523" width="10.85546875" style="54" bestFit="1" customWidth="1"/>
    <col min="524" max="524" width="13" style="54" bestFit="1" customWidth="1"/>
    <col min="525" max="525" width="12" style="54" bestFit="1" customWidth="1"/>
    <col min="526" max="768" width="9.140625" style="54"/>
    <col min="769" max="769" width="19.140625" style="54" customWidth="1"/>
    <col min="770" max="770" width="11" style="54" customWidth="1"/>
    <col min="771" max="771" width="13.85546875" style="54" customWidth="1"/>
    <col min="772" max="772" width="14" style="54" customWidth="1"/>
    <col min="773" max="773" width="11" style="54" customWidth="1"/>
    <col min="774" max="774" width="13.140625" style="54" customWidth="1"/>
    <col min="775" max="775" width="13.5703125" style="54" customWidth="1"/>
    <col min="776" max="776" width="11" style="54" customWidth="1"/>
    <col min="777" max="777" width="13.140625" style="54" customWidth="1"/>
    <col min="778" max="778" width="14.28515625" style="54" customWidth="1"/>
    <col min="779" max="779" width="10.85546875" style="54" bestFit="1" customWidth="1"/>
    <col min="780" max="780" width="13" style="54" bestFit="1" customWidth="1"/>
    <col min="781" max="781" width="12" style="54" bestFit="1" customWidth="1"/>
    <col min="782" max="1024" width="9.140625" style="54"/>
    <col min="1025" max="1025" width="19.140625" style="54" customWidth="1"/>
    <col min="1026" max="1026" width="11" style="54" customWidth="1"/>
    <col min="1027" max="1027" width="13.85546875" style="54" customWidth="1"/>
    <col min="1028" max="1028" width="14" style="54" customWidth="1"/>
    <col min="1029" max="1029" width="11" style="54" customWidth="1"/>
    <col min="1030" max="1030" width="13.140625" style="54" customWidth="1"/>
    <col min="1031" max="1031" width="13.5703125" style="54" customWidth="1"/>
    <col min="1032" max="1032" width="11" style="54" customWidth="1"/>
    <col min="1033" max="1033" width="13.140625" style="54" customWidth="1"/>
    <col min="1034" max="1034" width="14.28515625" style="54" customWidth="1"/>
    <col min="1035" max="1035" width="10.85546875" style="54" bestFit="1" customWidth="1"/>
    <col min="1036" max="1036" width="13" style="54" bestFit="1" customWidth="1"/>
    <col min="1037" max="1037" width="12" style="54" bestFit="1" customWidth="1"/>
    <col min="1038" max="1280" width="9.140625" style="54"/>
    <col min="1281" max="1281" width="19.140625" style="54" customWidth="1"/>
    <col min="1282" max="1282" width="11" style="54" customWidth="1"/>
    <col min="1283" max="1283" width="13.85546875" style="54" customWidth="1"/>
    <col min="1284" max="1284" width="14" style="54" customWidth="1"/>
    <col min="1285" max="1285" width="11" style="54" customWidth="1"/>
    <col min="1286" max="1286" width="13.140625" style="54" customWidth="1"/>
    <col min="1287" max="1287" width="13.5703125" style="54" customWidth="1"/>
    <col min="1288" max="1288" width="11" style="54" customWidth="1"/>
    <col min="1289" max="1289" width="13.140625" style="54" customWidth="1"/>
    <col min="1290" max="1290" width="14.28515625" style="54" customWidth="1"/>
    <col min="1291" max="1291" width="10.85546875" style="54" bestFit="1" customWidth="1"/>
    <col min="1292" max="1292" width="13" style="54" bestFit="1" customWidth="1"/>
    <col min="1293" max="1293" width="12" style="54" bestFit="1" customWidth="1"/>
    <col min="1294" max="1536" width="9.140625" style="54"/>
    <col min="1537" max="1537" width="19.140625" style="54" customWidth="1"/>
    <col min="1538" max="1538" width="11" style="54" customWidth="1"/>
    <col min="1539" max="1539" width="13.85546875" style="54" customWidth="1"/>
    <col min="1540" max="1540" width="14" style="54" customWidth="1"/>
    <col min="1541" max="1541" width="11" style="54" customWidth="1"/>
    <col min="1542" max="1542" width="13.140625" style="54" customWidth="1"/>
    <col min="1543" max="1543" width="13.5703125" style="54" customWidth="1"/>
    <col min="1544" max="1544" width="11" style="54" customWidth="1"/>
    <col min="1545" max="1545" width="13.140625" style="54" customWidth="1"/>
    <col min="1546" max="1546" width="14.28515625" style="54" customWidth="1"/>
    <col min="1547" max="1547" width="10.85546875" style="54" bestFit="1" customWidth="1"/>
    <col min="1548" max="1548" width="13" style="54" bestFit="1" customWidth="1"/>
    <col min="1549" max="1549" width="12" style="54" bestFit="1" customWidth="1"/>
    <col min="1550" max="1792" width="9.140625" style="54"/>
    <col min="1793" max="1793" width="19.140625" style="54" customWidth="1"/>
    <col min="1794" max="1794" width="11" style="54" customWidth="1"/>
    <col min="1795" max="1795" width="13.85546875" style="54" customWidth="1"/>
    <col min="1796" max="1796" width="14" style="54" customWidth="1"/>
    <col min="1797" max="1797" width="11" style="54" customWidth="1"/>
    <col min="1798" max="1798" width="13.140625" style="54" customWidth="1"/>
    <col min="1799" max="1799" width="13.5703125" style="54" customWidth="1"/>
    <col min="1800" max="1800" width="11" style="54" customWidth="1"/>
    <col min="1801" max="1801" width="13.140625" style="54" customWidth="1"/>
    <col min="1802" max="1802" width="14.28515625" style="54" customWidth="1"/>
    <col min="1803" max="1803" width="10.85546875" style="54" bestFit="1" customWidth="1"/>
    <col min="1804" max="1804" width="13" style="54" bestFit="1" customWidth="1"/>
    <col min="1805" max="1805" width="12" style="54" bestFit="1" customWidth="1"/>
    <col min="1806" max="2048" width="9.140625" style="54"/>
    <col min="2049" max="2049" width="19.140625" style="54" customWidth="1"/>
    <col min="2050" max="2050" width="11" style="54" customWidth="1"/>
    <col min="2051" max="2051" width="13.85546875" style="54" customWidth="1"/>
    <col min="2052" max="2052" width="14" style="54" customWidth="1"/>
    <col min="2053" max="2053" width="11" style="54" customWidth="1"/>
    <col min="2054" max="2054" width="13.140625" style="54" customWidth="1"/>
    <col min="2055" max="2055" width="13.5703125" style="54" customWidth="1"/>
    <col min="2056" max="2056" width="11" style="54" customWidth="1"/>
    <col min="2057" max="2057" width="13.140625" style="54" customWidth="1"/>
    <col min="2058" max="2058" width="14.28515625" style="54" customWidth="1"/>
    <col min="2059" max="2059" width="10.85546875" style="54" bestFit="1" customWidth="1"/>
    <col min="2060" max="2060" width="13" style="54" bestFit="1" customWidth="1"/>
    <col min="2061" max="2061" width="12" style="54" bestFit="1" customWidth="1"/>
    <col min="2062" max="2304" width="9.140625" style="54"/>
    <col min="2305" max="2305" width="19.140625" style="54" customWidth="1"/>
    <col min="2306" max="2306" width="11" style="54" customWidth="1"/>
    <col min="2307" max="2307" width="13.85546875" style="54" customWidth="1"/>
    <col min="2308" max="2308" width="14" style="54" customWidth="1"/>
    <col min="2309" max="2309" width="11" style="54" customWidth="1"/>
    <col min="2310" max="2310" width="13.140625" style="54" customWidth="1"/>
    <col min="2311" max="2311" width="13.5703125" style="54" customWidth="1"/>
    <col min="2312" max="2312" width="11" style="54" customWidth="1"/>
    <col min="2313" max="2313" width="13.140625" style="54" customWidth="1"/>
    <col min="2314" max="2314" width="14.28515625" style="54" customWidth="1"/>
    <col min="2315" max="2315" width="10.85546875" style="54" bestFit="1" customWidth="1"/>
    <col min="2316" max="2316" width="13" style="54" bestFit="1" customWidth="1"/>
    <col min="2317" max="2317" width="12" style="54" bestFit="1" customWidth="1"/>
    <col min="2318" max="2560" width="9.140625" style="54"/>
    <col min="2561" max="2561" width="19.140625" style="54" customWidth="1"/>
    <col min="2562" max="2562" width="11" style="54" customWidth="1"/>
    <col min="2563" max="2563" width="13.85546875" style="54" customWidth="1"/>
    <col min="2564" max="2564" width="14" style="54" customWidth="1"/>
    <col min="2565" max="2565" width="11" style="54" customWidth="1"/>
    <col min="2566" max="2566" width="13.140625" style="54" customWidth="1"/>
    <col min="2567" max="2567" width="13.5703125" style="54" customWidth="1"/>
    <col min="2568" max="2568" width="11" style="54" customWidth="1"/>
    <col min="2569" max="2569" width="13.140625" style="54" customWidth="1"/>
    <col min="2570" max="2570" width="14.28515625" style="54" customWidth="1"/>
    <col min="2571" max="2571" width="10.85546875" style="54" bestFit="1" customWidth="1"/>
    <col min="2572" max="2572" width="13" style="54" bestFit="1" customWidth="1"/>
    <col min="2573" max="2573" width="12" style="54" bestFit="1" customWidth="1"/>
    <col min="2574" max="2816" width="9.140625" style="54"/>
    <col min="2817" max="2817" width="19.140625" style="54" customWidth="1"/>
    <col min="2818" max="2818" width="11" style="54" customWidth="1"/>
    <col min="2819" max="2819" width="13.85546875" style="54" customWidth="1"/>
    <col min="2820" max="2820" width="14" style="54" customWidth="1"/>
    <col min="2821" max="2821" width="11" style="54" customWidth="1"/>
    <col min="2822" max="2822" width="13.140625" style="54" customWidth="1"/>
    <col min="2823" max="2823" width="13.5703125" style="54" customWidth="1"/>
    <col min="2824" max="2824" width="11" style="54" customWidth="1"/>
    <col min="2825" max="2825" width="13.140625" style="54" customWidth="1"/>
    <col min="2826" max="2826" width="14.28515625" style="54" customWidth="1"/>
    <col min="2827" max="2827" width="10.85546875" style="54" bestFit="1" customWidth="1"/>
    <col min="2828" max="2828" width="13" style="54" bestFit="1" customWidth="1"/>
    <col min="2829" max="2829" width="12" style="54" bestFit="1" customWidth="1"/>
    <col min="2830" max="3072" width="9.140625" style="54"/>
    <col min="3073" max="3073" width="19.140625" style="54" customWidth="1"/>
    <col min="3074" max="3074" width="11" style="54" customWidth="1"/>
    <col min="3075" max="3075" width="13.85546875" style="54" customWidth="1"/>
    <col min="3076" max="3076" width="14" style="54" customWidth="1"/>
    <col min="3077" max="3077" width="11" style="54" customWidth="1"/>
    <col min="3078" max="3078" width="13.140625" style="54" customWidth="1"/>
    <col min="3079" max="3079" width="13.5703125" style="54" customWidth="1"/>
    <col min="3080" max="3080" width="11" style="54" customWidth="1"/>
    <col min="3081" max="3081" width="13.140625" style="54" customWidth="1"/>
    <col min="3082" max="3082" width="14.28515625" style="54" customWidth="1"/>
    <col min="3083" max="3083" width="10.85546875" style="54" bestFit="1" customWidth="1"/>
    <col min="3084" max="3084" width="13" style="54" bestFit="1" customWidth="1"/>
    <col min="3085" max="3085" width="12" style="54" bestFit="1" customWidth="1"/>
    <col min="3086" max="3328" width="9.140625" style="54"/>
    <col min="3329" max="3329" width="19.140625" style="54" customWidth="1"/>
    <col min="3330" max="3330" width="11" style="54" customWidth="1"/>
    <col min="3331" max="3331" width="13.85546875" style="54" customWidth="1"/>
    <col min="3332" max="3332" width="14" style="54" customWidth="1"/>
    <col min="3333" max="3333" width="11" style="54" customWidth="1"/>
    <col min="3334" max="3334" width="13.140625" style="54" customWidth="1"/>
    <col min="3335" max="3335" width="13.5703125" style="54" customWidth="1"/>
    <col min="3336" max="3336" width="11" style="54" customWidth="1"/>
    <col min="3337" max="3337" width="13.140625" style="54" customWidth="1"/>
    <col min="3338" max="3338" width="14.28515625" style="54" customWidth="1"/>
    <col min="3339" max="3339" width="10.85546875" style="54" bestFit="1" customWidth="1"/>
    <col min="3340" max="3340" width="13" style="54" bestFit="1" customWidth="1"/>
    <col min="3341" max="3341" width="12" style="54" bestFit="1" customWidth="1"/>
    <col min="3342" max="3584" width="9.140625" style="54"/>
    <col min="3585" max="3585" width="19.140625" style="54" customWidth="1"/>
    <col min="3586" max="3586" width="11" style="54" customWidth="1"/>
    <col min="3587" max="3587" width="13.85546875" style="54" customWidth="1"/>
    <col min="3588" max="3588" width="14" style="54" customWidth="1"/>
    <col min="3589" max="3589" width="11" style="54" customWidth="1"/>
    <col min="3590" max="3590" width="13.140625" style="54" customWidth="1"/>
    <col min="3591" max="3591" width="13.5703125" style="54" customWidth="1"/>
    <col min="3592" max="3592" width="11" style="54" customWidth="1"/>
    <col min="3593" max="3593" width="13.140625" style="54" customWidth="1"/>
    <col min="3594" max="3594" width="14.28515625" style="54" customWidth="1"/>
    <col min="3595" max="3595" width="10.85546875" style="54" bestFit="1" customWidth="1"/>
    <col min="3596" max="3596" width="13" style="54" bestFit="1" customWidth="1"/>
    <col min="3597" max="3597" width="12" style="54" bestFit="1" customWidth="1"/>
    <col min="3598" max="3840" width="9.140625" style="54"/>
    <col min="3841" max="3841" width="19.140625" style="54" customWidth="1"/>
    <col min="3842" max="3842" width="11" style="54" customWidth="1"/>
    <col min="3843" max="3843" width="13.85546875" style="54" customWidth="1"/>
    <col min="3844" max="3844" width="14" style="54" customWidth="1"/>
    <col min="3845" max="3845" width="11" style="54" customWidth="1"/>
    <col min="3846" max="3846" width="13.140625" style="54" customWidth="1"/>
    <col min="3847" max="3847" width="13.5703125" style="54" customWidth="1"/>
    <col min="3848" max="3848" width="11" style="54" customWidth="1"/>
    <col min="3849" max="3849" width="13.140625" style="54" customWidth="1"/>
    <col min="3850" max="3850" width="14.28515625" style="54" customWidth="1"/>
    <col min="3851" max="3851" width="10.85546875" style="54" bestFit="1" customWidth="1"/>
    <col min="3852" max="3852" width="13" style="54" bestFit="1" customWidth="1"/>
    <col min="3853" max="3853" width="12" style="54" bestFit="1" customWidth="1"/>
    <col min="3854" max="4096" width="9.140625" style="54"/>
    <col min="4097" max="4097" width="19.140625" style="54" customWidth="1"/>
    <col min="4098" max="4098" width="11" style="54" customWidth="1"/>
    <col min="4099" max="4099" width="13.85546875" style="54" customWidth="1"/>
    <col min="4100" max="4100" width="14" style="54" customWidth="1"/>
    <col min="4101" max="4101" width="11" style="54" customWidth="1"/>
    <col min="4102" max="4102" width="13.140625" style="54" customWidth="1"/>
    <col min="4103" max="4103" width="13.5703125" style="54" customWidth="1"/>
    <col min="4104" max="4104" width="11" style="54" customWidth="1"/>
    <col min="4105" max="4105" width="13.140625" style="54" customWidth="1"/>
    <col min="4106" max="4106" width="14.28515625" style="54" customWidth="1"/>
    <col min="4107" max="4107" width="10.85546875" style="54" bestFit="1" customWidth="1"/>
    <col min="4108" max="4108" width="13" style="54" bestFit="1" customWidth="1"/>
    <col min="4109" max="4109" width="12" style="54" bestFit="1" customWidth="1"/>
    <col min="4110" max="4352" width="9.140625" style="54"/>
    <col min="4353" max="4353" width="19.140625" style="54" customWidth="1"/>
    <col min="4354" max="4354" width="11" style="54" customWidth="1"/>
    <col min="4355" max="4355" width="13.85546875" style="54" customWidth="1"/>
    <col min="4356" max="4356" width="14" style="54" customWidth="1"/>
    <col min="4357" max="4357" width="11" style="54" customWidth="1"/>
    <col min="4358" max="4358" width="13.140625" style="54" customWidth="1"/>
    <col min="4359" max="4359" width="13.5703125" style="54" customWidth="1"/>
    <col min="4360" max="4360" width="11" style="54" customWidth="1"/>
    <col min="4361" max="4361" width="13.140625" style="54" customWidth="1"/>
    <col min="4362" max="4362" width="14.28515625" style="54" customWidth="1"/>
    <col min="4363" max="4363" width="10.85546875" style="54" bestFit="1" customWidth="1"/>
    <col min="4364" max="4364" width="13" style="54" bestFit="1" customWidth="1"/>
    <col min="4365" max="4365" width="12" style="54" bestFit="1" customWidth="1"/>
    <col min="4366" max="4608" width="9.140625" style="54"/>
    <col min="4609" max="4609" width="19.140625" style="54" customWidth="1"/>
    <col min="4610" max="4610" width="11" style="54" customWidth="1"/>
    <col min="4611" max="4611" width="13.85546875" style="54" customWidth="1"/>
    <col min="4612" max="4612" width="14" style="54" customWidth="1"/>
    <col min="4613" max="4613" width="11" style="54" customWidth="1"/>
    <col min="4614" max="4614" width="13.140625" style="54" customWidth="1"/>
    <col min="4615" max="4615" width="13.5703125" style="54" customWidth="1"/>
    <col min="4616" max="4616" width="11" style="54" customWidth="1"/>
    <col min="4617" max="4617" width="13.140625" style="54" customWidth="1"/>
    <col min="4618" max="4618" width="14.28515625" style="54" customWidth="1"/>
    <col min="4619" max="4619" width="10.85546875" style="54" bestFit="1" customWidth="1"/>
    <col min="4620" max="4620" width="13" style="54" bestFit="1" customWidth="1"/>
    <col min="4621" max="4621" width="12" style="54" bestFit="1" customWidth="1"/>
    <col min="4622" max="4864" width="9.140625" style="54"/>
    <col min="4865" max="4865" width="19.140625" style="54" customWidth="1"/>
    <col min="4866" max="4866" width="11" style="54" customWidth="1"/>
    <col min="4867" max="4867" width="13.85546875" style="54" customWidth="1"/>
    <col min="4868" max="4868" width="14" style="54" customWidth="1"/>
    <col min="4869" max="4869" width="11" style="54" customWidth="1"/>
    <col min="4870" max="4870" width="13.140625" style="54" customWidth="1"/>
    <col min="4871" max="4871" width="13.5703125" style="54" customWidth="1"/>
    <col min="4872" max="4872" width="11" style="54" customWidth="1"/>
    <col min="4873" max="4873" width="13.140625" style="54" customWidth="1"/>
    <col min="4874" max="4874" width="14.28515625" style="54" customWidth="1"/>
    <col min="4875" max="4875" width="10.85546875" style="54" bestFit="1" customWidth="1"/>
    <col min="4876" max="4876" width="13" style="54" bestFit="1" customWidth="1"/>
    <col min="4877" max="4877" width="12" style="54" bestFit="1" customWidth="1"/>
    <col min="4878" max="5120" width="9.140625" style="54"/>
    <col min="5121" max="5121" width="19.140625" style="54" customWidth="1"/>
    <col min="5122" max="5122" width="11" style="54" customWidth="1"/>
    <col min="5123" max="5123" width="13.85546875" style="54" customWidth="1"/>
    <col min="5124" max="5124" width="14" style="54" customWidth="1"/>
    <col min="5125" max="5125" width="11" style="54" customWidth="1"/>
    <col min="5126" max="5126" width="13.140625" style="54" customWidth="1"/>
    <col min="5127" max="5127" width="13.5703125" style="54" customWidth="1"/>
    <col min="5128" max="5128" width="11" style="54" customWidth="1"/>
    <col min="5129" max="5129" width="13.140625" style="54" customWidth="1"/>
    <col min="5130" max="5130" width="14.28515625" style="54" customWidth="1"/>
    <col min="5131" max="5131" width="10.85546875" style="54" bestFit="1" customWidth="1"/>
    <col min="5132" max="5132" width="13" style="54" bestFit="1" customWidth="1"/>
    <col min="5133" max="5133" width="12" style="54" bestFit="1" customWidth="1"/>
    <col min="5134" max="5376" width="9.140625" style="54"/>
    <col min="5377" max="5377" width="19.140625" style="54" customWidth="1"/>
    <col min="5378" max="5378" width="11" style="54" customWidth="1"/>
    <col min="5379" max="5379" width="13.85546875" style="54" customWidth="1"/>
    <col min="5380" max="5380" width="14" style="54" customWidth="1"/>
    <col min="5381" max="5381" width="11" style="54" customWidth="1"/>
    <col min="5382" max="5382" width="13.140625" style="54" customWidth="1"/>
    <col min="5383" max="5383" width="13.5703125" style="54" customWidth="1"/>
    <col min="5384" max="5384" width="11" style="54" customWidth="1"/>
    <col min="5385" max="5385" width="13.140625" style="54" customWidth="1"/>
    <col min="5386" max="5386" width="14.28515625" style="54" customWidth="1"/>
    <col min="5387" max="5387" width="10.85546875" style="54" bestFit="1" customWidth="1"/>
    <col min="5388" max="5388" width="13" style="54" bestFit="1" customWidth="1"/>
    <col min="5389" max="5389" width="12" style="54" bestFit="1" customWidth="1"/>
    <col min="5390" max="5632" width="9.140625" style="54"/>
    <col min="5633" max="5633" width="19.140625" style="54" customWidth="1"/>
    <col min="5634" max="5634" width="11" style="54" customWidth="1"/>
    <col min="5635" max="5635" width="13.85546875" style="54" customWidth="1"/>
    <col min="5636" max="5636" width="14" style="54" customWidth="1"/>
    <col min="5637" max="5637" width="11" style="54" customWidth="1"/>
    <col min="5638" max="5638" width="13.140625" style="54" customWidth="1"/>
    <col min="5639" max="5639" width="13.5703125" style="54" customWidth="1"/>
    <col min="5640" max="5640" width="11" style="54" customWidth="1"/>
    <col min="5641" max="5641" width="13.140625" style="54" customWidth="1"/>
    <col min="5642" max="5642" width="14.28515625" style="54" customWidth="1"/>
    <col min="5643" max="5643" width="10.85546875" style="54" bestFit="1" customWidth="1"/>
    <col min="5644" max="5644" width="13" style="54" bestFit="1" customWidth="1"/>
    <col min="5645" max="5645" width="12" style="54" bestFit="1" customWidth="1"/>
    <col min="5646" max="5888" width="9.140625" style="54"/>
    <col min="5889" max="5889" width="19.140625" style="54" customWidth="1"/>
    <col min="5890" max="5890" width="11" style="54" customWidth="1"/>
    <col min="5891" max="5891" width="13.85546875" style="54" customWidth="1"/>
    <col min="5892" max="5892" width="14" style="54" customWidth="1"/>
    <col min="5893" max="5893" width="11" style="54" customWidth="1"/>
    <col min="5894" max="5894" width="13.140625" style="54" customWidth="1"/>
    <col min="5895" max="5895" width="13.5703125" style="54" customWidth="1"/>
    <col min="5896" max="5896" width="11" style="54" customWidth="1"/>
    <col min="5897" max="5897" width="13.140625" style="54" customWidth="1"/>
    <col min="5898" max="5898" width="14.28515625" style="54" customWidth="1"/>
    <col min="5899" max="5899" width="10.85546875" style="54" bestFit="1" customWidth="1"/>
    <col min="5900" max="5900" width="13" style="54" bestFit="1" customWidth="1"/>
    <col min="5901" max="5901" width="12" style="54" bestFit="1" customWidth="1"/>
    <col min="5902" max="6144" width="9.140625" style="54"/>
    <col min="6145" max="6145" width="19.140625" style="54" customWidth="1"/>
    <col min="6146" max="6146" width="11" style="54" customWidth="1"/>
    <col min="6147" max="6147" width="13.85546875" style="54" customWidth="1"/>
    <col min="6148" max="6148" width="14" style="54" customWidth="1"/>
    <col min="6149" max="6149" width="11" style="54" customWidth="1"/>
    <col min="6150" max="6150" width="13.140625" style="54" customWidth="1"/>
    <col min="6151" max="6151" width="13.5703125" style="54" customWidth="1"/>
    <col min="6152" max="6152" width="11" style="54" customWidth="1"/>
    <col min="6153" max="6153" width="13.140625" style="54" customWidth="1"/>
    <col min="6154" max="6154" width="14.28515625" style="54" customWidth="1"/>
    <col min="6155" max="6155" width="10.85546875" style="54" bestFit="1" customWidth="1"/>
    <col min="6156" max="6156" width="13" style="54" bestFit="1" customWidth="1"/>
    <col min="6157" max="6157" width="12" style="54" bestFit="1" customWidth="1"/>
    <col min="6158" max="6400" width="9.140625" style="54"/>
    <col min="6401" max="6401" width="19.140625" style="54" customWidth="1"/>
    <col min="6402" max="6402" width="11" style="54" customWidth="1"/>
    <col min="6403" max="6403" width="13.85546875" style="54" customWidth="1"/>
    <col min="6404" max="6404" width="14" style="54" customWidth="1"/>
    <col min="6405" max="6405" width="11" style="54" customWidth="1"/>
    <col min="6406" max="6406" width="13.140625" style="54" customWidth="1"/>
    <col min="6407" max="6407" width="13.5703125" style="54" customWidth="1"/>
    <col min="6408" max="6408" width="11" style="54" customWidth="1"/>
    <col min="6409" max="6409" width="13.140625" style="54" customWidth="1"/>
    <col min="6410" max="6410" width="14.28515625" style="54" customWidth="1"/>
    <col min="6411" max="6411" width="10.85546875" style="54" bestFit="1" customWidth="1"/>
    <col min="6412" max="6412" width="13" style="54" bestFit="1" customWidth="1"/>
    <col min="6413" max="6413" width="12" style="54" bestFit="1" customWidth="1"/>
    <col min="6414" max="6656" width="9.140625" style="54"/>
    <col min="6657" max="6657" width="19.140625" style="54" customWidth="1"/>
    <col min="6658" max="6658" width="11" style="54" customWidth="1"/>
    <col min="6659" max="6659" width="13.85546875" style="54" customWidth="1"/>
    <col min="6660" max="6660" width="14" style="54" customWidth="1"/>
    <col min="6661" max="6661" width="11" style="54" customWidth="1"/>
    <col min="6662" max="6662" width="13.140625" style="54" customWidth="1"/>
    <col min="6663" max="6663" width="13.5703125" style="54" customWidth="1"/>
    <col min="6664" max="6664" width="11" style="54" customWidth="1"/>
    <col min="6665" max="6665" width="13.140625" style="54" customWidth="1"/>
    <col min="6666" max="6666" width="14.28515625" style="54" customWidth="1"/>
    <col min="6667" max="6667" width="10.85546875" style="54" bestFit="1" customWidth="1"/>
    <col min="6668" max="6668" width="13" style="54" bestFit="1" customWidth="1"/>
    <col min="6669" max="6669" width="12" style="54" bestFit="1" customWidth="1"/>
    <col min="6670" max="6912" width="9.140625" style="54"/>
    <col min="6913" max="6913" width="19.140625" style="54" customWidth="1"/>
    <col min="6914" max="6914" width="11" style="54" customWidth="1"/>
    <col min="6915" max="6915" width="13.85546875" style="54" customWidth="1"/>
    <col min="6916" max="6916" width="14" style="54" customWidth="1"/>
    <col min="6917" max="6917" width="11" style="54" customWidth="1"/>
    <col min="6918" max="6918" width="13.140625" style="54" customWidth="1"/>
    <col min="6919" max="6919" width="13.5703125" style="54" customWidth="1"/>
    <col min="6920" max="6920" width="11" style="54" customWidth="1"/>
    <col min="6921" max="6921" width="13.140625" style="54" customWidth="1"/>
    <col min="6922" max="6922" width="14.28515625" style="54" customWidth="1"/>
    <col min="6923" max="6923" width="10.85546875" style="54" bestFit="1" customWidth="1"/>
    <col min="6924" max="6924" width="13" style="54" bestFit="1" customWidth="1"/>
    <col min="6925" max="6925" width="12" style="54" bestFit="1" customWidth="1"/>
    <col min="6926" max="7168" width="9.140625" style="54"/>
    <col min="7169" max="7169" width="19.140625" style="54" customWidth="1"/>
    <col min="7170" max="7170" width="11" style="54" customWidth="1"/>
    <col min="7171" max="7171" width="13.85546875" style="54" customWidth="1"/>
    <col min="7172" max="7172" width="14" style="54" customWidth="1"/>
    <col min="7173" max="7173" width="11" style="54" customWidth="1"/>
    <col min="7174" max="7174" width="13.140625" style="54" customWidth="1"/>
    <col min="7175" max="7175" width="13.5703125" style="54" customWidth="1"/>
    <col min="7176" max="7176" width="11" style="54" customWidth="1"/>
    <col min="7177" max="7177" width="13.140625" style="54" customWidth="1"/>
    <col min="7178" max="7178" width="14.28515625" style="54" customWidth="1"/>
    <col min="7179" max="7179" width="10.85546875" style="54" bestFit="1" customWidth="1"/>
    <col min="7180" max="7180" width="13" style="54" bestFit="1" customWidth="1"/>
    <col min="7181" max="7181" width="12" style="54" bestFit="1" customWidth="1"/>
    <col min="7182" max="7424" width="9.140625" style="54"/>
    <col min="7425" max="7425" width="19.140625" style="54" customWidth="1"/>
    <col min="7426" max="7426" width="11" style="54" customWidth="1"/>
    <col min="7427" max="7427" width="13.85546875" style="54" customWidth="1"/>
    <col min="7428" max="7428" width="14" style="54" customWidth="1"/>
    <col min="7429" max="7429" width="11" style="54" customWidth="1"/>
    <col min="7430" max="7430" width="13.140625" style="54" customWidth="1"/>
    <col min="7431" max="7431" width="13.5703125" style="54" customWidth="1"/>
    <col min="7432" max="7432" width="11" style="54" customWidth="1"/>
    <col min="7433" max="7433" width="13.140625" style="54" customWidth="1"/>
    <col min="7434" max="7434" width="14.28515625" style="54" customWidth="1"/>
    <col min="7435" max="7435" width="10.85546875" style="54" bestFit="1" customWidth="1"/>
    <col min="7436" max="7436" width="13" style="54" bestFit="1" customWidth="1"/>
    <col min="7437" max="7437" width="12" style="54" bestFit="1" customWidth="1"/>
    <col min="7438" max="7680" width="9.140625" style="54"/>
    <col min="7681" max="7681" width="19.140625" style="54" customWidth="1"/>
    <col min="7682" max="7682" width="11" style="54" customWidth="1"/>
    <col min="7683" max="7683" width="13.85546875" style="54" customWidth="1"/>
    <col min="7684" max="7684" width="14" style="54" customWidth="1"/>
    <col min="7685" max="7685" width="11" style="54" customWidth="1"/>
    <col min="7686" max="7686" width="13.140625" style="54" customWidth="1"/>
    <col min="7687" max="7687" width="13.5703125" style="54" customWidth="1"/>
    <col min="7688" max="7688" width="11" style="54" customWidth="1"/>
    <col min="7689" max="7689" width="13.140625" style="54" customWidth="1"/>
    <col min="7690" max="7690" width="14.28515625" style="54" customWidth="1"/>
    <col min="7691" max="7691" width="10.85546875" style="54" bestFit="1" customWidth="1"/>
    <col min="7692" max="7692" width="13" style="54" bestFit="1" customWidth="1"/>
    <col min="7693" max="7693" width="12" style="54" bestFit="1" customWidth="1"/>
    <col min="7694" max="7936" width="9.140625" style="54"/>
    <col min="7937" max="7937" width="19.140625" style="54" customWidth="1"/>
    <col min="7938" max="7938" width="11" style="54" customWidth="1"/>
    <col min="7939" max="7939" width="13.85546875" style="54" customWidth="1"/>
    <col min="7940" max="7940" width="14" style="54" customWidth="1"/>
    <col min="7941" max="7941" width="11" style="54" customWidth="1"/>
    <col min="7942" max="7942" width="13.140625" style="54" customWidth="1"/>
    <col min="7943" max="7943" width="13.5703125" style="54" customWidth="1"/>
    <col min="7944" max="7944" width="11" style="54" customWidth="1"/>
    <col min="7945" max="7945" width="13.140625" style="54" customWidth="1"/>
    <col min="7946" max="7946" width="14.28515625" style="54" customWidth="1"/>
    <col min="7947" max="7947" width="10.85546875" style="54" bestFit="1" customWidth="1"/>
    <col min="7948" max="7948" width="13" style="54" bestFit="1" customWidth="1"/>
    <col min="7949" max="7949" width="12" style="54" bestFit="1" customWidth="1"/>
    <col min="7950" max="8192" width="9.140625" style="54"/>
    <col min="8193" max="8193" width="19.140625" style="54" customWidth="1"/>
    <col min="8194" max="8194" width="11" style="54" customWidth="1"/>
    <col min="8195" max="8195" width="13.85546875" style="54" customWidth="1"/>
    <col min="8196" max="8196" width="14" style="54" customWidth="1"/>
    <col min="8197" max="8197" width="11" style="54" customWidth="1"/>
    <col min="8198" max="8198" width="13.140625" style="54" customWidth="1"/>
    <col min="8199" max="8199" width="13.5703125" style="54" customWidth="1"/>
    <col min="8200" max="8200" width="11" style="54" customWidth="1"/>
    <col min="8201" max="8201" width="13.140625" style="54" customWidth="1"/>
    <col min="8202" max="8202" width="14.28515625" style="54" customWidth="1"/>
    <col min="8203" max="8203" width="10.85546875" style="54" bestFit="1" customWidth="1"/>
    <col min="8204" max="8204" width="13" style="54" bestFit="1" customWidth="1"/>
    <col min="8205" max="8205" width="12" style="54" bestFit="1" customWidth="1"/>
    <col min="8206" max="8448" width="9.140625" style="54"/>
    <col min="8449" max="8449" width="19.140625" style="54" customWidth="1"/>
    <col min="8450" max="8450" width="11" style="54" customWidth="1"/>
    <col min="8451" max="8451" width="13.85546875" style="54" customWidth="1"/>
    <col min="8452" max="8452" width="14" style="54" customWidth="1"/>
    <col min="8453" max="8453" width="11" style="54" customWidth="1"/>
    <col min="8454" max="8454" width="13.140625" style="54" customWidth="1"/>
    <col min="8455" max="8455" width="13.5703125" style="54" customWidth="1"/>
    <col min="8456" max="8456" width="11" style="54" customWidth="1"/>
    <col min="8457" max="8457" width="13.140625" style="54" customWidth="1"/>
    <col min="8458" max="8458" width="14.28515625" style="54" customWidth="1"/>
    <col min="8459" max="8459" width="10.85546875" style="54" bestFit="1" customWidth="1"/>
    <col min="8460" max="8460" width="13" style="54" bestFit="1" customWidth="1"/>
    <col min="8461" max="8461" width="12" style="54" bestFit="1" customWidth="1"/>
    <col min="8462" max="8704" width="9.140625" style="54"/>
    <col min="8705" max="8705" width="19.140625" style="54" customWidth="1"/>
    <col min="8706" max="8706" width="11" style="54" customWidth="1"/>
    <col min="8707" max="8707" width="13.85546875" style="54" customWidth="1"/>
    <col min="8708" max="8708" width="14" style="54" customWidth="1"/>
    <col min="8709" max="8709" width="11" style="54" customWidth="1"/>
    <col min="8710" max="8710" width="13.140625" style="54" customWidth="1"/>
    <col min="8711" max="8711" width="13.5703125" style="54" customWidth="1"/>
    <col min="8712" max="8712" width="11" style="54" customWidth="1"/>
    <col min="8713" max="8713" width="13.140625" style="54" customWidth="1"/>
    <col min="8714" max="8714" width="14.28515625" style="54" customWidth="1"/>
    <col min="8715" max="8715" width="10.85546875" style="54" bestFit="1" customWidth="1"/>
    <col min="8716" max="8716" width="13" style="54" bestFit="1" customWidth="1"/>
    <col min="8717" max="8717" width="12" style="54" bestFit="1" customWidth="1"/>
    <col min="8718" max="8960" width="9.140625" style="54"/>
    <col min="8961" max="8961" width="19.140625" style="54" customWidth="1"/>
    <col min="8962" max="8962" width="11" style="54" customWidth="1"/>
    <col min="8963" max="8963" width="13.85546875" style="54" customWidth="1"/>
    <col min="8964" max="8964" width="14" style="54" customWidth="1"/>
    <col min="8965" max="8965" width="11" style="54" customWidth="1"/>
    <col min="8966" max="8966" width="13.140625" style="54" customWidth="1"/>
    <col min="8967" max="8967" width="13.5703125" style="54" customWidth="1"/>
    <col min="8968" max="8968" width="11" style="54" customWidth="1"/>
    <col min="8969" max="8969" width="13.140625" style="54" customWidth="1"/>
    <col min="8970" max="8970" width="14.28515625" style="54" customWidth="1"/>
    <col min="8971" max="8971" width="10.85546875" style="54" bestFit="1" customWidth="1"/>
    <col min="8972" max="8972" width="13" style="54" bestFit="1" customWidth="1"/>
    <col min="8973" max="8973" width="12" style="54" bestFit="1" customWidth="1"/>
    <col min="8974" max="9216" width="9.140625" style="54"/>
    <col min="9217" max="9217" width="19.140625" style="54" customWidth="1"/>
    <col min="9218" max="9218" width="11" style="54" customWidth="1"/>
    <col min="9219" max="9219" width="13.85546875" style="54" customWidth="1"/>
    <col min="9220" max="9220" width="14" style="54" customWidth="1"/>
    <col min="9221" max="9221" width="11" style="54" customWidth="1"/>
    <col min="9222" max="9222" width="13.140625" style="54" customWidth="1"/>
    <col min="9223" max="9223" width="13.5703125" style="54" customWidth="1"/>
    <col min="9224" max="9224" width="11" style="54" customWidth="1"/>
    <col min="9225" max="9225" width="13.140625" style="54" customWidth="1"/>
    <col min="9226" max="9226" width="14.28515625" style="54" customWidth="1"/>
    <col min="9227" max="9227" width="10.85546875" style="54" bestFit="1" customWidth="1"/>
    <col min="9228" max="9228" width="13" style="54" bestFit="1" customWidth="1"/>
    <col min="9229" max="9229" width="12" style="54" bestFit="1" customWidth="1"/>
    <col min="9230" max="9472" width="9.140625" style="54"/>
    <col min="9473" max="9473" width="19.140625" style="54" customWidth="1"/>
    <col min="9474" max="9474" width="11" style="54" customWidth="1"/>
    <col min="9475" max="9475" width="13.85546875" style="54" customWidth="1"/>
    <col min="9476" max="9476" width="14" style="54" customWidth="1"/>
    <col min="9477" max="9477" width="11" style="54" customWidth="1"/>
    <col min="9478" max="9478" width="13.140625" style="54" customWidth="1"/>
    <col min="9479" max="9479" width="13.5703125" style="54" customWidth="1"/>
    <col min="9480" max="9480" width="11" style="54" customWidth="1"/>
    <col min="9481" max="9481" width="13.140625" style="54" customWidth="1"/>
    <col min="9482" max="9482" width="14.28515625" style="54" customWidth="1"/>
    <col min="9483" max="9483" width="10.85546875" style="54" bestFit="1" customWidth="1"/>
    <col min="9484" max="9484" width="13" style="54" bestFit="1" customWidth="1"/>
    <col min="9485" max="9485" width="12" style="54" bestFit="1" customWidth="1"/>
    <col min="9486" max="9728" width="9.140625" style="54"/>
    <col min="9729" max="9729" width="19.140625" style="54" customWidth="1"/>
    <col min="9730" max="9730" width="11" style="54" customWidth="1"/>
    <col min="9731" max="9731" width="13.85546875" style="54" customWidth="1"/>
    <col min="9732" max="9732" width="14" style="54" customWidth="1"/>
    <col min="9733" max="9733" width="11" style="54" customWidth="1"/>
    <col min="9734" max="9734" width="13.140625" style="54" customWidth="1"/>
    <col min="9735" max="9735" width="13.5703125" style="54" customWidth="1"/>
    <col min="9736" max="9736" width="11" style="54" customWidth="1"/>
    <col min="9737" max="9737" width="13.140625" style="54" customWidth="1"/>
    <col min="9738" max="9738" width="14.28515625" style="54" customWidth="1"/>
    <col min="9739" max="9739" width="10.85546875" style="54" bestFit="1" customWidth="1"/>
    <col min="9740" max="9740" width="13" style="54" bestFit="1" customWidth="1"/>
    <col min="9741" max="9741" width="12" style="54" bestFit="1" customWidth="1"/>
    <col min="9742" max="9984" width="9.140625" style="54"/>
    <col min="9985" max="9985" width="19.140625" style="54" customWidth="1"/>
    <col min="9986" max="9986" width="11" style="54" customWidth="1"/>
    <col min="9987" max="9987" width="13.85546875" style="54" customWidth="1"/>
    <col min="9988" max="9988" width="14" style="54" customWidth="1"/>
    <col min="9989" max="9989" width="11" style="54" customWidth="1"/>
    <col min="9990" max="9990" width="13.140625" style="54" customWidth="1"/>
    <col min="9991" max="9991" width="13.5703125" style="54" customWidth="1"/>
    <col min="9992" max="9992" width="11" style="54" customWidth="1"/>
    <col min="9993" max="9993" width="13.140625" style="54" customWidth="1"/>
    <col min="9994" max="9994" width="14.28515625" style="54" customWidth="1"/>
    <col min="9995" max="9995" width="10.85546875" style="54" bestFit="1" customWidth="1"/>
    <col min="9996" max="9996" width="13" style="54" bestFit="1" customWidth="1"/>
    <col min="9997" max="9997" width="12" style="54" bestFit="1" customWidth="1"/>
    <col min="9998" max="10240" width="9.140625" style="54"/>
    <col min="10241" max="10241" width="19.140625" style="54" customWidth="1"/>
    <col min="10242" max="10242" width="11" style="54" customWidth="1"/>
    <col min="10243" max="10243" width="13.85546875" style="54" customWidth="1"/>
    <col min="10244" max="10244" width="14" style="54" customWidth="1"/>
    <col min="10245" max="10245" width="11" style="54" customWidth="1"/>
    <col min="10246" max="10246" width="13.140625" style="54" customWidth="1"/>
    <col min="10247" max="10247" width="13.5703125" style="54" customWidth="1"/>
    <col min="10248" max="10248" width="11" style="54" customWidth="1"/>
    <col min="10249" max="10249" width="13.140625" style="54" customWidth="1"/>
    <col min="10250" max="10250" width="14.28515625" style="54" customWidth="1"/>
    <col min="10251" max="10251" width="10.85546875" style="54" bestFit="1" customWidth="1"/>
    <col min="10252" max="10252" width="13" style="54" bestFit="1" customWidth="1"/>
    <col min="10253" max="10253" width="12" style="54" bestFit="1" customWidth="1"/>
    <col min="10254" max="10496" width="9.140625" style="54"/>
    <col min="10497" max="10497" width="19.140625" style="54" customWidth="1"/>
    <col min="10498" max="10498" width="11" style="54" customWidth="1"/>
    <col min="10499" max="10499" width="13.85546875" style="54" customWidth="1"/>
    <col min="10500" max="10500" width="14" style="54" customWidth="1"/>
    <col min="10501" max="10501" width="11" style="54" customWidth="1"/>
    <col min="10502" max="10502" width="13.140625" style="54" customWidth="1"/>
    <col min="10503" max="10503" width="13.5703125" style="54" customWidth="1"/>
    <col min="10504" max="10504" width="11" style="54" customWidth="1"/>
    <col min="10505" max="10505" width="13.140625" style="54" customWidth="1"/>
    <col min="10506" max="10506" width="14.28515625" style="54" customWidth="1"/>
    <col min="10507" max="10507" width="10.85546875" style="54" bestFit="1" customWidth="1"/>
    <col min="10508" max="10508" width="13" style="54" bestFit="1" customWidth="1"/>
    <col min="10509" max="10509" width="12" style="54" bestFit="1" customWidth="1"/>
    <col min="10510" max="10752" width="9.140625" style="54"/>
    <col min="10753" max="10753" width="19.140625" style="54" customWidth="1"/>
    <col min="10754" max="10754" width="11" style="54" customWidth="1"/>
    <col min="10755" max="10755" width="13.85546875" style="54" customWidth="1"/>
    <col min="10756" max="10756" width="14" style="54" customWidth="1"/>
    <col min="10757" max="10757" width="11" style="54" customWidth="1"/>
    <col min="10758" max="10758" width="13.140625" style="54" customWidth="1"/>
    <col min="10759" max="10759" width="13.5703125" style="54" customWidth="1"/>
    <col min="10760" max="10760" width="11" style="54" customWidth="1"/>
    <col min="10761" max="10761" width="13.140625" style="54" customWidth="1"/>
    <col min="10762" max="10762" width="14.28515625" style="54" customWidth="1"/>
    <col min="10763" max="10763" width="10.85546875" style="54" bestFit="1" customWidth="1"/>
    <col min="10764" max="10764" width="13" style="54" bestFit="1" customWidth="1"/>
    <col min="10765" max="10765" width="12" style="54" bestFit="1" customWidth="1"/>
    <col min="10766" max="11008" width="9.140625" style="54"/>
    <col min="11009" max="11009" width="19.140625" style="54" customWidth="1"/>
    <col min="11010" max="11010" width="11" style="54" customWidth="1"/>
    <col min="11011" max="11011" width="13.85546875" style="54" customWidth="1"/>
    <col min="11012" max="11012" width="14" style="54" customWidth="1"/>
    <col min="11013" max="11013" width="11" style="54" customWidth="1"/>
    <col min="11014" max="11014" width="13.140625" style="54" customWidth="1"/>
    <col min="11015" max="11015" width="13.5703125" style="54" customWidth="1"/>
    <col min="11016" max="11016" width="11" style="54" customWidth="1"/>
    <col min="11017" max="11017" width="13.140625" style="54" customWidth="1"/>
    <col min="11018" max="11018" width="14.28515625" style="54" customWidth="1"/>
    <col min="11019" max="11019" width="10.85546875" style="54" bestFit="1" customWidth="1"/>
    <col min="11020" max="11020" width="13" style="54" bestFit="1" customWidth="1"/>
    <col min="11021" max="11021" width="12" style="54" bestFit="1" customWidth="1"/>
    <col min="11022" max="11264" width="9.140625" style="54"/>
    <col min="11265" max="11265" width="19.140625" style="54" customWidth="1"/>
    <col min="11266" max="11266" width="11" style="54" customWidth="1"/>
    <col min="11267" max="11267" width="13.85546875" style="54" customWidth="1"/>
    <col min="11268" max="11268" width="14" style="54" customWidth="1"/>
    <col min="11269" max="11269" width="11" style="54" customWidth="1"/>
    <col min="11270" max="11270" width="13.140625" style="54" customWidth="1"/>
    <col min="11271" max="11271" width="13.5703125" style="54" customWidth="1"/>
    <col min="11272" max="11272" width="11" style="54" customWidth="1"/>
    <col min="11273" max="11273" width="13.140625" style="54" customWidth="1"/>
    <col min="11274" max="11274" width="14.28515625" style="54" customWidth="1"/>
    <col min="11275" max="11275" width="10.85546875" style="54" bestFit="1" customWidth="1"/>
    <col min="11276" max="11276" width="13" style="54" bestFit="1" customWidth="1"/>
    <col min="11277" max="11277" width="12" style="54" bestFit="1" customWidth="1"/>
    <col min="11278" max="11520" width="9.140625" style="54"/>
    <col min="11521" max="11521" width="19.140625" style="54" customWidth="1"/>
    <col min="11522" max="11522" width="11" style="54" customWidth="1"/>
    <col min="11523" max="11523" width="13.85546875" style="54" customWidth="1"/>
    <col min="11524" max="11524" width="14" style="54" customWidth="1"/>
    <col min="11525" max="11525" width="11" style="54" customWidth="1"/>
    <col min="11526" max="11526" width="13.140625" style="54" customWidth="1"/>
    <col min="11527" max="11527" width="13.5703125" style="54" customWidth="1"/>
    <col min="11528" max="11528" width="11" style="54" customWidth="1"/>
    <col min="11529" max="11529" width="13.140625" style="54" customWidth="1"/>
    <col min="11530" max="11530" width="14.28515625" style="54" customWidth="1"/>
    <col min="11531" max="11531" width="10.85546875" style="54" bestFit="1" customWidth="1"/>
    <col min="11532" max="11532" width="13" style="54" bestFit="1" customWidth="1"/>
    <col min="11533" max="11533" width="12" style="54" bestFit="1" customWidth="1"/>
    <col min="11534" max="11776" width="9.140625" style="54"/>
    <col min="11777" max="11777" width="19.140625" style="54" customWidth="1"/>
    <col min="11778" max="11778" width="11" style="54" customWidth="1"/>
    <col min="11779" max="11779" width="13.85546875" style="54" customWidth="1"/>
    <col min="11780" max="11780" width="14" style="54" customWidth="1"/>
    <col min="11781" max="11781" width="11" style="54" customWidth="1"/>
    <col min="11782" max="11782" width="13.140625" style="54" customWidth="1"/>
    <col min="11783" max="11783" width="13.5703125" style="54" customWidth="1"/>
    <col min="11784" max="11784" width="11" style="54" customWidth="1"/>
    <col min="11785" max="11785" width="13.140625" style="54" customWidth="1"/>
    <col min="11786" max="11786" width="14.28515625" style="54" customWidth="1"/>
    <col min="11787" max="11787" width="10.85546875" style="54" bestFit="1" customWidth="1"/>
    <col min="11788" max="11788" width="13" style="54" bestFit="1" customWidth="1"/>
    <col min="11789" max="11789" width="12" style="54" bestFit="1" customWidth="1"/>
    <col min="11790" max="12032" width="9.140625" style="54"/>
    <col min="12033" max="12033" width="19.140625" style="54" customWidth="1"/>
    <col min="12034" max="12034" width="11" style="54" customWidth="1"/>
    <col min="12035" max="12035" width="13.85546875" style="54" customWidth="1"/>
    <col min="12036" max="12036" width="14" style="54" customWidth="1"/>
    <col min="12037" max="12037" width="11" style="54" customWidth="1"/>
    <col min="12038" max="12038" width="13.140625" style="54" customWidth="1"/>
    <col min="12039" max="12039" width="13.5703125" style="54" customWidth="1"/>
    <col min="12040" max="12040" width="11" style="54" customWidth="1"/>
    <col min="12041" max="12041" width="13.140625" style="54" customWidth="1"/>
    <col min="12042" max="12042" width="14.28515625" style="54" customWidth="1"/>
    <col min="12043" max="12043" width="10.85546875" style="54" bestFit="1" customWidth="1"/>
    <col min="12044" max="12044" width="13" style="54" bestFit="1" customWidth="1"/>
    <col min="12045" max="12045" width="12" style="54" bestFit="1" customWidth="1"/>
    <col min="12046" max="12288" width="9.140625" style="54"/>
    <col min="12289" max="12289" width="19.140625" style="54" customWidth="1"/>
    <col min="12290" max="12290" width="11" style="54" customWidth="1"/>
    <col min="12291" max="12291" width="13.85546875" style="54" customWidth="1"/>
    <col min="12292" max="12292" width="14" style="54" customWidth="1"/>
    <col min="12293" max="12293" width="11" style="54" customWidth="1"/>
    <col min="12294" max="12294" width="13.140625" style="54" customWidth="1"/>
    <col min="12295" max="12295" width="13.5703125" style="54" customWidth="1"/>
    <col min="12296" max="12296" width="11" style="54" customWidth="1"/>
    <col min="12297" max="12297" width="13.140625" style="54" customWidth="1"/>
    <col min="12298" max="12298" width="14.28515625" style="54" customWidth="1"/>
    <col min="12299" max="12299" width="10.85546875" style="54" bestFit="1" customWidth="1"/>
    <col min="12300" max="12300" width="13" style="54" bestFit="1" customWidth="1"/>
    <col min="12301" max="12301" width="12" style="54" bestFit="1" customWidth="1"/>
    <col min="12302" max="12544" width="9.140625" style="54"/>
    <col min="12545" max="12545" width="19.140625" style="54" customWidth="1"/>
    <col min="12546" max="12546" width="11" style="54" customWidth="1"/>
    <col min="12547" max="12547" width="13.85546875" style="54" customWidth="1"/>
    <col min="12548" max="12548" width="14" style="54" customWidth="1"/>
    <col min="12549" max="12549" width="11" style="54" customWidth="1"/>
    <col min="12550" max="12550" width="13.140625" style="54" customWidth="1"/>
    <col min="12551" max="12551" width="13.5703125" style="54" customWidth="1"/>
    <col min="12552" max="12552" width="11" style="54" customWidth="1"/>
    <col min="12553" max="12553" width="13.140625" style="54" customWidth="1"/>
    <col min="12554" max="12554" width="14.28515625" style="54" customWidth="1"/>
    <col min="12555" max="12555" width="10.85546875" style="54" bestFit="1" customWidth="1"/>
    <col min="12556" max="12556" width="13" style="54" bestFit="1" customWidth="1"/>
    <col min="12557" max="12557" width="12" style="54" bestFit="1" customWidth="1"/>
    <col min="12558" max="12800" width="9.140625" style="54"/>
    <col min="12801" max="12801" width="19.140625" style="54" customWidth="1"/>
    <col min="12802" max="12802" width="11" style="54" customWidth="1"/>
    <col min="12803" max="12803" width="13.85546875" style="54" customWidth="1"/>
    <col min="12804" max="12804" width="14" style="54" customWidth="1"/>
    <col min="12805" max="12805" width="11" style="54" customWidth="1"/>
    <col min="12806" max="12806" width="13.140625" style="54" customWidth="1"/>
    <col min="12807" max="12807" width="13.5703125" style="54" customWidth="1"/>
    <col min="12808" max="12808" width="11" style="54" customWidth="1"/>
    <col min="12809" max="12809" width="13.140625" style="54" customWidth="1"/>
    <col min="12810" max="12810" width="14.28515625" style="54" customWidth="1"/>
    <col min="12811" max="12811" width="10.85546875" style="54" bestFit="1" customWidth="1"/>
    <col min="12812" max="12812" width="13" style="54" bestFit="1" customWidth="1"/>
    <col min="12813" max="12813" width="12" style="54" bestFit="1" customWidth="1"/>
    <col min="12814" max="13056" width="9.140625" style="54"/>
    <col min="13057" max="13057" width="19.140625" style="54" customWidth="1"/>
    <col min="13058" max="13058" width="11" style="54" customWidth="1"/>
    <col min="13059" max="13059" width="13.85546875" style="54" customWidth="1"/>
    <col min="13060" max="13060" width="14" style="54" customWidth="1"/>
    <col min="13061" max="13061" width="11" style="54" customWidth="1"/>
    <col min="13062" max="13062" width="13.140625" style="54" customWidth="1"/>
    <col min="13063" max="13063" width="13.5703125" style="54" customWidth="1"/>
    <col min="13064" max="13064" width="11" style="54" customWidth="1"/>
    <col min="13065" max="13065" width="13.140625" style="54" customWidth="1"/>
    <col min="13066" max="13066" width="14.28515625" style="54" customWidth="1"/>
    <col min="13067" max="13067" width="10.85546875" style="54" bestFit="1" customWidth="1"/>
    <col min="13068" max="13068" width="13" style="54" bestFit="1" customWidth="1"/>
    <col min="13069" max="13069" width="12" style="54" bestFit="1" customWidth="1"/>
    <col min="13070" max="13312" width="9.140625" style="54"/>
    <col min="13313" max="13313" width="19.140625" style="54" customWidth="1"/>
    <col min="13314" max="13314" width="11" style="54" customWidth="1"/>
    <col min="13315" max="13315" width="13.85546875" style="54" customWidth="1"/>
    <col min="13316" max="13316" width="14" style="54" customWidth="1"/>
    <col min="13317" max="13317" width="11" style="54" customWidth="1"/>
    <col min="13318" max="13318" width="13.140625" style="54" customWidth="1"/>
    <col min="13319" max="13319" width="13.5703125" style="54" customWidth="1"/>
    <col min="13320" max="13320" width="11" style="54" customWidth="1"/>
    <col min="13321" max="13321" width="13.140625" style="54" customWidth="1"/>
    <col min="13322" max="13322" width="14.28515625" style="54" customWidth="1"/>
    <col min="13323" max="13323" width="10.85546875" style="54" bestFit="1" customWidth="1"/>
    <col min="13324" max="13324" width="13" style="54" bestFit="1" customWidth="1"/>
    <col min="13325" max="13325" width="12" style="54" bestFit="1" customWidth="1"/>
    <col min="13326" max="13568" width="9.140625" style="54"/>
    <col min="13569" max="13569" width="19.140625" style="54" customWidth="1"/>
    <col min="13570" max="13570" width="11" style="54" customWidth="1"/>
    <col min="13571" max="13571" width="13.85546875" style="54" customWidth="1"/>
    <col min="13572" max="13572" width="14" style="54" customWidth="1"/>
    <col min="13573" max="13573" width="11" style="54" customWidth="1"/>
    <col min="13574" max="13574" width="13.140625" style="54" customWidth="1"/>
    <col min="13575" max="13575" width="13.5703125" style="54" customWidth="1"/>
    <col min="13576" max="13576" width="11" style="54" customWidth="1"/>
    <col min="13577" max="13577" width="13.140625" style="54" customWidth="1"/>
    <col min="13578" max="13578" width="14.28515625" style="54" customWidth="1"/>
    <col min="13579" max="13579" width="10.85546875" style="54" bestFit="1" customWidth="1"/>
    <col min="13580" max="13580" width="13" style="54" bestFit="1" customWidth="1"/>
    <col min="13581" max="13581" width="12" style="54" bestFit="1" customWidth="1"/>
    <col min="13582" max="13824" width="9.140625" style="54"/>
    <col min="13825" max="13825" width="19.140625" style="54" customWidth="1"/>
    <col min="13826" max="13826" width="11" style="54" customWidth="1"/>
    <col min="13827" max="13827" width="13.85546875" style="54" customWidth="1"/>
    <col min="13828" max="13828" width="14" style="54" customWidth="1"/>
    <col min="13829" max="13829" width="11" style="54" customWidth="1"/>
    <col min="13830" max="13830" width="13.140625" style="54" customWidth="1"/>
    <col min="13831" max="13831" width="13.5703125" style="54" customWidth="1"/>
    <col min="13832" max="13832" width="11" style="54" customWidth="1"/>
    <col min="13833" max="13833" width="13.140625" style="54" customWidth="1"/>
    <col min="13834" max="13834" width="14.28515625" style="54" customWidth="1"/>
    <col min="13835" max="13835" width="10.85546875" style="54" bestFit="1" customWidth="1"/>
    <col min="13836" max="13836" width="13" style="54" bestFit="1" customWidth="1"/>
    <col min="13837" max="13837" width="12" style="54" bestFit="1" customWidth="1"/>
    <col min="13838" max="14080" width="9.140625" style="54"/>
    <col min="14081" max="14081" width="19.140625" style="54" customWidth="1"/>
    <col min="14082" max="14082" width="11" style="54" customWidth="1"/>
    <col min="14083" max="14083" width="13.85546875" style="54" customWidth="1"/>
    <col min="14084" max="14084" width="14" style="54" customWidth="1"/>
    <col min="14085" max="14085" width="11" style="54" customWidth="1"/>
    <col min="14086" max="14086" width="13.140625" style="54" customWidth="1"/>
    <col min="14087" max="14087" width="13.5703125" style="54" customWidth="1"/>
    <col min="14088" max="14088" width="11" style="54" customWidth="1"/>
    <col min="14089" max="14089" width="13.140625" style="54" customWidth="1"/>
    <col min="14090" max="14090" width="14.28515625" style="54" customWidth="1"/>
    <col min="14091" max="14091" width="10.85546875" style="54" bestFit="1" customWidth="1"/>
    <col min="14092" max="14092" width="13" style="54" bestFit="1" customWidth="1"/>
    <col min="14093" max="14093" width="12" style="54" bestFit="1" customWidth="1"/>
    <col min="14094" max="14336" width="9.140625" style="54"/>
    <col min="14337" max="14337" width="19.140625" style="54" customWidth="1"/>
    <col min="14338" max="14338" width="11" style="54" customWidth="1"/>
    <col min="14339" max="14339" width="13.85546875" style="54" customWidth="1"/>
    <col min="14340" max="14340" width="14" style="54" customWidth="1"/>
    <col min="14341" max="14341" width="11" style="54" customWidth="1"/>
    <col min="14342" max="14342" width="13.140625" style="54" customWidth="1"/>
    <col min="14343" max="14343" width="13.5703125" style="54" customWidth="1"/>
    <col min="14344" max="14344" width="11" style="54" customWidth="1"/>
    <col min="14345" max="14345" width="13.140625" style="54" customWidth="1"/>
    <col min="14346" max="14346" width="14.28515625" style="54" customWidth="1"/>
    <col min="14347" max="14347" width="10.85546875" style="54" bestFit="1" customWidth="1"/>
    <col min="14348" max="14348" width="13" style="54" bestFit="1" customWidth="1"/>
    <col min="14349" max="14349" width="12" style="54" bestFit="1" customWidth="1"/>
    <col min="14350" max="14592" width="9.140625" style="54"/>
    <col min="14593" max="14593" width="19.140625" style="54" customWidth="1"/>
    <col min="14594" max="14594" width="11" style="54" customWidth="1"/>
    <col min="14595" max="14595" width="13.85546875" style="54" customWidth="1"/>
    <col min="14596" max="14596" width="14" style="54" customWidth="1"/>
    <col min="14597" max="14597" width="11" style="54" customWidth="1"/>
    <col min="14598" max="14598" width="13.140625" style="54" customWidth="1"/>
    <col min="14599" max="14599" width="13.5703125" style="54" customWidth="1"/>
    <col min="14600" max="14600" width="11" style="54" customWidth="1"/>
    <col min="14601" max="14601" width="13.140625" style="54" customWidth="1"/>
    <col min="14602" max="14602" width="14.28515625" style="54" customWidth="1"/>
    <col min="14603" max="14603" width="10.85546875" style="54" bestFit="1" customWidth="1"/>
    <col min="14604" max="14604" width="13" style="54" bestFit="1" customWidth="1"/>
    <col min="14605" max="14605" width="12" style="54" bestFit="1" customWidth="1"/>
    <col min="14606" max="14848" width="9.140625" style="54"/>
    <col min="14849" max="14849" width="19.140625" style="54" customWidth="1"/>
    <col min="14850" max="14850" width="11" style="54" customWidth="1"/>
    <col min="14851" max="14851" width="13.85546875" style="54" customWidth="1"/>
    <col min="14852" max="14852" width="14" style="54" customWidth="1"/>
    <col min="14853" max="14853" width="11" style="54" customWidth="1"/>
    <col min="14854" max="14854" width="13.140625" style="54" customWidth="1"/>
    <col min="14855" max="14855" width="13.5703125" style="54" customWidth="1"/>
    <col min="14856" max="14856" width="11" style="54" customWidth="1"/>
    <col min="14857" max="14857" width="13.140625" style="54" customWidth="1"/>
    <col min="14858" max="14858" width="14.28515625" style="54" customWidth="1"/>
    <col min="14859" max="14859" width="10.85546875" style="54" bestFit="1" customWidth="1"/>
    <col min="14860" max="14860" width="13" style="54" bestFit="1" customWidth="1"/>
    <col min="14861" max="14861" width="12" style="54" bestFit="1" customWidth="1"/>
    <col min="14862" max="15104" width="9.140625" style="54"/>
    <col min="15105" max="15105" width="19.140625" style="54" customWidth="1"/>
    <col min="15106" max="15106" width="11" style="54" customWidth="1"/>
    <col min="15107" max="15107" width="13.85546875" style="54" customWidth="1"/>
    <col min="15108" max="15108" width="14" style="54" customWidth="1"/>
    <col min="15109" max="15109" width="11" style="54" customWidth="1"/>
    <col min="15110" max="15110" width="13.140625" style="54" customWidth="1"/>
    <col min="15111" max="15111" width="13.5703125" style="54" customWidth="1"/>
    <col min="15112" max="15112" width="11" style="54" customWidth="1"/>
    <col min="15113" max="15113" width="13.140625" style="54" customWidth="1"/>
    <col min="15114" max="15114" width="14.28515625" style="54" customWidth="1"/>
    <col min="15115" max="15115" width="10.85546875" style="54" bestFit="1" customWidth="1"/>
    <col min="15116" max="15116" width="13" style="54" bestFit="1" customWidth="1"/>
    <col min="15117" max="15117" width="12" style="54" bestFit="1" customWidth="1"/>
    <col min="15118" max="15360" width="9.140625" style="54"/>
    <col min="15361" max="15361" width="19.140625" style="54" customWidth="1"/>
    <col min="15362" max="15362" width="11" style="54" customWidth="1"/>
    <col min="15363" max="15363" width="13.85546875" style="54" customWidth="1"/>
    <col min="15364" max="15364" width="14" style="54" customWidth="1"/>
    <col min="15365" max="15365" width="11" style="54" customWidth="1"/>
    <col min="15366" max="15366" width="13.140625" style="54" customWidth="1"/>
    <col min="15367" max="15367" width="13.5703125" style="54" customWidth="1"/>
    <col min="15368" max="15368" width="11" style="54" customWidth="1"/>
    <col min="15369" max="15369" width="13.140625" style="54" customWidth="1"/>
    <col min="15370" max="15370" width="14.28515625" style="54" customWidth="1"/>
    <col min="15371" max="15371" width="10.85546875" style="54" bestFit="1" customWidth="1"/>
    <col min="15372" max="15372" width="13" style="54" bestFit="1" customWidth="1"/>
    <col min="15373" max="15373" width="12" style="54" bestFit="1" customWidth="1"/>
    <col min="15374" max="15616" width="9.140625" style="54"/>
    <col min="15617" max="15617" width="19.140625" style="54" customWidth="1"/>
    <col min="15618" max="15618" width="11" style="54" customWidth="1"/>
    <col min="15619" max="15619" width="13.85546875" style="54" customWidth="1"/>
    <col min="15620" max="15620" width="14" style="54" customWidth="1"/>
    <col min="15621" max="15621" width="11" style="54" customWidth="1"/>
    <col min="15622" max="15622" width="13.140625" style="54" customWidth="1"/>
    <col min="15623" max="15623" width="13.5703125" style="54" customWidth="1"/>
    <col min="15624" max="15624" width="11" style="54" customWidth="1"/>
    <col min="15625" max="15625" width="13.140625" style="54" customWidth="1"/>
    <col min="15626" max="15626" width="14.28515625" style="54" customWidth="1"/>
    <col min="15627" max="15627" width="10.85546875" style="54" bestFit="1" customWidth="1"/>
    <col min="15628" max="15628" width="13" style="54" bestFit="1" customWidth="1"/>
    <col min="15629" max="15629" width="12" style="54" bestFit="1" customWidth="1"/>
    <col min="15630" max="15872" width="9.140625" style="54"/>
    <col min="15873" max="15873" width="19.140625" style="54" customWidth="1"/>
    <col min="15874" max="15874" width="11" style="54" customWidth="1"/>
    <col min="15875" max="15875" width="13.85546875" style="54" customWidth="1"/>
    <col min="15876" max="15876" width="14" style="54" customWidth="1"/>
    <col min="15877" max="15877" width="11" style="54" customWidth="1"/>
    <col min="15878" max="15878" width="13.140625" style="54" customWidth="1"/>
    <col min="15879" max="15879" width="13.5703125" style="54" customWidth="1"/>
    <col min="15880" max="15880" width="11" style="54" customWidth="1"/>
    <col min="15881" max="15881" width="13.140625" style="54" customWidth="1"/>
    <col min="15882" max="15882" width="14.28515625" style="54" customWidth="1"/>
    <col min="15883" max="15883" width="10.85546875" style="54" bestFit="1" customWidth="1"/>
    <col min="15884" max="15884" width="13" style="54" bestFit="1" customWidth="1"/>
    <col min="15885" max="15885" width="12" style="54" bestFit="1" customWidth="1"/>
    <col min="15886" max="16128" width="9.140625" style="54"/>
    <col min="16129" max="16129" width="19.140625" style="54" customWidth="1"/>
    <col min="16130" max="16130" width="11" style="54" customWidth="1"/>
    <col min="16131" max="16131" width="13.85546875" style="54" customWidth="1"/>
    <col min="16132" max="16132" width="14" style="54" customWidth="1"/>
    <col min="16133" max="16133" width="11" style="54" customWidth="1"/>
    <col min="16134" max="16134" width="13.140625" style="54" customWidth="1"/>
    <col min="16135" max="16135" width="13.5703125" style="54" customWidth="1"/>
    <col min="16136" max="16136" width="11" style="54" customWidth="1"/>
    <col min="16137" max="16137" width="13.140625" style="54" customWidth="1"/>
    <col min="16138" max="16138" width="14.28515625" style="54" customWidth="1"/>
    <col min="16139" max="16139" width="10.85546875" style="54" bestFit="1" customWidth="1"/>
    <col min="16140" max="16140" width="13" style="54" bestFit="1" customWidth="1"/>
    <col min="16141" max="16141" width="12" style="54" bestFit="1" customWidth="1"/>
    <col min="16142" max="16384" width="9.140625" style="54"/>
  </cols>
  <sheetData>
    <row r="2" spans="1:13" ht="15.75">
      <c r="A2" s="606" t="s">
        <v>59</v>
      </c>
      <c r="B2" s="606"/>
      <c r="C2" s="606"/>
      <c r="D2" s="606"/>
      <c r="E2" s="606"/>
      <c r="F2" s="606"/>
      <c r="G2" s="606"/>
    </row>
    <row r="3" spans="1:13">
      <c r="J3" s="55">
        <v>42376</v>
      </c>
    </row>
    <row r="4" spans="1:13" ht="15.75">
      <c r="A4" s="607" t="s">
        <v>60</v>
      </c>
      <c r="B4" s="609">
        <v>2012</v>
      </c>
      <c r="C4" s="610"/>
      <c r="D4" s="610"/>
      <c r="E4" s="609">
        <v>2013</v>
      </c>
      <c r="F4" s="609"/>
      <c r="G4" s="611"/>
      <c r="H4" s="605">
        <v>2014</v>
      </c>
      <c r="I4" s="605"/>
      <c r="J4" s="605"/>
      <c r="K4" s="605">
        <v>2015</v>
      </c>
      <c r="L4" s="605"/>
      <c r="M4" s="605"/>
    </row>
    <row r="5" spans="1:13" ht="30">
      <c r="A5" s="608"/>
      <c r="B5" s="56" t="s">
        <v>61</v>
      </c>
      <c r="C5" s="56" t="s">
        <v>62</v>
      </c>
      <c r="D5" s="56" t="s">
        <v>63</v>
      </c>
      <c r="E5" s="56" t="s">
        <v>61</v>
      </c>
      <c r="F5" s="56" t="s">
        <v>62</v>
      </c>
      <c r="G5" s="57" t="s">
        <v>63</v>
      </c>
      <c r="H5" s="58" t="s">
        <v>61</v>
      </c>
      <c r="I5" s="58" t="s">
        <v>62</v>
      </c>
      <c r="J5" s="58" t="s">
        <v>63</v>
      </c>
      <c r="K5" s="58" t="s">
        <v>61</v>
      </c>
      <c r="L5" s="58" t="s">
        <v>62</v>
      </c>
      <c r="M5" s="58" t="s">
        <v>63</v>
      </c>
    </row>
    <row r="6" spans="1:13" s="63" customFormat="1" ht="30">
      <c r="A6" s="59" t="s">
        <v>64</v>
      </c>
      <c r="B6" s="60">
        <v>334000</v>
      </c>
      <c r="C6" s="60">
        <v>321167</v>
      </c>
      <c r="D6" s="60">
        <f>B6-C6</f>
        <v>12833</v>
      </c>
      <c r="E6" s="60">
        <v>105000</v>
      </c>
      <c r="F6" s="61">
        <v>31739.3</v>
      </c>
      <c r="G6" s="62">
        <f t="shared" ref="G6:G12" si="0">E6-F6</f>
        <v>73260.7</v>
      </c>
      <c r="H6" s="63">
        <v>65000</v>
      </c>
      <c r="I6" s="63">
        <v>2435.1999999999998</v>
      </c>
      <c r="J6" s="63">
        <f>H6-I6</f>
        <v>62564.800000000003</v>
      </c>
      <c r="K6" s="63">
        <v>48500</v>
      </c>
      <c r="L6" s="63">
        <v>1</v>
      </c>
      <c r="M6" s="63">
        <f>K6-L6</f>
        <v>48499</v>
      </c>
    </row>
    <row r="7" spans="1:13" s="63" customFormat="1" ht="30">
      <c r="A7" s="59" t="s">
        <v>65</v>
      </c>
      <c r="B7" s="60">
        <v>108750</v>
      </c>
      <c r="C7" s="61">
        <v>92749.4</v>
      </c>
      <c r="D7" s="61">
        <f t="shared" ref="D7:D12" si="1">B7-C7</f>
        <v>16000.600000000006</v>
      </c>
      <c r="E7" s="60">
        <v>75000</v>
      </c>
      <c r="F7" s="61">
        <v>25993.3</v>
      </c>
      <c r="G7" s="62">
        <f t="shared" si="0"/>
        <v>49006.7</v>
      </c>
      <c r="H7" s="63">
        <v>89000</v>
      </c>
      <c r="I7" s="63">
        <v>6055.2</v>
      </c>
      <c r="J7" s="63">
        <f t="shared" ref="J7:J12" si="2">H7-I7</f>
        <v>82944.800000000003</v>
      </c>
      <c r="K7" s="63">
        <v>205000</v>
      </c>
      <c r="L7" s="63">
        <v>8210</v>
      </c>
      <c r="M7" s="63">
        <f t="shared" ref="M7:M12" si="3">K7-L7</f>
        <v>196790</v>
      </c>
    </row>
    <row r="8" spans="1:13" s="63" customFormat="1">
      <c r="A8" s="59" t="s">
        <v>66</v>
      </c>
      <c r="B8" s="60">
        <v>173000</v>
      </c>
      <c r="C8" s="61">
        <v>137224.1</v>
      </c>
      <c r="D8" s="61">
        <f t="shared" si="1"/>
        <v>35775.899999999994</v>
      </c>
      <c r="E8" s="60">
        <v>0</v>
      </c>
      <c r="F8" s="61">
        <v>0</v>
      </c>
      <c r="G8" s="62">
        <f t="shared" si="0"/>
        <v>0</v>
      </c>
      <c r="H8" s="63">
        <v>0</v>
      </c>
      <c r="I8" s="63">
        <v>0</v>
      </c>
      <c r="J8" s="63">
        <f t="shared" si="2"/>
        <v>0</v>
      </c>
      <c r="K8" s="63">
        <v>25000</v>
      </c>
      <c r="L8" s="63">
        <v>43</v>
      </c>
      <c r="M8" s="63">
        <f t="shared" si="3"/>
        <v>24957</v>
      </c>
    </row>
    <row r="9" spans="1:13" s="63" customFormat="1">
      <c r="A9" s="64" t="s">
        <v>67</v>
      </c>
      <c r="B9" s="60">
        <v>191800</v>
      </c>
      <c r="C9" s="61">
        <v>174490.9</v>
      </c>
      <c r="D9" s="61">
        <f t="shared" si="1"/>
        <v>17309.100000000006</v>
      </c>
      <c r="E9" s="60">
        <v>105000</v>
      </c>
      <c r="F9" s="61">
        <v>29889.3</v>
      </c>
      <c r="G9" s="62">
        <f t="shared" si="0"/>
        <v>75110.7</v>
      </c>
      <c r="H9" s="63">
        <v>177000</v>
      </c>
      <c r="I9" s="63">
        <v>28510.799999999999</v>
      </c>
      <c r="J9" s="63">
        <f t="shared" si="2"/>
        <v>148489.20000000001</v>
      </c>
      <c r="K9" s="63">
        <v>45000</v>
      </c>
      <c r="L9" s="63">
        <v>0</v>
      </c>
      <c r="M9" s="63">
        <f t="shared" si="3"/>
        <v>45000</v>
      </c>
    </row>
    <row r="10" spans="1:13" s="65" customFormat="1">
      <c r="A10" s="65" t="s">
        <v>68</v>
      </c>
      <c r="B10" s="60">
        <v>166000</v>
      </c>
      <c r="C10" s="61">
        <v>126442.4</v>
      </c>
      <c r="D10" s="61">
        <f t="shared" si="1"/>
        <v>39557.600000000006</v>
      </c>
      <c r="E10" s="60">
        <v>105000</v>
      </c>
      <c r="F10" s="61">
        <v>30447.4</v>
      </c>
      <c r="G10" s="62">
        <f t="shared" si="0"/>
        <v>74552.600000000006</v>
      </c>
      <c r="H10" s="65">
        <v>21000</v>
      </c>
      <c r="I10" s="65">
        <v>19.399999999999999</v>
      </c>
      <c r="J10" s="65">
        <f t="shared" si="2"/>
        <v>20980.6</v>
      </c>
      <c r="K10" s="65">
        <v>0</v>
      </c>
      <c r="L10" s="65">
        <v>0</v>
      </c>
      <c r="M10" s="63">
        <f t="shared" si="3"/>
        <v>0</v>
      </c>
    </row>
    <row r="11" spans="1:13" s="63" customFormat="1" ht="30">
      <c r="A11" s="59" t="s">
        <v>69</v>
      </c>
      <c r="B11" s="60">
        <v>0</v>
      </c>
      <c r="C11" s="61">
        <v>0</v>
      </c>
      <c r="D11" s="61">
        <f t="shared" si="1"/>
        <v>0</v>
      </c>
      <c r="E11" s="60">
        <v>0</v>
      </c>
      <c r="F11" s="61">
        <v>0</v>
      </c>
      <c r="G11" s="62">
        <f t="shared" si="0"/>
        <v>0</v>
      </c>
      <c r="H11" s="63">
        <v>165000</v>
      </c>
      <c r="I11" s="63">
        <v>6024</v>
      </c>
      <c r="J11" s="63">
        <f t="shared" si="2"/>
        <v>158976</v>
      </c>
      <c r="K11" s="63">
        <v>40000</v>
      </c>
      <c r="L11" s="63">
        <v>104</v>
      </c>
      <c r="M11" s="63">
        <f t="shared" si="3"/>
        <v>39896</v>
      </c>
    </row>
    <row r="12" spans="1:13" s="63" customFormat="1">
      <c r="A12" s="64" t="s">
        <v>70</v>
      </c>
      <c r="B12" s="60">
        <v>358800</v>
      </c>
      <c r="C12" s="61">
        <v>340314.7</v>
      </c>
      <c r="D12" s="61">
        <f t="shared" si="1"/>
        <v>18485.299999999988</v>
      </c>
      <c r="E12" s="60">
        <v>110000</v>
      </c>
      <c r="F12" s="61">
        <v>32147.1</v>
      </c>
      <c r="G12" s="62">
        <f t="shared" si="0"/>
        <v>77852.899999999994</v>
      </c>
      <c r="H12" s="63">
        <v>0</v>
      </c>
      <c r="I12" s="63">
        <v>0</v>
      </c>
      <c r="J12" s="63">
        <f t="shared" si="2"/>
        <v>0</v>
      </c>
      <c r="K12" s="63">
        <v>10000</v>
      </c>
      <c r="L12" s="63">
        <v>0</v>
      </c>
      <c r="M12" s="63">
        <f t="shared" si="3"/>
        <v>10000</v>
      </c>
    </row>
    <row r="13" spans="1:13">
      <c r="A13" s="66" t="s">
        <v>71</v>
      </c>
      <c r="B13" s="67">
        <f t="shared" ref="B13:M13" si="4">SUM(B6:B12)</f>
        <v>1332350</v>
      </c>
      <c r="C13" s="68">
        <f t="shared" si="4"/>
        <v>1192388.5</v>
      </c>
      <c r="D13" s="68">
        <f t="shared" si="4"/>
        <v>139961.5</v>
      </c>
      <c r="E13" s="67">
        <f t="shared" si="4"/>
        <v>500000</v>
      </c>
      <c r="F13" s="68">
        <f t="shared" si="4"/>
        <v>150216.4</v>
      </c>
      <c r="G13" s="69">
        <f t="shared" si="4"/>
        <v>349783.6</v>
      </c>
      <c r="H13" s="68">
        <f t="shared" si="4"/>
        <v>517000</v>
      </c>
      <c r="I13" s="68">
        <f t="shared" si="4"/>
        <v>43044.6</v>
      </c>
      <c r="J13" s="68">
        <f t="shared" si="4"/>
        <v>473955.4</v>
      </c>
      <c r="K13" s="68">
        <f t="shared" si="4"/>
        <v>373500</v>
      </c>
      <c r="L13" s="68">
        <f t="shared" si="4"/>
        <v>8358</v>
      </c>
      <c r="M13" s="68">
        <f t="shared" si="4"/>
        <v>365142</v>
      </c>
    </row>
  </sheetData>
  <mergeCells count="6">
    <mergeCell ref="K4:M4"/>
    <mergeCell ref="A2:G2"/>
    <mergeCell ref="A4:A5"/>
    <mergeCell ref="B4:D4"/>
    <mergeCell ref="E4:G4"/>
    <mergeCell ref="H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3:G58"/>
  <sheetViews>
    <sheetView topLeftCell="A34" workbookViewId="0">
      <selection activeCell="K55" sqref="K55"/>
    </sheetView>
  </sheetViews>
  <sheetFormatPr defaultRowHeight="12.75"/>
  <cols>
    <col min="1" max="1" width="16.42578125" style="321" customWidth="1"/>
    <col min="2" max="2" width="12.140625" style="479" customWidth="1"/>
    <col min="3" max="3" width="14.42578125" style="479" customWidth="1"/>
    <col min="4" max="5" width="12.42578125" style="479" customWidth="1"/>
    <col min="6" max="7" width="12" style="479" customWidth="1"/>
    <col min="8" max="256" width="9.140625" style="321"/>
    <col min="257" max="257" width="16.42578125" style="321" customWidth="1"/>
    <col min="258" max="258" width="12.140625" style="321" customWidth="1"/>
    <col min="259" max="259" width="14.42578125" style="321" customWidth="1"/>
    <col min="260" max="261" width="12.42578125" style="321" customWidth="1"/>
    <col min="262" max="263" width="12" style="321" customWidth="1"/>
    <col min="264" max="512" width="9.140625" style="321"/>
    <col min="513" max="513" width="16.42578125" style="321" customWidth="1"/>
    <col min="514" max="514" width="12.140625" style="321" customWidth="1"/>
    <col min="515" max="515" width="14.42578125" style="321" customWidth="1"/>
    <col min="516" max="517" width="12.42578125" style="321" customWidth="1"/>
    <col min="518" max="519" width="12" style="321" customWidth="1"/>
    <col min="520" max="768" width="9.140625" style="321"/>
    <col min="769" max="769" width="16.42578125" style="321" customWidth="1"/>
    <col min="770" max="770" width="12.140625" style="321" customWidth="1"/>
    <col min="771" max="771" width="14.42578125" style="321" customWidth="1"/>
    <col min="772" max="773" width="12.42578125" style="321" customWidth="1"/>
    <col min="774" max="775" width="12" style="321" customWidth="1"/>
    <col min="776" max="1024" width="9.140625" style="321"/>
    <col min="1025" max="1025" width="16.42578125" style="321" customWidth="1"/>
    <col min="1026" max="1026" width="12.140625" style="321" customWidth="1"/>
    <col min="1027" max="1027" width="14.42578125" style="321" customWidth="1"/>
    <col min="1028" max="1029" width="12.42578125" style="321" customWidth="1"/>
    <col min="1030" max="1031" width="12" style="321" customWidth="1"/>
    <col min="1032" max="1280" width="9.140625" style="321"/>
    <col min="1281" max="1281" width="16.42578125" style="321" customWidth="1"/>
    <col min="1282" max="1282" width="12.140625" style="321" customWidth="1"/>
    <col min="1283" max="1283" width="14.42578125" style="321" customWidth="1"/>
    <col min="1284" max="1285" width="12.42578125" style="321" customWidth="1"/>
    <col min="1286" max="1287" width="12" style="321" customWidth="1"/>
    <col min="1288" max="1536" width="9.140625" style="321"/>
    <col min="1537" max="1537" width="16.42578125" style="321" customWidth="1"/>
    <col min="1538" max="1538" width="12.140625" style="321" customWidth="1"/>
    <col min="1539" max="1539" width="14.42578125" style="321" customWidth="1"/>
    <col min="1540" max="1541" width="12.42578125" style="321" customWidth="1"/>
    <col min="1542" max="1543" width="12" style="321" customWidth="1"/>
    <col min="1544" max="1792" width="9.140625" style="321"/>
    <col min="1793" max="1793" width="16.42578125" style="321" customWidth="1"/>
    <col min="1794" max="1794" width="12.140625" style="321" customWidth="1"/>
    <col min="1795" max="1795" width="14.42578125" style="321" customWidth="1"/>
    <col min="1796" max="1797" width="12.42578125" style="321" customWidth="1"/>
    <col min="1798" max="1799" width="12" style="321" customWidth="1"/>
    <col min="1800" max="2048" width="9.140625" style="321"/>
    <col min="2049" max="2049" width="16.42578125" style="321" customWidth="1"/>
    <col min="2050" max="2050" width="12.140625" style="321" customWidth="1"/>
    <col min="2051" max="2051" width="14.42578125" style="321" customWidth="1"/>
    <col min="2052" max="2053" width="12.42578125" style="321" customWidth="1"/>
    <col min="2054" max="2055" width="12" style="321" customWidth="1"/>
    <col min="2056" max="2304" width="9.140625" style="321"/>
    <col min="2305" max="2305" width="16.42578125" style="321" customWidth="1"/>
    <col min="2306" max="2306" width="12.140625" style="321" customWidth="1"/>
    <col min="2307" max="2307" width="14.42578125" style="321" customWidth="1"/>
    <col min="2308" max="2309" width="12.42578125" style="321" customWidth="1"/>
    <col min="2310" max="2311" width="12" style="321" customWidth="1"/>
    <col min="2312" max="2560" width="9.140625" style="321"/>
    <col min="2561" max="2561" width="16.42578125" style="321" customWidth="1"/>
    <col min="2562" max="2562" width="12.140625" style="321" customWidth="1"/>
    <col min="2563" max="2563" width="14.42578125" style="321" customWidth="1"/>
    <col min="2564" max="2565" width="12.42578125" style="321" customWidth="1"/>
    <col min="2566" max="2567" width="12" style="321" customWidth="1"/>
    <col min="2568" max="2816" width="9.140625" style="321"/>
    <col min="2817" max="2817" width="16.42578125" style="321" customWidth="1"/>
    <col min="2818" max="2818" width="12.140625" style="321" customWidth="1"/>
    <col min="2819" max="2819" width="14.42578125" style="321" customWidth="1"/>
    <col min="2820" max="2821" width="12.42578125" style="321" customWidth="1"/>
    <col min="2822" max="2823" width="12" style="321" customWidth="1"/>
    <col min="2824" max="3072" width="9.140625" style="321"/>
    <col min="3073" max="3073" width="16.42578125" style="321" customWidth="1"/>
    <col min="3074" max="3074" width="12.140625" style="321" customWidth="1"/>
    <col min="3075" max="3075" width="14.42578125" style="321" customWidth="1"/>
    <col min="3076" max="3077" width="12.42578125" style="321" customWidth="1"/>
    <col min="3078" max="3079" width="12" style="321" customWidth="1"/>
    <col min="3080" max="3328" width="9.140625" style="321"/>
    <col min="3329" max="3329" width="16.42578125" style="321" customWidth="1"/>
    <col min="3330" max="3330" width="12.140625" style="321" customWidth="1"/>
    <col min="3331" max="3331" width="14.42578125" style="321" customWidth="1"/>
    <col min="3332" max="3333" width="12.42578125" style="321" customWidth="1"/>
    <col min="3334" max="3335" width="12" style="321" customWidth="1"/>
    <col min="3336" max="3584" width="9.140625" style="321"/>
    <col min="3585" max="3585" width="16.42578125" style="321" customWidth="1"/>
    <col min="3586" max="3586" width="12.140625" style="321" customWidth="1"/>
    <col min="3587" max="3587" width="14.42578125" style="321" customWidth="1"/>
    <col min="3588" max="3589" width="12.42578125" style="321" customWidth="1"/>
    <col min="3590" max="3591" width="12" style="321" customWidth="1"/>
    <col min="3592" max="3840" width="9.140625" style="321"/>
    <col min="3841" max="3841" width="16.42578125" style="321" customWidth="1"/>
    <col min="3842" max="3842" width="12.140625" style="321" customWidth="1"/>
    <col min="3843" max="3843" width="14.42578125" style="321" customWidth="1"/>
    <col min="3844" max="3845" width="12.42578125" style="321" customWidth="1"/>
    <col min="3846" max="3847" width="12" style="321" customWidth="1"/>
    <col min="3848" max="4096" width="9.140625" style="321"/>
    <col min="4097" max="4097" width="16.42578125" style="321" customWidth="1"/>
    <col min="4098" max="4098" width="12.140625" style="321" customWidth="1"/>
    <col min="4099" max="4099" width="14.42578125" style="321" customWidth="1"/>
    <col min="4100" max="4101" width="12.42578125" style="321" customWidth="1"/>
    <col min="4102" max="4103" width="12" style="321" customWidth="1"/>
    <col min="4104" max="4352" width="9.140625" style="321"/>
    <col min="4353" max="4353" width="16.42578125" style="321" customWidth="1"/>
    <col min="4354" max="4354" width="12.140625" style="321" customWidth="1"/>
    <col min="4355" max="4355" width="14.42578125" style="321" customWidth="1"/>
    <col min="4356" max="4357" width="12.42578125" style="321" customWidth="1"/>
    <col min="4358" max="4359" width="12" style="321" customWidth="1"/>
    <col min="4360" max="4608" width="9.140625" style="321"/>
    <col min="4609" max="4609" width="16.42578125" style="321" customWidth="1"/>
    <col min="4610" max="4610" width="12.140625" style="321" customWidth="1"/>
    <col min="4611" max="4611" width="14.42578125" style="321" customWidth="1"/>
    <col min="4612" max="4613" width="12.42578125" style="321" customWidth="1"/>
    <col min="4614" max="4615" width="12" style="321" customWidth="1"/>
    <col min="4616" max="4864" width="9.140625" style="321"/>
    <col min="4865" max="4865" width="16.42578125" style="321" customWidth="1"/>
    <col min="4866" max="4866" width="12.140625" style="321" customWidth="1"/>
    <col min="4867" max="4867" width="14.42578125" style="321" customWidth="1"/>
    <col min="4868" max="4869" width="12.42578125" style="321" customWidth="1"/>
    <col min="4870" max="4871" width="12" style="321" customWidth="1"/>
    <col min="4872" max="5120" width="9.140625" style="321"/>
    <col min="5121" max="5121" width="16.42578125" style="321" customWidth="1"/>
    <col min="5122" max="5122" width="12.140625" style="321" customWidth="1"/>
    <col min="5123" max="5123" width="14.42578125" style="321" customWidth="1"/>
    <col min="5124" max="5125" width="12.42578125" style="321" customWidth="1"/>
    <col min="5126" max="5127" width="12" style="321" customWidth="1"/>
    <col min="5128" max="5376" width="9.140625" style="321"/>
    <col min="5377" max="5377" width="16.42578125" style="321" customWidth="1"/>
    <col min="5378" max="5378" width="12.140625" style="321" customWidth="1"/>
    <col min="5379" max="5379" width="14.42578125" style="321" customWidth="1"/>
    <col min="5380" max="5381" width="12.42578125" style="321" customWidth="1"/>
    <col min="5382" max="5383" width="12" style="321" customWidth="1"/>
    <col min="5384" max="5632" width="9.140625" style="321"/>
    <col min="5633" max="5633" width="16.42578125" style="321" customWidth="1"/>
    <col min="5634" max="5634" width="12.140625" style="321" customWidth="1"/>
    <col min="5635" max="5635" width="14.42578125" style="321" customWidth="1"/>
    <col min="5636" max="5637" width="12.42578125" style="321" customWidth="1"/>
    <col min="5638" max="5639" width="12" style="321" customWidth="1"/>
    <col min="5640" max="5888" width="9.140625" style="321"/>
    <col min="5889" max="5889" width="16.42578125" style="321" customWidth="1"/>
    <col min="5890" max="5890" width="12.140625" style="321" customWidth="1"/>
    <col min="5891" max="5891" width="14.42578125" style="321" customWidth="1"/>
    <col min="5892" max="5893" width="12.42578125" style="321" customWidth="1"/>
    <col min="5894" max="5895" width="12" style="321" customWidth="1"/>
    <col min="5896" max="6144" width="9.140625" style="321"/>
    <col min="6145" max="6145" width="16.42578125" style="321" customWidth="1"/>
    <col min="6146" max="6146" width="12.140625" style="321" customWidth="1"/>
    <col min="6147" max="6147" width="14.42578125" style="321" customWidth="1"/>
    <col min="6148" max="6149" width="12.42578125" style="321" customWidth="1"/>
    <col min="6150" max="6151" width="12" style="321" customWidth="1"/>
    <col min="6152" max="6400" width="9.140625" style="321"/>
    <col min="6401" max="6401" width="16.42578125" style="321" customWidth="1"/>
    <col min="6402" max="6402" width="12.140625" style="321" customWidth="1"/>
    <col min="6403" max="6403" width="14.42578125" style="321" customWidth="1"/>
    <col min="6404" max="6405" width="12.42578125" style="321" customWidth="1"/>
    <col min="6406" max="6407" width="12" style="321" customWidth="1"/>
    <col min="6408" max="6656" width="9.140625" style="321"/>
    <col min="6657" max="6657" width="16.42578125" style="321" customWidth="1"/>
    <col min="6658" max="6658" width="12.140625" style="321" customWidth="1"/>
    <col min="6659" max="6659" width="14.42578125" style="321" customWidth="1"/>
    <col min="6660" max="6661" width="12.42578125" style="321" customWidth="1"/>
    <col min="6662" max="6663" width="12" style="321" customWidth="1"/>
    <col min="6664" max="6912" width="9.140625" style="321"/>
    <col min="6913" max="6913" width="16.42578125" style="321" customWidth="1"/>
    <col min="6914" max="6914" width="12.140625" style="321" customWidth="1"/>
    <col min="6915" max="6915" width="14.42578125" style="321" customWidth="1"/>
    <col min="6916" max="6917" width="12.42578125" style="321" customWidth="1"/>
    <col min="6918" max="6919" width="12" style="321" customWidth="1"/>
    <col min="6920" max="7168" width="9.140625" style="321"/>
    <col min="7169" max="7169" width="16.42578125" style="321" customWidth="1"/>
    <col min="7170" max="7170" width="12.140625" style="321" customWidth="1"/>
    <col min="7171" max="7171" width="14.42578125" style="321" customWidth="1"/>
    <col min="7172" max="7173" width="12.42578125" style="321" customWidth="1"/>
    <col min="7174" max="7175" width="12" style="321" customWidth="1"/>
    <col min="7176" max="7424" width="9.140625" style="321"/>
    <col min="7425" max="7425" width="16.42578125" style="321" customWidth="1"/>
    <col min="7426" max="7426" width="12.140625" style="321" customWidth="1"/>
    <col min="7427" max="7427" width="14.42578125" style="321" customWidth="1"/>
    <col min="7428" max="7429" width="12.42578125" style="321" customWidth="1"/>
    <col min="7430" max="7431" width="12" style="321" customWidth="1"/>
    <col min="7432" max="7680" width="9.140625" style="321"/>
    <col min="7681" max="7681" width="16.42578125" style="321" customWidth="1"/>
    <col min="7682" max="7682" width="12.140625" style="321" customWidth="1"/>
    <col min="7683" max="7683" width="14.42578125" style="321" customWidth="1"/>
    <col min="7684" max="7685" width="12.42578125" style="321" customWidth="1"/>
    <col min="7686" max="7687" width="12" style="321" customWidth="1"/>
    <col min="7688" max="7936" width="9.140625" style="321"/>
    <col min="7937" max="7937" width="16.42578125" style="321" customWidth="1"/>
    <col min="7938" max="7938" width="12.140625" style="321" customWidth="1"/>
    <col min="7939" max="7939" width="14.42578125" style="321" customWidth="1"/>
    <col min="7940" max="7941" width="12.42578125" style="321" customWidth="1"/>
    <col min="7942" max="7943" width="12" style="321" customWidth="1"/>
    <col min="7944" max="8192" width="9.140625" style="321"/>
    <col min="8193" max="8193" width="16.42578125" style="321" customWidth="1"/>
    <col min="8194" max="8194" width="12.140625" style="321" customWidth="1"/>
    <col min="8195" max="8195" width="14.42578125" style="321" customWidth="1"/>
    <col min="8196" max="8197" width="12.42578125" style="321" customWidth="1"/>
    <col min="8198" max="8199" width="12" style="321" customWidth="1"/>
    <col min="8200" max="8448" width="9.140625" style="321"/>
    <col min="8449" max="8449" width="16.42578125" style="321" customWidth="1"/>
    <col min="8450" max="8450" width="12.140625" style="321" customWidth="1"/>
    <col min="8451" max="8451" width="14.42578125" style="321" customWidth="1"/>
    <col min="8452" max="8453" width="12.42578125" style="321" customWidth="1"/>
    <col min="8454" max="8455" width="12" style="321" customWidth="1"/>
    <col min="8456" max="8704" width="9.140625" style="321"/>
    <col min="8705" max="8705" width="16.42578125" style="321" customWidth="1"/>
    <col min="8706" max="8706" width="12.140625" style="321" customWidth="1"/>
    <col min="8707" max="8707" width="14.42578125" style="321" customWidth="1"/>
    <col min="8708" max="8709" width="12.42578125" style="321" customWidth="1"/>
    <col min="8710" max="8711" width="12" style="321" customWidth="1"/>
    <col min="8712" max="8960" width="9.140625" style="321"/>
    <col min="8961" max="8961" width="16.42578125" style="321" customWidth="1"/>
    <col min="8962" max="8962" width="12.140625" style="321" customWidth="1"/>
    <col min="8963" max="8963" width="14.42578125" style="321" customWidth="1"/>
    <col min="8964" max="8965" width="12.42578125" style="321" customWidth="1"/>
    <col min="8966" max="8967" width="12" style="321" customWidth="1"/>
    <col min="8968" max="9216" width="9.140625" style="321"/>
    <col min="9217" max="9217" width="16.42578125" style="321" customWidth="1"/>
    <col min="9218" max="9218" width="12.140625" style="321" customWidth="1"/>
    <col min="9219" max="9219" width="14.42578125" style="321" customWidth="1"/>
    <col min="9220" max="9221" width="12.42578125" style="321" customWidth="1"/>
    <col min="9222" max="9223" width="12" style="321" customWidth="1"/>
    <col min="9224" max="9472" width="9.140625" style="321"/>
    <col min="9473" max="9473" width="16.42578125" style="321" customWidth="1"/>
    <col min="9474" max="9474" width="12.140625" style="321" customWidth="1"/>
    <col min="9475" max="9475" width="14.42578125" style="321" customWidth="1"/>
    <col min="9476" max="9477" width="12.42578125" style="321" customWidth="1"/>
    <col min="9478" max="9479" width="12" style="321" customWidth="1"/>
    <col min="9480" max="9728" width="9.140625" style="321"/>
    <col min="9729" max="9729" width="16.42578125" style="321" customWidth="1"/>
    <col min="9730" max="9730" width="12.140625" style="321" customWidth="1"/>
    <col min="9731" max="9731" width="14.42578125" style="321" customWidth="1"/>
    <col min="9732" max="9733" width="12.42578125" style="321" customWidth="1"/>
    <col min="9734" max="9735" width="12" style="321" customWidth="1"/>
    <col min="9736" max="9984" width="9.140625" style="321"/>
    <col min="9985" max="9985" width="16.42578125" style="321" customWidth="1"/>
    <col min="9986" max="9986" width="12.140625" style="321" customWidth="1"/>
    <col min="9987" max="9987" width="14.42578125" style="321" customWidth="1"/>
    <col min="9988" max="9989" width="12.42578125" style="321" customWidth="1"/>
    <col min="9990" max="9991" width="12" style="321" customWidth="1"/>
    <col min="9992" max="10240" width="9.140625" style="321"/>
    <col min="10241" max="10241" width="16.42578125" style="321" customWidth="1"/>
    <col min="10242" max="10242" width="12.140625" style="321" customWidth="1"/>
    <col min="10243" max="10243" width="14.42578125" style="321" customWidth="1"/>
    <col min="10244" max="10245" width="12.42578125" style="321" customWidth="1"/>
    <col min="10246" max="10247" width="12" style="321" customWidth="1"/>
    <col min="10248" max="10496" width="9.140625" style="321"/>
    <col min="10497" max="10497" width="16.42578125" style="321" customWidth="1"/>
    <col min="10498" max="10498" width="12.140625" style="321" customWidth="1"/>
    <col min="10499" max="10499" width="14.42578125" style="321" customWidth="1"/>
    <col min="10500" max="10501" width="12.42578125" style="321" customWidth="1"/>
    <col min="10502" max="10503" width="12" style="321" customWidth="1"/>
    <col min="10504" max="10752" width="9.140625" style="321"/>
    <col min="10753" max="10753" width="16.42578125" style="321" customWidth="1"/>
    <col min="10754" max="10754" width="12.140625" style="321" customWidth="1"/>
    <col min="10755" max="10755" width="14.42578125" style="321" customWidth="1"/>
    <col min="10756" max="10757" width="12.42578125" style="321" customWidth="1"/>
    <col min="10758" max="10759" width="12" style="321" customWidth="1"/>
    <col min="10760" max="11008" width="9.140625" style="321"/>
    <col min="11009" max="11009" width="16.42578125" style="321" customWidth="1"/>
    <col min="11010" max="11010" width="12.140625" style="321" customWidth="1"/>
    <col min="11011" max="11011" width="14.42578125" style="321" customWidth="1"/>
    <col min="11012" max="11013" width="12.42578125" style="321" customWidth="1"/>
    <col min="11014" max="11015" width="12" style="321" customWidth="1"/>
    <col min="11016" max="11264" width="9.140625" style="321"/>
    <col min="11265" max="11265" width="16.42578125" style="321" customWidth="1"/>
    <col min="11266" max="11266" width="12.140625" style="321" customWidth="1"/>
    <col min="11267" max="11267" width="14.42578125" style="321" customWidth="1"/>
    <col min="11268" max="11269" width="12.42578125" style="321" customWidth="1"/>
    <col min="11270" max="11271" width="12" style="321" customWidth="1"/>
    <col min="11272" max="11520" width="9.140625" style="321"/>
    <col min="11521" max="11521" width="16.42578125" style="321" customWidth="1"/>
    <col min="11522" max="11522" width="12.140625" style="321" customWidth="1"/>
    <col min="11523" max="11523" width="14.42578125" style="321" customWidth="1"/>
    <col min="11524" max="11525" width="12.42578125" style="321" customWidth="1"/>
    <col min="11526" max="11527" width="12" style="321" customWidth="1"/>
    <col min="11528" max="11776" width="9.140625" style="321"/>
    <col min="11777" max="11777" width="16.42578125" style="321" customWidth="1"/>
    <col min="11778" max="11778" width="12.140625" style="321" customWidth="1"/>
    <col min="11779" max="11779" width="14.42578125" style="321" customWidth="1"/>
    <col min="11780" max="11781" width="12.42578125" style="321" customWidth="1"/>
    <col min="11782" max="11783" width="12" style="321" customWidth="1"/>
    <col min="11784" max="12032" width="9.140625" style="321"/>
    <col min="12033" max="12033" width="16.42578125" style="321" customWidth="1"/>
    <col min="12034" max="12034" width="12.140625" style="321" customWidth="1"/>
    <col min="12035" max="12035" width="14.42578125" style="321" customWidth="1"/>
    <col min="12036" max="12037" width="12.42578125" style="321" customWidth="1"/>
    <col min="12038" max="12039" width="12" style="321" customWidth="1"/>
    <col min="12040" max="12288" width="9.140625" style="321"/>
    <col min="12289" max="12289" width="16.42578125" style="321" customWidth="1"/>
    <col min="12290" max="12290" width="12.140625" style="321" customWidth="1"/>
    <col min="12291" max="12291" width="14.42578125" style="321" customWidth="1"/>
    <col min="12292" max="12293" width="12.42578125" style="321" customWidth="1"/>
    <col min="12294" max="12295" width="12" style="321" customWidth="1"/>
    <col min="12296" max="12544" width="9.140625" style="321"/>
    <col min="12545" max="12545" width="16.42578125" style="321" customWidth="1"/>
    <col min="12546" max="12546" width="12.140625" style="321" customWidth="1"/>
    <col min="12547" max="12547" width="14.42578125" style="321" customWidth="1"/>
    <col min="12548" max="12549" width="12.42578125" style="321" customWidth="1"/>
    <col min="12550" max="12551" width="12" style="321" customWidth="1"/>
    <col min="12552" max="12800" width="9.140625" style="321"/>
    <col min="12801" max="12801" width="16.42578125" style="321" customWidth="1"/>
    <col min="12802" max="12802" width="12.140625" style="321" customWidth="1"/>
    <col min="12803" max="12803" width="14.42578125" style="321" customWidth="1"/>
    <col min="12804" max="12805" width="12.42578125" style="321" customWidth="1"/>
    <col min="12806" max="12807" width="12" style="321" customWidth="1"/>
    <col min="12808" max="13056" width="9.140625" style="321"/>
    <col min="13057" max="13057" width="16.42578125" style="321" customWidth="1"/>
    <col min="13058" max="13058" width="12.140625" style="321" customWidth="1"/>
    <col min="13059" max="13059" width="14.42578125" style="321" customWidth="1"/>
    <col min="13060" max="13061" width="12.42578125" style="321" customWidth="1"/>
    <col min="13062" max="13063" width="12" style="321" customWidth="1"/>
    <col min="13064" max="13312" width="9.140625" style="321"/>
    <col min="13313" max="13313" width="16.42578125" style="321" customWidth="1"/>
    <col min="13314" max="13314" width="12.140625" style="321" customWidth="1"/>
    <col min="13315" max="13315" width="14.42578125" style="321" customWidth="1"/>
    <col min="13316" max="13317" width="12.42578125" style="321" customWidth="1"/>
    <col min="13318" max="13319" width="12" style="321" customWidth="1"/>
    <col min="13320" max="13568" width="9.140625" style="321"/>
    <col min="13569" max="13569" width="16.42578125" style="321" customWidth="1"/>
    <col min="13570" max="13570" width="12.140625" style="321" customWidth="1"/>
    <col min="13571" max="13571" width="14.42578125" style="321" customWidth="1"/>
    <col min="13572" max="13573" width="12.42578125" style="321" customWidth="1"/>
    <col min="13574" max="13575" width="12" style="321" customWidth="1"/>
    <col min="13576" max="13824" width="9.140625" style="321"/>
    <col min="13825" max="13825" width="16.42578125" style="321" customWidth="1"/>
    <col min="13826" max="13826" width="12.140625" style="321" customWidth="1"/>
    <col min="13827" max="13827" width="14.42578125" style="321" customWidth="1"/>
    <col min="13828" max="13829" width="12.42578125" style="321" customWidth="1"/>
    <col min="13830" max="13831" width="12" style="321" customWidth="1"/>
    <col min="13832" max="14080" width="9.140625" style="321"/>
    <col min="14081" max="14081" width="16.42578125" style="321" customWidth="1"/>
    <col min="14082" max="14082" width="12.140625" style="321" customWidth="1"/>
    <col min="14083" max="14083" width="14.42578125" style="321" customWidth="1"/>
    <col min="14084" max="14085" width="12.42578125" style="321" customWidth="1"/>
    <col min="14086" max="14087" width="12" style="321" customWidth="1"/>
    <col min="14088" max="14336" width="9.140625" style="321"/>
    <col min="14337" max="14337" width="16.42578125" style="321" customWidth="1"/>
    <col min="14338" max="14338" width="12.140625" style="321" customWidth="1"/>
    <col min="14339" max="14339" width="14.42578125" style="321" customWidth="1"/>
    <col min="14340" max="14341" width="12.42578125" style="321" customWidth="1"/>
    <col min="14342" max="14343" width="12" style="321" customWidth="1"/>
    <col min="14344" max="14592" width="9.140625" style="321"/>
    <col min="14593" max="14593" width="16.42578125" style="321" customWidth="1"/>
    <col min="14594" max="14594" width="12.140625" style="321" customWidth="1"/>
    <col min="14595" max="14595" width="14.42578125" style="321" customWidth="1"/>
    <col min="14596" max="14597" width="12.42578125" style="321" customWidth="1"/>
    <col min="14598" max="14599" width="12" style="321" customWidth="1"/>
    <col min="14600" max="14848" width="9.140625" style="321"/>
    <col min="14849" max="14849" width="16.42578125" style="321" customWidth="1"/>
    <col min="14850" max="14850" width="12.140625" style="321" customWidth="1"/>
    <col min="14851" max="14851" width="14.42578125" style="321" customWidth="1"/>
    <col min="14852" max="14853" width="12.42578125" style="321" customWidth="1"/>
    <col min="14854" max="14855" width="12" style="321" customWidth="1"/>
    <col min="14856" max="15104" width="9.140625" style="321"/>
    <col min="15105" max="15105" width="16.42578125" style="321" customWidth="1"/>
    <col min="15106" max="15106" width="12.140625" style="321" customWidth="1"/>
    <col min="15107" max="15107" width="14.42578125" style="321" customWidth="1"/>
    <col min="15108" max="15109" width="12.42578125" style="321" customWidth="1"/>
    <col min="15110" max="15111" width="12" style="321" customWidth="1"/>
    <col min="15112" max="15360" width="9.140625" style="321"/>
    <col min="15361" max="15361" width="16.42578125" style="321" customWidth="1"/>
    <col min="15362" max="15362" width="12.140625" style="321" customWidth="1"/>
    <col min="15363" max="15363" width="14.42578125" style="321" customWidth="1"/>
    <col min="15364" max="15365" width="12.42578125" style="321" customWidth="1"/>
    <col min="15366" max="15367" width="12" style="321" customWidth="1"/>
    <col min="15368" max="15616" width="9.140625" style="321"/>
    <col min="15617" max="15617" width="16.42578125" style="321" customWidth="1"/>
    <col min="15618" max="15618" width="12.140625" style="321" customWidth="1"/>
    <col min="15619" max="15619" width="14.42578125" style="321" customWidth="1"/>
    <col min="15620" max="15621" width="12.42578125" style="321" customWidth="1"/>
    <col min="15622" max="15623" width="12" style="321" customWidth="1"/>
    <col min="15624" max="15872" width="9.140625" style="321"/>
    <col min="15873" max="15873" width="16.42578125" style="321" customWidth="1"/>
    <col min="15874" max="15874" width="12.140625" style="321" customWidth="1"/>
    <col min="15875" max="15875" width="14.42578125" style="321" customWidth="1"/>
    <col min="15876" max="15877" width="12.42578125" style="321" customWidth="1"/>
    <col min="15878" max="15879" width="12" style="321" customWidth="1"/>
    <col min="15880" max="16128" width="9.140625" style="321"/>
    <col min="16129" max="16129" width="16.42578125" style="321" customWidth="1"/>
    <col min="16130" max="16130" width="12.140625" style="321" customWidth="1"/>
    <col min="16131" max="16131" width="14.42578125" style="321" customWidth="1"/>
    <col min="16132" max="16133" width="12.42578125" style="321" customWidth="1"/>
    <col min="16134" max="16135" width="12" style="321" customWidth="1"/>
    <col min="16136" max="16384" width="9.140625" style="321"/>
  </cols>
  <sheetData>
    <row r="33" spans="1:7" ht="15">
      <c r="A33" s="752" t="s">
        <v>640</v>
      </c>
      <c r="B33" s="752"/>
      <c r="C33" s="752"/>
      <c r="D33" s="752"/>
      <c r="E33" s="752"/>
      <c r="F33" s="752"/>
      <c r="G33" s="752"/>
    </row>
    <row r="36" spans="1:7">
      <c r="F36" s="479" t="s">
        <v>641</v>
      </c>
    </row>
    <row r="37" spans="1:7">
      <c r="A37" s="655" t="s">
        <v>343</v>
      </c>
      <c r="B37" s="655" t="s">
        <v>642</v>
      </c>
      <c r="C37" s="655"/>
      <c r="D37" s="655"/>
      <c r="E37" s="655" t="s">
        <v>643</v>
      </c>
      <c r="F37" s="655"/>
      <c r="G37" s="655"/>
    </row>
    <row r="38" spans="1:7">
      <c r="A38" s="655"/>
      <c r="B38" s="145" t="s">
        <v>117</v>
      </c>
      <c r="C38" s="145" t="s">
        <v>118</v>
      </c>
      <c r="D38" s="145" t="s">
        <v>119</v>
      </c>
      <c r="E38" s="145" t="s">
        <v>117</v>
      </c>
      <c r="F38" s="145" t="s">
        <v>118</v>
      </c>
      <c r="G38" s="145" t="s">
        <v>119</v>
      </c>
    </row>
    <row r="39" spans="1:7" s="197" customFormat="1">
      <c r="A39" s="420" t="s">
        <v>203</v>
      </c>
      <c r="B39" s="480">
        <v>91970</v>
      </c>
      <c r="C39" s="480">
        <v>94104.318459999995</v>
      </c>
      <c r="D39" s="481">
        <v>102.32066810916602</v>
      </c>
      <c r="E39" s="480">
        <v>12730</v>
      </c>
      <c r="F39" s="480">
        <v>11685.938</v>
      </c>
      <c r="G39" s="481">
        <v>91.798413197172039</v>
      </c>
    </row>
    <row r="40" spans="1:7" s="197" customFormat="1">
      <c r="A40" s="420" t="s">
        <v>204</v>
      </c>
      <c r="B40" s="480">
        <v>97079</v>
      </c>
      <c r="C40" s="480">
        <v>125103.97447</v>
      </c>
      <c r="D40" s="481">
        <v>128.86821503105719</v>
      </c>
      <c r="E40" s="480">
        <v>17631.5</v>
      </c>
      <c r="F40" s="480">
        <v>15297.501060000002</v>
      </c>
      <c r="G40" s="481">
        <v>86.762334798514047</v>
      </c>
    </row>
    <row r="41" spans="1:7" s="197" customFormat="1">
      <c r="A41" s="420" t="s">
        <v>205</v>
      </c>
      <c r="B41" s="480">
        <v>257311</v>
      </c>
      <c r="C41" s="480">
        <v>204942.25372000001</v>
      </c>
      <c r="D41" s="481">
        <v>79.647684599570169</v>
      </c>
      <c r="E41" s="480">
        <v>28431</v>
      </c>
      <c r="F41" s="480">
        <v>21856.542949999995</v>
      </c>
      <c r="G41" s="481">
        <v>76.875744609756936</v>
      </c>
    </row>
    <row r="42" spans="1:7" s="197" customFormat="1">
      <c r="A42" s="420" t="s">
        <v>206</v>
      </c>
      <c r="B42" s="480">
        <v>70135</v>
      </c>
      <c r="C42" s="480">
        <v>71301.46448000001</v>
      </c>
      <c r="D42" s="481">
        <v>101.66317028587726</v>
      </c>
      <c r="E42" s="480">
        <v>10856</v>
      </c>
      <c r="F42" s="480">
        <v>11212.856</v>
      </c>
      <c r="G42" s="481">
        <v>103.28717759764186</v>
      </c>
    </row>
    <row r="43" spans="1:7" s="197" customFormat="1">
      <c r="A43" s="420" t="s">
        <v>207</v>
      </c>
      <c r="B43" s="480">
        <v>212279</v>
      </c>
      <c r="C43" s="480">
        <v>231216.61740999998</v>
      </c>
      <c r="D43" s="481">
        <v>108.9210978994625</v>
      </c>
      <c r="E43" s="480">
        <v>28298</v>
      </c>
      <c r="F43" s="480">
        <v>94204.548979999992</v>
      </c>
      <c r="G43" s="481">
        <v>332.90179157537636</v>
      </c>
    </row>
    <row r="44" spans="1:7" s="197" customFormat="1">
      <c r="A44" s="420" t="s">
        <v>208</v>
      </c>
      <c r="B44" s="480">
        <v>229222</v>
      </c>
      <c r="C44" s="480">
        <v>101814.80211</v>
      </c>
      <c r="D44" s="481">
        <v>44.417552464423139</v>
      </c>
      <c r="E44" s="480">
        <v>33333.199999999997</v>
      </c>
      <c r="F44" s="480">
        <v>12392.05622</v>
      </c>
      <c r="G44" s="481">
        <v>37.176317365269469</v>
      </c>
    </row>
    <row r="45" spans="1:7" s="197" customFormat="1">
      <c r="A45" s="420" t="s">
        <v>209</v>
      </c>
      <c r="B45" s="480">
        <v>589277</v>
      </c>
      <c r="C45" s="480">
        <v>2037328.1316000002</v>
      </c>
      <c r="D45" s="481">
        <v>345.73352287633833</v>
      </c>
      <c r="E45" s="480">
        <v>78108</v>
      </c>
      <c r="F45" s="480">
        <v>26625.146000000001</v>
      </c>
      <c r="G45" s="481">
        <v>34.087604342704978</v>
      </c>
    </row>
    <row r="46" spans="1:7" s="197" customFormat="1">
      <c r="A46" s="420" t="s">
        <v>210</v>
      </c>
      <c r="B46" s="480">
        <v>257495</v>
      </c>
      <c r="C46" s="480">
        <v>155336.31279</v>
      </c>
      <c r="D46" s="481">
        <v>60.325953043748427</v>
      </c>
      <c r="E46" s="480">
        <v>25724</v>
      </c>
      <c r="F46" s="480">
        <v>20471.718000000001</v>
      </c>
      <c r="G46" s="481">
        <v>79.582172290468051</v>
      </c>
    </row>
    <row r="47" spans="1:7" s="197" customFormat="1">
      <c r="A47" s="420" t="s">
        <v>211</v>
      </c>
      <c r="B47" s="480">
        <v>237428.7</v>
      </c>
      <c r="C47" s="480">
        <v>260750.29453999997</v>
      </c>
      <c r="D47" s="481">
        <v>109.82256759187072</v>
      </c>
      <c r="E47" s="480">
        <v>9343</v>
      </c>
      <c r="F47" s="480">
        <v>17438.336309999999</v>
      </c>
      <c r="G47" s="481">
        <v>186.64600567269611</v>
      </c>
    </row>
    <row r="48" spans="1:7" s="197" customFormat="1">
      <c r="A48" s="420" t="s">
        <v>212</v>
      </c>
      <c r="B48" s="480">
        <v>89380</v>
      </c>
      <c r="C48" s="480">
        <v>92335.671209999986</v>
      </c>
      <c r="D48" s="481">
        <v>103.30685971134481</v>
      </c>
      <c r="E48" s="480">
        <v>13765</v>
      </c>
      <c r="F48" s="480">
        <v>10079.163</v>
      </c>
      <c r="G48" s="481">
        <v>73.22312386487468</v>
      </c>
    </row>
    <row r="49" spans="1:7" s="197" customFormat="1">
      <c r="A49" s="420" t="s">
        <v>213</v>
      </c>
      <c r="B49" s="480">
        <v>127872</v>
      </c>
      <c r="C49" s="480">
        <v>123554.56352000003</v>
      </c>
      <c r="D49" s="481">
        <v>96.623626376376393</v>
      </c>
      <c r="E49" s="480">
        <v>17508</v>
      </c>
      <c r="F49" s="480">
        <v>29230.06954</v>
      </c>
      <c r="G49" s="481">
        <v>166.95264758967329</v>
      </c>
    </row>
    <row r="50" spans="1:7" s="197" customFormat="1">
      <c r="A50" s="420" t="s">
        <v>214</v>
      </c>
      <c r="B50" s="480">
        <v>96191</v>
      </c>
      <c r="C50" s="480">
        <v>94585.284960000005</v>
      </c>
      <c r="D50" s="481">
        <v>98.330701375388557</v>
      </c>
      <c r="E50" s="480">
        <v>16507</v>
      </c>
      <c r="F50" s="480">
        <v>18962.121199999998</v>
      </c>
      <c r="G50" s="481">
        <v>114.87321257648269</v>
      </c>
    </row>
    <row r="51" spans="1:7" s="197" customFormat="1">
      <c r="A51" s="420" t="s">
        <v>215</v>
      </c>
      <c r="B51" s="480">
        <v>268307</v>
      </c>
      <c r="C51" s="480">
        <v>264416.10084000003</v>
      </c>
      <c r="D51" s="481">
        <v>98.549833153812614</v>
      </c>
      <c r="E51" s="480">
        <v>38312.6</v>
      </c>
      <c r="F51" s="480">
        <v>34107.887000000002</v>
      </c>
      <c r="G51" s="481">
        <v>89.025247568684989</v>
      </c>
    </row>
    <row r="52" spans="1:7" s="197" customFormat="1">
      <c r="A52" s="420" t="s">
        <v>216</v>
      </c>
      <c r="B52" s="480">
        <v>256421</v>
      </c>
      <c r="C52" s="480">
        <v>301656.59073999996</v>
      </c>
      <c r="D52" s="481">
        <v>117.64114122478266</v>
      </c>
      <c r="E52" s="480">
        <v>24457</v>
      </c>
      <c r="F52" s="480">
        <v>27397.058590000001</v>
      </c>
      <c r="G52" s="481">
        <v>112.02133781739379</v>
      </c>
    </row>
    <row r="53" spans="1:7" s="197" customFormat="1">
      <c r="A53" s="420" t="s">
        <v>217</v>
      </c>
      <c r="B53" s="480">
        <v>135281</v>
      </c>
      <c r="C53" s="480">
        <v>151507.62670000002</v>
      </c>
      <c r="D53" s="481">
        <v>111.99475661770686</v>
      </c>
      <c r="E53" s="480">
        <v>22102</v>
      </c>
      <c r="F53" s="480">
        <v>35187.343000000001</v>
      </c>
      <c r="G53" s="481">
        <v>159.20433897384851</v>
      </c>
    </row>
    <row r="54" spans="1:7" s="197" customFormat="1">
      <c r="A54" s="420" t="s">
        <v>644</v>
      </c>
      <c r="B54" s="480">
        <v>2811852</v>
      </c>
      <c r="C54" s="480">
        <v>2730039.9135799999</v>
      </c>
      <c r="D54" s="481">
        <v>97.090455457115098</v>
      </c>
      <c r="E54" s="480">
        <v>383362.7</v>
      </c>
      <c r="F54" s="480">
        <v>387628.31510000001</v>
      </c>
      <c r="G54" s="481">
        <v>101.11268391525832</v>
      </c>
    </row>
    <row r="55" spans="1:7" s="197" customFormat="1">
      <c r="A55" s="482" t="s">
        <v>218</v>
      </c>
      <c r="B55" s="483">
        <v>5827500.7000000002</v>
      </c>
      <c r="C55" s="483">
        <v>7039993.9211299997</v>
      </c>
      <c r="D55" s="483">
        <v>120.80640198172776</v>
      </c>
      <c r="E55" s="483">
        <v>760469</v>
      </c>
      <c r="F55" s="483">
        <v>773776.60094999999</v>
      </c>
      <c r="G55" s="483">
        <v>101.74992024000977</v>
      </c>
    </row>
    <row r="56" spans="1:7" s="197" customFormat="1">
      <c r="A56" s="484"/>
      <c r="B56" s="485"/>
      <c r="C56" s="485"/>
      <c r="D56" s="485"/>
      <c r="E56" s="486"/>
      <c r="F56" s="485"/>
      <c r="G56" s="485"/>
    </row>
    <row r="57" spans="1:7" s="197" customFormat="1">
      <c r="A57" s="484"/>
      <c r="B57" s="485"/>
      <c r="C57" s="485"/>
      <c r="D57" s="485"/>
      <c r="E57" s="486"/>
      <c r="F57" s="485"/>
      <c r="G57" s="485"/>
    </row>
    <row r="58" spans="1:7" s="197" customFormat="1">
      <c r="A58" s="484"/>
      <c r="B58" s="485"/>
      <c r="C58" s="485"/>
      <c r="D58" s="485"/>
      <c r="E58" s="486"/>
      <c r="F58" s="485"/>
      <c r="G58" s="485"/>
    </row>
  </sheetData>
  <mergeCells count="4">
    <mergeCell ref="A33:G33"/>
    <mergeCell ref="A37:A38"/>
    <mergeCell ref="B37:D37"/>
    <mergeCell ref="E37:G3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selection activeCell="L21" sqref="L21"/>
    </sheetView>
  </sheetViews>
  <sheetFormatPr defaultRowHeight="12.75"/>
  <cols>
    <col min="1" max="1" width="13.140625" style="70" customWidth="1"/>
    <col min="2" max="2" width="8.5703125" style="70" customWidth="1"/>
    <col min="3" max="3" width="8.85546875" style="70" customWidth="1"/>
    <col min="4" max="4" width="9.7109375" style="70" customWidth="1"/>
    <col min="5" max="5" width="8.85546875" style="70" customWidth="1"/>
    <col min="6" max="6" width="10" style="70" customWidth="1"/>
    <col min="7" max="7" width="8.5703125" style="70" customWidth="1"/>
    <col min="8" max="8" width="9" style="70" customWidth="1"/>
    <col min="9" max="9" width="5" style="70" customWidth="1"/>
    <col min="10" max="10" width="5.85546875" style="70" customWidth="1"/>
    <col min="11" max="11" width="9.140625" style="70"/>
    <col min="12" max="12" width="15.140625" style="70" bestFit="1" customWidth="1"/>
    <col min="13" max="13" width="12.140625" style="70" customWidth="1"/>
    <col min="14" max="14" width="11" style="70" customWidth="1"/>
    <col min="15" max="15" width="11.5703125" style="70" customWidth="1"/>
    <col min="16" max="16" width="10.42578125" style="70" customWidth="1"/>
    <col min="17" max="17" width="9.140625" style="70"/>
    <col min="18" max="18" width="11.7109375" style="70" customWidth="1"/>
    <col min="19" max="19" width="10.85546875" style="70" customWidth="1"/>
    <col min="20" max="256" width="9.140625" style="70"/>
    <col min="257" max="257" width="13.140625" style="70" customWidth="1"/>
    <col min="258" max="258" width="8.5703125" style="70" customWidth="1"/>
    <col min="259" max="259" width="8.85546875" style="70" customWidth="1"/>
    <col min="260" max="260" width="9.7109375" style="70" customWidth="1"/>
    <col min="261" max="261" width="8.85546875" style="70" customWidth="1"/>
    <col min="262" max="262" width="10" style="70" customWidth="1"/>
    <col min="263" max="263" width="8.5703125" style="70" customWidth="1"/>
    <col min="264" max="264" width="9" style="70" customWidth="1"/>
    <col min="265" max="265" width="5" style="70" customWidth="1"/>
    <col min="266" max="266" width="5.85546875" style="70" customWidth="1"/>
    <col min="267" max="267" width="9.140625" style="70"/>
    <col min="268" max="268" width="15.140625" style="70" bestFit="1" customWidth="1"/>
    <col min="269" max="269" width="12.140625" style="70" customWidth="1"/>
    <col min="270" max="270" width="11" style="70" customWidth="1"/>
    <col min="271" max="271" width="11.5703125" style="70" customWidth="1"/>
    <col min="272" max="272" width="10.42578125" style="70" customWidth="1"/>
    <col min="273" max="273" width="9.140625" style="70"/>
    <col min="274" max="274" width="11.7109375" style="70" customWidth="1"/>
    <col min="275" max="275" width="10.85546875" style="70" customWidth="1"/>
    <col min="276" max="512" width="9.140625" style="70"/>
    <col min="513" max="513" width="13.140625" style="70" customWidth="1"/>
    <col min="514" max="514" width="8.5703125" style="70" customWidth="1"/>
    <col min="515" max="515" width="8.85546875" style="70" customWidth="1"/>
    <col min="516" max="516" width="9.7109375" style="70" customWidth="1"/>
    <col min="517" max="517" width="8.85546875" style="70" customWidth="1"/>
    <col min="518" max="518" width="10" style="70" customWidth="1"/>
    <col min="519" max="519" width="8.5703125" style="70" customWidth="1"/>
    <col min="520" max="520" width="9" style="70" customWidth="1"/>
    <col min="521" max="521" width="5" style="70" customWidth="1"/>
    <col min="522" max="522" width="5.85546875" style="70" customWidth="1"/>
    <col min="523" max="523" width="9.140625" style="70"/>
    <col min="524" max="524" width="15.140625" style="70" bestFit="1" customWidth="1"/>
    <col min="525" max="525" width="12.140625" style="70" customWidth="1"/>
    <col min="526" max="526" width="11" style="70" customWidth="1"/>
    <col min="527" max="527" width="11.5703125" style="70" customWidth="1"/>
    <col min="528" max="528" width="10.42578125" style="70" customWidth="1"/>
    <col min="529" max="529" width="9.140625" style="70"/>
    <col min="530" max="530" width="11.7109375" style="70" customWidth="1"/>
    <col min="531" max="531" width="10.85546875" style="70" customWidth="1"/>
    <col min="532" max="768" width="9.140625" style="70"/>
    <col min="769" max="769" width="13.140625" style="70" customWidth="1"/>
    <col min="770" max="770" width="8.5703125" style="70" customWidth="1"/>
    <col min="771" max="771" width="8.85546875" style="70" customWidth="1"/>
    <col min="772" max="772" width="9.7109375" style="70" customWidth="1"/>
    <col min="773" max="773" width="8.85546875" style="70" customWidth="1"/>
    <col min="774" max="774" width="10" style="70" customWidth="1"/>
    <col min="775" max="775" width="8.5703125" style="70" customWidth="1"/>
    <col min="776" max="776" width="9" style="70" customWidth="1"/>
    <col min="777" max="777" width="5" style="70" customWidth="1"/>
    <col min="778" max="778" width="5.85546875" style="70" customWidth="1"/>
    <col min="779" max="779" width="9.140625" style="70"/>
    <col min="780" max="780" width="15.140625" style="70" bestFit="1" customWidth="1"/>
    <col min="781" max="781" width="12.140625" style="70" customWidth="1"/>
    <col min="782" max="782" width="11" style="70" customWidth="1"/>
    <col min="783" max="783" width="11.5703125" style="70" customWidth="1"/>
    <col min="784" max="784" width="10.42578125" style="70" customWidth="1"/>
    <col min="785" max="785" width="9.140625" style="70"/>
    <col min="786" max="786" width="11.7109375" style="70" customWidth="1"/>
    <col min="787" max="787" width="10.85546875" style="70" customWidth="1"/>
    <col min="788" max="1024" width="9.140625" style="70"/>
    <col min="1025" max="1025" width="13.140625" style="70" customWidth="1"/>
    <col min="1026" max="1026" width="8.5703125" style="70" customWidth="1"/>
    <col min="1027" max="1027" width="8.85546875" style="70" customWidth="1"/>
    <col min="1028" max="1028" width="9.7109375" style="70" customWidth="1"/>
    <col min="1029" max="1029" width="8.85546875" style="70" customWidth="1"/>
    <col min="1030" max="1030" width="10" style="70" customWidth="1"/>
    <col min="1031" max="1031" width="8.5703125" style="70" customWidth="1"/>
    <col min="1032" max="1032" width="9" style="70" customWidth="1"/>
    <col min="1033" max="1033" width="5" style="70" customWidth="1"/>
    <col min="1034" max="1034" width="5.85546875" style="70" customWidth="1"/>
    <col min="1035" max="1035" width="9.140625" style="70"/>
    <col min="1036" max="1036" width="15.140625" style="70" bestFit="1" customWidth="1"/>
    <col min="1037" max="1037" width="12.140625" style="70" customWidth="1"/>
    <col min="1038" max="1038" width="11" style="70" customWidth="1"/>
    <col min="1039" max="1039" width="11.5703125" style="70" customWidth="1"/>
    <col min="1040" max="1040" width="10.42578125" style="70" customWidth="1"/>
    <col min="1041" max="1041" width="9.140625" style="70"/>
    <col min="1042" max="1042" width="11.7109375" style="70" customWidth="1"/>
    <col min="1043" max="1043" width="10.85546875" style="70" customWidth="1"/>
    <col min="1044" max="1280" width="9.140625" style="70"/>
    <col min="1281" max="1281" width="13.140625" style="70" customWidth="1"/>
    <col min="1282" max="1282" width="8.5703125" style="70" customWidth="1"/>
    <col min="1283" max="1283" width="8.85546875" style="70" customWidth="1"/>
    <col min="1284" max="1284" width="9.7109375" style="70" customWidth="1"/>
    <col min="1285" max="1285" width="8.85546875" style="70" customWidth="1"/>
    <col min="1286" max="1286" width="10" style="70" customWidth="1"/>
    <col min="1287" max="1287" width="8.5703125" style="70" customWidth="1"/>
    <col min="1288" max="1288" width="9" style="70" customWidth="1"/>
    <col min="1289" max="1289" width="5" style="70" customWidth="1"/>
    <col min="1290" max="1290" width="5.85546875" style="70" customWidth="1"/>
    <col min="1291" max="1291" width="9.140625" style="70"/>
    <col min="1292" max="1292" width="15.140625" style="70" bestFit="1" customWidth="1"/>
    <col min="1293" max="1293" width="12.140625" style="70" customWidth="1"/>
    <col min="1294" max="1294" width="11" style="70" customWidth="1"/>
    <col min="1295" max="1295" width="11.5703125" style="70" customWidth="1"/>
    <col min="1296" max="1296" width="10.42578125" style="70" customWidth="1"/>
    <col min="1297" max="1297" width="9.140625" style="70"/>
    <col min="1298" max="1298" width="11.7109375" style="70" customWidth="1"/>
    <col min="1299" max="1299" width="10.85546875" style="70" customWidth="1"/>
    <col min="1300" max="1536" width="9.140625" style="70"/>
    <col min="1537" max="1537" width="13.140625" style="70" customWidth="1"/>
    <col min="1538" max="1538" width="8.5703125" style="70" customWidth="1"/>
    <col min="1539" max="1539" width="8.85546875" style="70" customWidth="1"/>
    <col min="1540" max="1540" width="9.7109375" style="70" customWidth="1"/>
    <col min="1541" max="1541" width="8.85546875" style="70" customWidth="1"/>
    <col min="1542" max="1542" width="10" style="70" customWidth="1"/>
    <col min="1543" max="1543" width="8.5703125" style="70" customWidth="1"/>
    <col min="1544" max="1544" width="9" style="70" customWidth="1"/>
    <col min="1545" max="1545" width="5" style="70" customWidth="1"/>
    <col min="1546" max="1546" width="5.85546875" style="70" customWidth="1"/>
    <col min="1547" max="1547" width="9.140625" style="70"/>
    <col min="1548" max="1548" width="15.140625" style="70" bestFit="1" customWidth="1"/>
    <col min="1549" max="1549" width="12.140625" style="70" customWidth="1"/>
    <col min="1550" max="1550" width="11" style="70" customWidth="1"/>
    <col min="1551" max="1551" width="11.5703125" style="70" customWidth="1"/>
    <col min="1552" max="1552" width="10.42578125" style="70" customWidth="1"/>
    <col min="1553" max="1553" width="9.140625" style="70"/>
    <col min="1554" max="1554" width="11.7109375" style="70" customWidth="1"/>
    <col min="1555" max="1555" width="10.85546875" style="70" customWidth="1"/>
    <col min="1556" max="1792" width="9.140625" style="70"/>
    <col min="1793" max="1793" width="13.140625" style="70" customWidth="1"/>
    <col min="1794" max="1794" width="8.5703125" style="70" customWidth="1"/>
    <col min="1795" max="1795" width="8.85546875" style="70" customWidth="1"/>
    <col min="1796" max="1796" width="9.7109375" style="70" customWidth="1"/>
    <col min="1797" max="1797" width="8.85546875" style="70" customWidth="1"/>
    <col min="1798" max="1798" width="10" style="70" customWidth="1"/>
    <col min="1799" max="1799" width="8.5703125" style="70" customWidth="1"/>
    <col min="1800" max="1800" width="9" style="70" customWidth="1"/>
    <col min="1801" max="1801" width="5" style="70" customWidth="1"/>
    <col min="1802" max="1802" width="5.85546875" style="70" customWidth="1"/>
    <col min="1803" max="1803" width="9.140625" style="70"/>
    <col min="1804" max="1804" width="15.140625" style="70" bestFit="1" customWidth="1"/>
    <col min="1805" max="1805" width="12.140625" style="70" customWidth="1"/>
    <col min="1806" max="1806" width="11" style="70" customWidth="1"/>
    <col min="1807" max="1807" width="11.5703125" style="70" customWidth="1"/>
    <col min="1808" max="1808" width="10.42578125" style="70" customWidth="1"/>
    <col min="1809" max="1809" width="9.140625" style="70"/>
    <col min="1810" max="1810" width="11.7109375" style="70" customWidth="1"/>
    <col min="1811" max="1811" width="10.85546875" style="70" customWidth="1"/>
    <col min="1812" max="2048" width="9.140625" style="70"/>
    <col min="2049" max="2049" width="13.140625" style="70" customWidth="1"/>
    <col min="2050" max="2050" width="8.5703125" style="70" customWidth="1"/>
    <col min="2051" max="2051" width="8.85546875" style="70" customWidth="1"/>
    <col min="2052" max="2052" width="9.7109375" style="70" customWidth="1"/>
    <col min="2053" max="2053" width="8.85546875" style="70" customWidth="1"/>
    <col min="2054" max="2054" width="10" style="70" customWidth="1"/>
    <col min="2055" max="2055" width="8.5703125" style="70" customWidth="1"/>
    <col min="2056" max="2056" width="9" style="70" customWidth="1"/>
    <col min="2057" max="2057" width="5" style="70" customWidth="1"/>
    <col min="2058" max="2058" width="5.85546875" style="70" customWidth="1"/>
    <col min="2059" max="2059" width="9.140625" style="70"/>
    <col min="2060" max="2060" width="15.140625" style="70" bestFit="1" customWidth="1"/>
    <col min="2061" max="2061" width="12.140625" style="70" customWidth="1"/>
    <col min="2062" max="2062" width="11" style="70" customWidth="1"/>
    <col min="2063" max="2063" width="11.5703125" style="70" customWidth="1"/>
    <col min="2064" max="2064" width="10.42578125" style="70" customWidth="1"/>
    <col min="2065" max="2065" width="9.140625" style="70"/>
    <col min="2066" max="2066" width="11.7109375" style="70" customWidth="1"/>
    <col min="2067" max="2067" width="10.85546875" style="70" customWidth="1"/>
    <col min="2068" max="2304" width="9.140625" style="70"/>
    <col min="2305" max="2305" width="13.140625" style="70" customWidth="1"/>
    <col min="2306" max="2306" width="8.5703125" style="70" customWidth="1"/>
    <col min="2307" max="2307" width="8.85546875" style="70" customWidth="1"/>
    <col min="2308" max="2308" width="9.7109375" style="70" customWidth="1"/>
    <col min="2309" max="2309" width="8.85546875" style="70" customWidth="1"/>
    <col min="2310" max="2310" width="10" style="70" customWidth="1"/>
    <col min="2311" max="2311" width="8.5703125" style="70" customWidth="1"/>
    <col min="2312" max="2312" width="9" style="70" customWidth="1"/>
    <col min="2313" max="2313" width="5" style="70" customWidth="1"/>
    <col min="2314" max="2314" width="5.85546875" style="70" customWidth="1"/>
    <col min="2315" max="2315" width="9.140625" style="70"/>
    <col min="2316" max="2316" width="15.140625" style="70" bestFit="1" customWidth="1"/>
    <col min="2317" max="2317" width="12.140625" style="70" customWidth="1"/>
    <col min="2318" max="2318" width="11" style="70" customWidth="1"/>
    <col min="2319" max="2319" width="11.5703125" style="70" customWidth="1"/>
    <col min="2320" max="2320" width="10.42578125" style="70" customWidth="1"/>
    <col min="2321" max="2321" width="9.140625" style="70"/>
    <col min="2322" max="2322" width="11.7109375" style="70" customWidth="1"/>
    <col min="2323" max="2323" width="10.85546875" style="70" customWidth="1"/>
    <col min="2324" max="2560" width="9.140625" style="70"/>
    <col min="2561" max="2561" width="13.140625" style="70" customWidth="1"/>
    <col min="2562" max="2562" width="8.5703125" style="70" customWidth="1"/>
    <col min="2563" max="2563" width="8.85546875" style="70" customWidth="1"/>
    <col min="2564" max="2564" width="9.7109375" style="70" customWidth="1"/>
    <col min="2565" max="2565" width="8.85546875" style="70" customWidth="1"/>
    <col min="2566" max="2566" width="10" style="70" customWidth="1"/>
    <col min="2567" max="2567" width="8.5703125" style="70" customWidth="1"/>
    <col min="2568" max="2568" width="9" style="70" customWidth="1"/>
    <col min="2569" max="2569" width="5" style="70" customWidth="1"/>
    <col min="2570" max="2570" width="5.85546875" style="70" customWidth="1"/>
    <col min="2571" max="2571" width="9.140625" style="70"/>
    <col min="2572" max="2572" width="15.140625" style="70" bestFit="1" customWidth="1"/>
    <col min="2573" max="2573" width="12.140625" style="70" customWidth="1"/>
    <col min="2574" max="2574" width="11" style="70" customWidth="1"/>
    <col min="2575" max="2575" width="11.5703125" style="70" customWidth="1"/>
    <col min="2576" max="2576" width="10.42578125" style="70" customWidth="1"/>
    <col min="2577" max="2577" width="9.140625" style="70"/>
    <col min="2578" max="2578" width="11.7109375" style="70" customWidth="1"/>
    <col min="2579" max="2579" width="10.85546875" style="70" customWidth="1"/>
    <col min="2580" max="2816" width="9.140625" style="70"/>
    <col min="2817" max="2817" width="13.140625" style="70" customWidth="1"/>
    <col min="2818" max="2818" width="8.5703125" style="70" customWidth="1"/>
    <col min="2819" max="2819" width="8.85546875" style="70" customWidth="1"/>
    <col min="2820" max="2820" width="9.7109375" style="70" customWidth="1"/>
    <col min="2821" max="2821" width="8.85546875" style="70" customWidth="1"/>
    <col min="2822" max="2822" width="10" style="70" customWidth="1"/>
    <col min="2823" max="2823" width="8.5703125" style="70" customWidth="1"/>
    <col min="2824" max="2824" width="9" style="70" customWidth="1"/>
    <col min="2825" max="2825" width="5" style="70" customWidth="1"/>
    <col min="2826" max="2826" width="5.85546875" style="70" customWidth="1"/>
    <col min="2827" max="2827" width="9.140625" style="70"/>
    <col min="2828" max="2828" width="15.140625" style="70" bestFit="1" customWidth="1"/>
    <col min="2829" max="2829" width="12.140625" style="70" customWidth="1"/>
    <col min="2830" max="2830" width="11" style="70" customWidth="1"/>
    <col min="2831" max="2831" width="11.5703125" style="70" customWidth="1"/>
    <col min="2832" max="2832" width="10.42578125" style="70" customWidth="1"/>
    <col min="2833" max="2833" width="9.140625" style="70"/>
    <col min="2834" max="2834" width="11.7109375" style="70" customWidth="1"/>
    <col min="2835" max="2835" width="10.85546875" style="70" customWidth="1"/>
    <col min="2836" max="3072" width="9.140625" style="70"/>
    <col min="3073" max="3073" width="13.140625" style="70" customWidth="1"/>
    <col min="3074" max="3074" width="8.5703125" style="70" customWidth="1"/>
    <col min="3075" max="3075" width="8.85546875" style="70" customWidth="1"/>
    <col min="3076" max="3076" width="9.7109375" style="70" customWidth="1"/>
    <col min="3077" max="3077" width="8.85546875" style="70" customWidth="1"/>
    <col min="3078" max="3078" width="10" style="70" customWidth="1"/>
    <col min="3079" max="3079" width="8.5703125" style="70" customWidth="1"/>
    <col min="3080" max="3080" width="9" style="70" customWidth="1"/>
    <col min="3081" max="3081" width="5" style="70" customWidth="1"/>
    <col min="3082" max="3082" width="5.85546875" style="70" customWidth="1"/>
    <col min="3083" max="3083" width="9.140625" style="70"/>
    <col min="3084" max="3084" width="15.140625" style="70" bestFit="1" customWidth="1"/>
    <col min="3085" max="3085" width="12.140625" style="70" customWidth="1"/>
    <col min="3086" max="3086" width="11" style="70" customWidth="1"/>
    <col min="3087" max="3087" width="11.5703125" style="70" customWidth="1"/>
    <col min="3088" max="3088" width="10.42578125" style="70" customWidth="1"/>
    <col min="3089" max="3089" width="9.140625" style="70"/>
    <col min="3090" max="3090" width="11.7109375" style="70" customWidth="1"/>
    <col min="3091" max="3091" width="10.85546875" style="70" customWidth="1"/>
    <col min="3092" max="3328" width="9.140625" style="70"/>
    <col min="3329" max="3329" width="13.140625" style="70" customWidth="1"/>
    <col min="3330" max="3330" width="8.5703125" style="70" customWidth="1"/>
    <col min="3331" max="3331" width="8.85546875" style="70" customWidth="1"/>
    <col min="3332" max="3332" width="9.7109375" style="70" customWidth="1"/>
    <col min="3333" max="3333" width="8.85546875" style="70" customWidth="1"/>
    <col min="3334" max="3334" width="10" style="70" customWidth="1"/>
    <col min="3335" max="3335" width="8.5703125" style="70" customWidth="1"/>
    <col min="3336" max="3336" width="9" style="70" customWidth="1"/>
    <col min="3337" max="3337" width="5" style="70" customWidth="1"/>
    <col min="3338" max="3338" width="5.85546875" style="70" customWidth="1"/>
    <col min="3339" max="3339" width="9.140625" style="70"/>
    <col min="3340" max="3340" width="15.140625" style="70" bestFit="1" customWidth="1"/>
    <col min="3341" max="3341" width="12.140625" style="70" customWidth="1"/>
    <col min="3342" max="3342" width="11" style="70" customWidth="1"/>
    <col min="3343" max="3343" width="11.5703125" style="70" customWidth="1"/>
    <col min="3344" max="3344" width="10.42578125" style="70" customWidth="1"/>
    <col min="3345" max="3345" width="9.140625" style="70"/>
    <col min="3346" max="3346" width="11.7109375" style="70" customWidth="1"/>
    <col min="3347" max="3347" width="10.85546875" style="70" customWidth="1"/>
    <col min="3348" max="3584" width="9.140625" style="70"/>
    <col min="3585" max="3585" width="13.140625" style="70" customWidth="1"/>
    <col min="3586" max="3586" width="8.5703125" style="70" customWidth="1"/>
    <col min="3587" max="3587" width="8.85546875" style="70" customWidth="1"/>
    <col min="3588" max="3588" width="9.7109375" style="70" customWidth="1"/>
    <col min="3589" max="3589" width="8.85546875" style="70" customWidth="1"/>
    <col min="3590" max="3590" width="10" style="70" customWidth="1"/>
    <col min="3591" max="3591" width="8.5703125" style="70" customWidth="1"/>
    <col min="3592" max="3592" width="9" style="70" customWidth="1"/>
    <col min="3593" max="3593" width="5" style="70" customWidth="1"/>
    <col min="3594" max="3594" width="5.85546875" style="70" customWidth="1"/>
    <col min="3595" max="3595" width="9.140625" style="70"/>
    <col min="3596" max="3596" width="15.140625" style="70" bestFit="1" customWidth="1"/>
    <col min="3597" max="3597" width="12.140625" style="70" customWidth="1"/>
    <col min="3598" max="3598" width="11" style="70" customWidth="1"/>
    <col min="3599" max="3599" width="11.5703125" style="70" customWidth="1"/>
    <col min="3600" max="3600" width="10.42578125" style="70" customWidth="1"/>
    <col min="3601" max="3601" width="9.140625" style="70"/>
    <col min="3602" max="3602" width="11.7109375" style="70" customWidth="1"/>
    <col min="3603" max="3603" width="10.85546875" style="70" customWidth="1"/>
    <col min="3604" max="3840" width="9.140625" style="70"/>
    <col min="3841" max="3841" width="13.140625" style="70" customWidth="1"/>
    <col min="3842" max="3842" width="8.5703125" style="70" customWidth="1"/>
    <col min="3843" max="3843" width="8.85546875" style="70" customWidth="1"/>
    <col min="3844" max="3844" width="9.7109375" style="70" customWidth="1"/>
    <col min="3845" max="3845" width="8.85546875" style="70" customWidth="1"/>
    <col min="3846" max="3846" width="10" style="70" customWidth="1"/>
    <col min="3847" max="3847" width="8.5703125" style="70" customWidth="1"/>
    <col min="3848" max="3848" width="9" style="70" customWidth="1"/>
    <col min="3849" max="3849" width="5" style="70" customWidth="1"/>
    <col min="3850" max="3850" width="5.85546875" style="70" customWidth="1"/>
    <col min="3851" max="3851" width="9.140625" style="70"/>
    <col min="3852" max="3852" width="15.140625" style="70" bestFit="1" customWidth="1"/>
    <col min="3853" max="3853" width="12.140625" style="70" customWidth="1"/>
    <col min="3854" max="3854" width="11" style="70" customWidth="1"/>
    <col min="3855" max="3855" width="11.5703125" style="70" customWidth="1"/>
    <col min="3856" max="3856" width="10.42578125" style="70" customWidth="1"/>
    <col min="3857" max="3857" width="9.140625" style="70"/>
    <col min="3858" max="3858" width="11.7109375" style="70" customWidth="1"/>
    <col min="3859" max="3859" width="10.85546875" style="70" customWidth="1"/>
    <col min="3860" max="4096" width="9.140625" style="70"/>
    <col min="4097" max="4097" width="13.140625" style="70" customWidth="1"/>
    <col min="4098" max="4098" width="8.5703125" style="70" customWidth="1"/>
    <col min="4099" max="4099" width="8.85546875" style="70" customWidth="1"/>
    <col min="4100" max="4100" width="9.7109375" style="70" customWidth="1"/>
    <col min="4101" max="4101" width="8.85546875" style="70" customWidth="1"/>
    <col min="4102" max="4102" width="10" style="70" customWidth="1"/>
    <col min="4103" max="4103" width="8.5703125" style="70" customWidth="1"/>
    <col min="4104" max="4104" width="9" style="70" customWidth="1"/>
    <col min="4105" max="4105" width="5" style="70" customWidth="1"/>
    <col min="4106" max="4106" width="5.85546875" style="70" customWidth="1"/>
    <col min="4107" max="4107" width="9.140625" style="70"/>
    <col min="4108" max="4108" width="15.140625" style="70" bestFit="1" customWidth="1"/>
    <col min="4109" max="4109" width="12.140625" style="70" customWidth="1"/>
    <col min="4110" max="4110" width="11" style="70" customWidth="1"/>
    <col min="4111" max="4111" width="11.5703125" style="70" customWidth="1"/>
    <col min="4112" max="4112" width="10.42578125" style="70" customWidth="1"/>
    <col min="4113" max="4113" width="9.140625" style="70"/>
    <col min="4114" max="4114" width="11.7109375" style="70" customWidth="1"/>
    <col min="4115" max="4115" width="10.85546875" style="70" customWidth="1"/>
    <col min="4116" max="4352" width="9.140625" style="70"/>
    <col min="4353" max="4353" width="13.140625" style="70" customWidth="1"/>
    <col min="4354" max="4354" width="8.5703125" style="70" customWidth="1"/>
    <col min="4355" max="4355" width="8.85546875" style="70" customWidth="1"/>
    <col min="4356" max="4356" width="9.7109375" style="70" customWidth="1"/>
    <col min="4357" max="4357" width="8.85546875" style="70" customWidth="1"/>
    <col min="4358" max="4358" width="10" style="70" customWidth="1"/>
    <col min="4359" max="4359" width="8.5703125" style="70" customWidth="1"/>
    <col min="4360" max="4360" width="9" style="70" customWidth="1"/>
    <col min="4361" max="4361" width="5" style="70" customWidth="1"/>
    <col min="4362" max="4362" width="5.85546875" style="70" customWidth="1"/>
    <col min="4363" max="4363" width="9.140625" style="70"/>
    <col min="4364" max="4364" width="15.140625" style="70" bestFit="1" customWidth="1"/>
    <col min="4365" max="4365" width="12.140625" style="70" customWidth="1"/>
    <col min="4366" max="4366" width="11" style="70" customWidth="1"/>
    <col min="4367" max="4367" width="11.5703125" style="70" customWidth="1"/>
    <col min="4368" max="4368" width="10.42578125" style="70" customWidth="1"/>
    <col min="4369" max="4369" width="9.140625" style="70"/>
    <col min="4370" max="4370" width="11.7109375" style="70" customWidth="1"/>
    <col min="4371" max="4371" width="10.85546875" style="70" customWidth="1"/>
    <col min="4372" max="4608" width="9.140625" style="70"/>
    <col min="4609" max="4609" width="13.140625" style="70" customWidth="1"/>
    <col min="4610" max="4610" width="8.5703125" style="70" customWidth="1"/>
    <col min="4611" max="4611" width="8.85546875" style="70" customWidth="1"/>
    <col min="4612" max="4612" width="9.7109375" style="70" customWidth="1"/>
    <col min="4613" max="4613" width="8.85546875" style="70" customWidth="1"/>
    <col min="4614" max="4614" width="10" style="70" customWidth="1"/>
    <col min="4615" max="4615" width="8.5703125" style="70" customWidth="1"/>
    <col min="4616" max="4616" width="9" style="70" customWidth="1"/>
    <col min="4617" max="4617" width="5" style="70" customWidth="1"/>
    <col min="4618" max="4618" width="5.85546875" style="70" customWidth="1"/>
    <col min="4619" max="4619" width="9.140625" style="70"/>
    <col min="4620" max="4620" width="15.140625" style="70" bestFit="1" customWidth="1"/>
    <col min="4621" max="4621" width="12.140625" style="70" customWidth="1"/>
    <col min="4622" max="4622" width="11" style="70" customWidth="1"/>
    <col min="4623" max="4623" width="11.5703125" style="70" customWidth="1"/>
    <col min="4624" max="4624" width="10.42578125" style="70" customWidth="1"/>
    <col min="4625" max="4625" width="9.140625" style="70"/>
    <col min="4626" max="4626" width="11.7109375" style="70" customWidth="1"/>
    <col min="4627" max="4627" width="10.85546875" style="70" customWidth="1"/>
    <col min="4628" max="4864" width="9.140625" style="70"/>
    <col min="4865" max="4865" width="13.140625" style="70" customWidth="1"/>
    <col min="4866" max="4866" width="8.5703125" style="70" customWidth="1"/>
    <col min="4867" max="4867" width="8.85546875" style="70" customWidth="1"/>
    <col min="4868" max="4868" width="9.7109375" style="70" customWidth="1"/>
    <col min="4869" max="4869" width="8.85546875" style="70" customWidth="1"/>
    <col min="4870" max="4870" width="10" style="70" customWidth="1"/>
    <col min="4871" max="4871" width="8.5703125" style="70" customWidth="1"/>
    <col min="4872" max="4872" width="9" style="70" customWidth="1"/>
    <col min="4873" max="4873" width="5" style="70" customWidth="1"/>
    <col min="4874" max="4874" width="5.85546875" style="70" customWidth="1"/>
    <col min="4875" max="4875" width="9.140625" style="70"/>
    <col min="4876" max="4876" width="15.140625" style="70" bestFit="1" customWidth="1"/>
    <col min="4877" max="4877" width="12.140625" style="70" customWidth="1"/>
    <col min="4878" max="4878" width="11" style="70" customWidth="1"/>
    <col min="4879" max="4879" width="11.5703125" style="70" customWidth="1"/>
    <col min="4880" max="4880" width="10.42578125" style="70" customWidth="1"/>
    <col min="4881" max="4881" width="9.140625" style="70"/>
    <col min="4882" max="4882" width="11.7109375" style="70" customWidth="1"/>
    <col min="4883" max="4883" width="10.85546875" style="70" customWidth="1"/>
    <col min="4884" max="5120" width="9.140625" style="70"/>
    <col min="5121" max="5121" width="13.140625" style="70" customWidth="1"/>
    <col min="5122" max="5122" width="8.5703125" style="70" customWidth="1"/>
    <col min="5123" max="5123" width="8.85546875" style="70" customWidth="1"/>
    <col min="5124" max="5124" width="9.7109375" style="70" customWidth="1"/>
    <col min="5125" max="5125" width="8.85546875" style="70" customWidth="1"/>
    <col min="5126" max="5126" width="10" style="70" customWidth="1"/>
    <col min="5127" max="5127" width="8.5703125" style="70" customWidth="1"/>
    <col min="5128" max="5128" width="9" style="70" customWidth="1"/>
    <col min="5129" max="5129" width="5" style="70" customWidth="1"/>
    <col min="5130" max="5130" width="5.85546875" style="70" customWidth="1"/>
    <col min="5131" max="5131" width="9.140625" style="70"/>
    <col min="5132" max="5132" width="15.140625" style="70" bestFit="1" customWidth="1"/>
    <col min="5133" max="5133" width="12.140625" style="70" customWidth="1"/>
    <col min="5134" max="5134" width="11" style="70" customWidth="1"/>
    <col min="5135" max="5135" width="11.5703125" style="70" customWidth="1"/>
    <col min="5136" max="5136" width="10.42578125" style="70" customWidth="1"/>
    <col min="5137" max="5137" width="9.140625" style="70"/>
    <col min="5138" max="5138" width="11.7109375" style="70" customWidth="1"/>
    <col min="5139" max="5139" width="10.85546875" style="70" customWidth="1"/>
    <col min="5140" max="5376" width="9.140625" style="70"/>
    <col min="5377" max="5377" width="13.140625" style="70" customWidth="1"/>
    <col min="5378" max="5378" width="8.5703125" style="70" customWidth="1"/>
    <col min="5379" max="5379" width="8.85546875" style="70" customWidth="1"/>
    <col min="5380" max="5380" width="9.7109375" style="70" customWidth="1"/>
    <col min="5381" max="5381" width="8.85546875" style="70" customWidth="1"/>
    <col min="5382" max="5382" width="10" style="70" customWidth="1"/>
    <col min="5383" max="5383" width="8.5703125" style="70" customWidth="1"/>
    <col min="5384" max="5384" width="9" style="70" customWidth="1"/>
    <col min="5385" max="5385" width="5" style="70" customWidth="1"/>
    <col min="5386" max="5386" width="5.85546875" style="70" customWidth="1"/>
    <col min="5387" max="5387" width="9.140625" style="70"/>
    <col min="5388" max="5388" width="15.140625" style="70" bestFit="1" customWidth="1"/>
    <col min="5389" max="5389" width="12.140625" style="70" customWidth="1"/>
    <col min="5390" max="5390" width="11" style="70" customWidth="1"/>
    <col min="5391" max="5391" width="11.5703125" style="70" customWidth="1"/>
    <col min="5392" max="5392" width="10.42578125" style="70" customWidth="1"/>
    <col min="5393" max="5393" width="9.140625" style="70"/>
    <col min="5394" max="5394" width="11.7109375" style="70" customWidth="1"/>
    <col min="5395" max="5395" width="10.85546875" style="70" customWidth="1"/>
    <col min="5396" max="5632" width="9.140625" style="70"/>
    <col min="5633" max="5633" width="13.140625" style="70" customWidth="1"/>
    <col min="5634" max="5634" width="8.5703125" style="70" customWidth="1"/>
    <col min="5635" max="5635" width="8.85546875" style="70" customWidth="1"/>
    <col min="5636" max="5636" width="9.7109375" style="70" customWidth="1"/>
    <col min="5637" max="5637" width="8.85546875" style="70" customWidth="1"/>
    <col min="5638" max="5638" width="10" style="70" customWidth="1"/>
    <col min="5639" max="5639" width="8.5703125" style="70" customWidth="1"/>
    <col min="5640" max="5640" width="9" style="70" customWidth="1"/>
    <col min="5641" max="5641" width="5" style="70" customWidth="1"/>
    <col min="5642" max="5642" width="5.85546875" style="70" customWidth="1"/>
    <col min="5643" max="5643" width="9.140625" style="70"/>
    <col min="5644" max="5644" width="15.140625" style="70" bestFit="1" customWidth="1"/>
    <col min="5645" max="5645" width="12.140625" style="70" customWidth="1"/>
    <col min="5646" max="5646" width="11" style="70" customWidth="1"/>
    <col min="5647" max="5647" width="11.5703125" style="70" customWidth="1"/>
    <col min="5648" max="5648" width="10.42578125" style="70" customWidth="1"/>
    <col min="5649" max="5649" width="9.140625" style="70"/>
    <col min="5650" max="5650" width="11.7109375" style="70" customWidth="1"/>
    <col min="5651" max="5651" width="10.85546875" style="70" customWidth="1"/>
    <col min="5652" max="5888" width="9.140625" style="70"/>
    <col min="5889" max="5889" width="13.140625" style="70" customWidth="1"/>
    <col min="5890" max="5890" width="8.5703125" style="70" customWidth="1"/>
    <col min="5891" max="5891" width="8.85546875" style="70" customWidth="1"/>
    <col min="5892" max="5892" width="9.7109375" style="70" customWidth="1"/>
    <col min="5893" max="5893" width="8.85546875" style="70" customWidth="1"/>
    <col min="5894" max="5894" width="10" style="70" customWidth="1"/>
    <col min="5895" max="5895" width="8.5703125" style="70" customWidth="1"/>
    <col min="5896" max="5896" width="9" style="70" customWidth="1"/>
    <col min="5897" max="5897" width="5" style="70" customWidth="1"/>
    <col min="5898" max="5898" width="5.85546875" style="70" customWidth="1"/>
    <col min="5899" max="5899" width="9.140625" style="70"/>
    <col min="5900" max="5900" width="15.140625" style="70" bestFit="1" customWidth="1"/>
    <col min="5901" max="5901" width="12.140625" style="70" customWidth="1"/>
    <col min="5902" max="5902" width="11" style="70" customWidth="1"/>
    <col min="5903" max="5903" width="11.5703125" style="70" customWidth="1"/>
    <col min="5904" max="5904" width="10.42578125" style="70" customWidth="1"/>
    <col min="5905" max="5905" width="9.140625" style="70"/>
    <col min="5906" max="5906" width="11.7109375" style="70" customWidth="1"/>
    <col min="5907" max="5907" width="10.85546875" style="70" customWidth="1"/>
    <col min="5908" max="6144" width="9.140625" style="70"/>
    <col min="6145" max="6145" width="13.140625" style="70" customWidth="1"/>
    <col min="6146" max="6146" width="8.5703125" style="70" customWidth="1"/>
    <col min="6147" max="6147" width="8.85546875" style="70" customWidth="1"/>
    <col min="6148" max="6148" width="9.7109375" style="70" customWidth="1"/>
    <col min="6149" max="6149" width="8.85546875" style="70" customWidth="1"/>
    <col min="6150" max="6150" width="10" style="70" customWidth="1"/>
    <col min="6151" max="6151" width="8.5703125" style="70" customWidth="1"/>
    <col min="6152" max="6152" width="9" style="70" customWidth="1"/>
    <col min="6153" max="6153" width="5" style="70" customWidth="1"/>
    <col min="6154" max="6154" width="5.85546875" style="70" customWidth="1"/>
    <col min="6155" max="6155" width="9.140625" style="70"/>
    <col min="6156" max="6156" width="15.140625" style="70" bestFit="1" customWidth="1"/>
    <col min="6157" max="6157" width="12.140625" style="70" customWidth="1"/>
    <col min="6158" max="6158" width="11" style="70" customWidth="1"/>
    <col min="6159" max="6159" width="11.5703125" style="70" customWidth="1"/>
    <col min="6160" max="6160" width="10.42578125" style="70" customWidth="1"/>
    <col min="6161" max="6161" width="9.140625" style="70"/>
    <col min="6162" max="6162" width="11.7109375" style="70" customWidth="1"/>
    <col min="6163" max="6163" width="10.85546875" style="70" customWidth="1"/>
    <col min="6164" max="6400" width="9.140625" style="70"/>
    <col min="6401" max="6401" width="13.140625" style="70" customWidth="1"/>
    <col min="6402" max="6402" width="8.5703125" style="70" customWidth="1"/>
    <col min="6403" max="6403" width="8.85546875" style="70" customWidth="1"/>
    <col min="6404" max="6404" width="9.7109375" style="70" customWidth="1"/>
    <col min="6405" max="6405" width="8.85546875" style="70" customWidth="1"/>
    <col min="6406" max="6406" width="10" style="70" customWidth="1"/>
    <col min="6407" max="6407" width="8.5703125" style="70" customWidth="1"/>
    <col min="6408" max="6408" width="9" style="70" customWidth="1"/>
    <col min="6409" max="6409" width="5" style="70" customWidth="1"/>
    <col min="6410" max="6410" width="5.85546875" style="70" customWidth="1"/>
    <col min="6411" max="6411" width="9.140625" style="70"/>
    <col min="6412" max="6412" width="15.140625" style="70" bestFit="1" customWidth="1"/>
    <col min="6413" max="6413" width="12.140625" style="70" customWidth="1"/>
    <col min="6414" max="6414" width="11" style="70" customWidth="1"/>
    <col min="6415" max="6415" width="11.5703125" style="70" customWidth="1"/>
    <col min="6416" max="6416" width="10.42578125" style="70" customWidth="1"/>
    <col min="6417" max="6417" width="9.140625" style="70"/>
    <col min="6418" max="6418" width="11.7109375" style="70" customWidth="1"/>
    <col min="6419" max="6419" width="10.85546875" style="70" customWidth="1"/>
    <col min="6420" max="6656" width="9.140625" style="70"/>
    <col min="6657" max="6657" width="13.140625" style="70" customWidth="1"/>
    <col min="6658" max="6658" width="8.5703125" style="70" customWidth="1"/>
    <col min="6659" max="6659" width="8.85546875" style="70" customWidth="1"/>
    <col min="6660" max="6660" width="9.7109375" style="70" customWidth="1"/>
    <col min="6661" max="6661" width="8.85546875" style="70" customWidth="1"/>
    <col min="6662" max="6662" width="10" style="70" customWidth="1"/>
    <col min="6663" max="6663" width="8.5703125" style="70" customWidth="1"/>
    <col min="6664" max="6664" width="9" style="70" customWidth="1"/>
    <col min="6665" max="6665" width="5" style="70" customWidth="1"/>
    <col min="6666" max="6666" width="5.85546875" style="70" customWidth="1"/>
    <col min="6667" max="6667" width="9.140625" style="70"/>
    <col min="6668" max="6668" width="15.140625" style="70" bestFit="1" customWidth="1"/>
    <col min="6669" max="6669" width="12.140625" style="70" customWidth="1"/>
    <col min="6670" max="6670" width="11" style="70" customWidth="1"/>
    <col min="6671" max="6671" width="11.5703125" style="70" customWidth="1"/>
    <col min="6672" max="6672" width="10.42578125" style="70" customWidth="1"/>
    <col min="6673" max="6673" width="9.140625" style="70"/>
    <col min="6674" max="6674" width="11.7109375" style="70" customWidth="1"/>
    <col min="6675" max="6675" width="10.85546875" style="70" customWidth="1"/>
    <col min="6676" max="6912" width="9.140625" style="70"/>
    <col min="6913" max="6913" width="13.140625" style="70" customWidth="1"/>
    <col min="6914" max="6914" width="8.5703125" style="70" customWidth="1"/>
    <col min="6915" max="6915" width="8.85546875" style="70" customWidth="1"/>
    <col min="6916" max="6916" width="9.7109375" style="70" customWidth="1"/>
    <col min="6917" max="6917" width="8.85546875" style="70" customWidth="1"/>
    <col min="6918" max="6918" width="10" style="70" customWidth="1"/>
    <col min="6919" max="6919" width="8.5703125" style="70" customWidth="1"/>
    <col min="6920" max="6920" width="9" style="70" customWidth="1"/>
    <col min="6921" max="6921" width="5" style="70" customWidth="1"/>
    <col min="6922" max="6922" width="5.85546875" style="70" customWidth="1"/>
    <col min="6923" max="6923" width="9.140625" style="70"/>
    <col min="6924" max="6924" width="15.140625" style="70" bestFit="1" customWidth="1"/>
    <col min="6925" max="6925" width="12.140625" style="70" customWidth="1"/>
    <col min="6926" max="6926" width="11" style="70" customWidth="1"/>
    <col min="6927" max="6927" width="11.5703125" style="70" customWidth="1"/>
    <col min="6928" max="6928" width="10.42578125" style="70" customWidth="1"/>
    <col min="6929" max="6929" width="9.140625" style="70"/>
    <col min="6930" max="6930" width="11.7109375" style="70" customWidth="1"/>
    <col min="6931" max="6931" width="10.85546875" style="70" customWidth="1"/>
    <col min="6932" max="7168" width="9.140625" style="70"/>
    <col min="7169" max="7169" width="13.140625" style="70" customWidth="1"/>
    <col min="7170" max="7170" width="8.5703125" style="70" customWidth="1"/>
    <col min="7171" max="7171" width="8.85546875" style="70" customWidth="1"/>
    <col min="7172" max="7172" width="9.7109375" style="70" customWidth="1"/>
    <col min="7173" max="7173" width="8.85546875" style="70" customWidth="1"/>
    <col min="7174" max="7174" width="10" style="70" customWidth="1"/>
    <col min="7175" max="7175" width="8.5703125" style="70" customWidth="1"/>
    <col min="7176" max="7176" width="9" style="70" customWidth="1"/>
    <col min="7177" max="7177" width="5" style="70" customWidth="1"/>
    <col min="7178" max="7178" width="5.85546875" style="70" customWidth="1"/>
    <col min="7179" max="7179" width="9.140625" style="70"/>
    <col min="7180" max="7180" width="15.140625" style="70" bestFit="1" customWidth="1"/>
    <col min="7181" max="7181" width="12.140625" style="70" customWidth="1"/>
    <col min="7182" max="7182" width="11" style="70" customWidth="1"/>
    <col min="7183" max="7183" width="11.5703125" style="70" customWidth="1"/>
    <col min="7184" max="7184" width="10.42578125" style="70" customWidth="1"/>
    <col min="7185" max="7185" width="9.140625" style="70"/>
    <col min="7186" max="7186" width="11.7109375" style="70" customWidth="1"/>
    <col min="7187" max="7187" width="10.85546875" style="70" customWidth="1"/>
    <col min="7188" max="7424" width="9.140625" style="70"/>
    <col min="7425" max="7425" width="13.140625" style="70" customWidth="1"/>
    <col min="7426" max="7426" width="8.5703125" style="70" customWidth="1"/>
    <col min="7427" max="7427" width="8.85546875" style="70" customWidth="1"/>
    <col min="7428" max="7428" width="9.7109375" style="70" customWidth="1"/>
    <col min="7429" max="7429" width="8.85546875" style="70" customWidth="1"/>
    <col min="7430" max="7430" width="10" style="70" customWidth="1"/>
    <col min="7431" max="7431" width="8.5703125" style="70" customWidth="1"/>
    <col min="7432" max="7432" width="9" style="70" customWidth="1"/>
    <col min="7433" max="7433" width="5" style="70" customWidth="1"/>
    <col min="7434" max="7434" width="5.85546875" style="70" customWidth="1"/>
    <col min="7435" max="7435" width="9.140625" style="70"/>
    <col min="7436" max="7436" width="15.140625" style="70" bestFit="1" customWidth="1"/>
    <col min="7437" max="7437" width="12.140625" style="70" customWidth="1"/>
    <col min="7438" max="7438" width="11" style="70" customWidth="1"/>
    <col min="7439" max="7439" width="11.5703125" style="70" customWidth="1"/>
    <col min="7440" max="7440" width="10.42578125" style="70" customWidth="1"/>
    <col min="7441" max="7441" width="9.140625" style="70"/>
    <col min="7442" max="7442" width="11.7109375" style="70" customWidth="1"/>
    <col min="7443" max="7443" width="10.85546875" style="70" customWidth="1"/>
    <col min="7444" max="7680" width="9.140625" style="70"/>
    <col min="7681" max="7681" width="13.140625" style="70" customWidth="1"/>
    <col min="7682" max="7682" width="8.5703125" style="70" customWidth="1"/>
    <col min="7683" max="7683" width="8.85546875" style="70" customWidth="1"/>
    <col min="7684" max="7684" width="9.7109375" style="70" customWidth="1"/>
    <col min="7685" max="7685" width="8.85546875" style="70" customWidth="1"/>
    <col min="7686" max="7686" width="10" style="70" customWidth="1"/>
    <col min="7687" max="7687" width="8.5703125" style="70" customWidth="1"/>
    <col min="7688" max="7688" width="9" style="70" customWidth="1"/>
    <col min="7689" max="7689" width="5" style="70" customWidth="1"/>
    <col min="7690" max="7690" width="5.85546875" style="70" customWidth="1"/>
    <col min="7691" max="7691" width="9.140625" style="70"/>
    <col min="7692" max="7692" width="15.140625" style="70" bestFit="1" customWidth="1"/>
    <col min="7693" max="7693" width="12.140625" style="70" customWidth="1"/>
    <col min="7694" max="7694" width="11" style="70" customWidth="1"/>
    <col min="7695" max="7695" width="11.5703125" style="70" customWidth="1"/>
    <col min="7696" max="7696" width="10.42578125" style="70" customWidth="1"/>
    <col min="7697" max="7697" width="9.140625" style="70"/>
    <col min="7698" max="7698" width="11.7109375" style="70" customWidth="1"/>
    <col min="7699" max="7699" width="10.85546875" style="70" customWidth="1"/>
    <col min="7700" max="7936" width="9.140625" style="70"/>
    <col min="7937" max="7937" width="13.140625" style="70" customWidth="1"/>
    <col min="7938" max="7938" width="8.5703125" style="70" customWidth="1"/>
    <col min="7939" max="7939" width="8.85546875" style="70" customWidth="1"/>
    <col min="7940" max="7940" width="9.7109375" style="70" customWidth="1"/>
    <col min="7941" max="7941" width="8.85546875" style="70" customWidth="1"/>
    <col min="7942" max="7942" width="10" style="70" customWidth="1"/>
    <col min="7943" max="7943" width="8.5703125" style="70" customWidth="1"/>
    <col min="7944" max="7944" width="9" style="70" customWidth="1"/>
    <col min="7945" max="7945" width="5" style="70" customWidth="1"/>
    <col min="7946" max="7946" width="5.85546875" style="70" customWidth="1"/>
    <col min="7947" max="7947" width="9.140625" style="70"/>
    <col min="7948" max="7948" width="15.140625" style="70" bestFit="1" customWidth="1"/>
    <col min="7949" max="7949" width="12.140625" style="70" customWidth="1"/>
    <col min="7950" max="7950" width="11" style="70" customWidth="1"/>
    <col min="7951" max="7951" width="11.5703125" style="70" customWidth="1"/>
    <col min="7952" max="7952" width="10.42578125" style="70" customWidth="1"/>
    <col min="7953" max="7953" width="9.140625" style="70"/>
    <col min="7954" max="7954" width="11.7109375" style="70" customWidth="1"/>
    <col min="7955" max="7955" width="10.85546875" style="70" customWidth="1"/>
    <col min="7956" max="8192" width="9.140625" style="70"/>
    <col min="8193" max="8193" width="13.140625" style="70" customWidth="1"/>
    <col min="8194" max="8194" width="8.5703125" style="70" customWidth="1"/>
    <col min="8195" max="8195" width="8.85546875" style="70" customWidth="1"/>
    <col min="8196" max="8196" width="9.7109375" style="70" customWidth="1"/>
    <col min="8197" max="8197" width="8.85546875" style="70" customWidth="1"/>
    <col min="8198" max="8198" width="10" style="70" customWidth="1"/>
    <col min="8199" max="8199" width="8.5703125" style="70" customWidth="1"/>
    <col min="8200" max="8200" width="9" style="70" customWidth="1"/>
    <col min="8201" max="8201" width="5" style="70" customWidth="1"/>
    <col min="8202" max="8202" width="5.85546875" style="70" customWidth="1"/>
    <col min="8203" max="8203" width="9.140625" style="70"/>
    <col min="8204" max="8204" width="15.140625" style="70" bestFit="1" customWidth="1"/>
    <col min="8205" max="8205" width="12.140625" style="70" customWidth="1"/>
    <col min="8206" max="8206" width="11" style="70" customWidth="1"/>
    <col min="8207" max="8207" width="11.5703125" style="70" customWidth="1"/>
    <col min="8208" max="8208" width="10.42578125" style="70" customWidth="1"/>
    <col min="8209" max="8209" width="9.140625" style="70"/>
    <col min="8210" max="8210" width="11.7109375" style="70" customWidth="1"/>
    <col min="8211" max="8211" width="10.85546875" style="70" customWidth="1"/>
    <col min="8212" max="8448" width="9.140625" style="70"/>
    <col min="8449" max="8449" width="13.140625" style="70" customWidth="1"/>
    <col min="8450" max="8450" width="8.5703125" style="70" customWidth="1"/>
    <col min="8451" max="8451" width="8.85546875" style="70" customWidth="1"/>
    <col min="8452" max="8452" width="9.7109375" style="70" customWidth="1"/>
    <col min="8453" max="8453" width="8.85546875" style="70" customWidth="1"/>
    <col min="8454" max="8454" width="10" style="70" customWidth="1"/>
    <col min="8455" max="8455" width="8.5703125" style="70" customWidth="1"/>
    <col min="8456" max="8456" width="9" style="70" customWidth="1"/>
    <col min="8457" max="8457" width="5" style="70" customWidth="1"/>
    <col min="8458" max="8458" width="5.85546875" style="70" customWidth="1"/>
    <col min="8459" max="8459" width="9.140625" style="70"/>
    <col min="8460" max="8460" width="15.140625" style="70" bestFit="1" customWidth="1"/>
    <col min="8461" max="8461" width="12.140625" style="70" customWidth="1"/>
    <col min="8462" max="8462" width="11" style="70" customWidth="1"/>
    <col min="8463" max="8463" width="11.5703125" style="70" customWidth="1"/>
    <col min="8464" max="8464" width="10.42578125" style="70" customWidth="1"/>
    <col min="8465" max="8465" width="9.140625" style="70"/>
    <col min="8466" max="8466" width="11.7109375" style="70" customWidth="1"/>
    <col min="8467" max="8467" width="10.85546875" style="70" customWidth="1"/>
    <col min="8468" max="8704" width="9.140625" style="70"/>
    <col min="8705" max="8705" width="13.140625" style="70" customWidth="1"/>
    <col min="8706" max="8706" width="8.5703125" style="70" customWidth="1"/>
    <col min="8707" max="8707" width="8.85546875" style="70" customWidth="1"/>
    <col min="8708" max="8708" width="9.7109375" style="70" customWidth="1"/>
    <col min="8709" max="8709" width="8.85546875" style="70" customWidth="1"/>
    <col min="8710" max="8710" width="10" style="70" customWidth="1"/>
    <col min="8711" max="8711" width="8.5703125" style="70" customWidth="1"/>
    <col min="8712" max="8712" width="9" style="70" customWidth="1"/>
    <col min="8713" max="8713" width="5" style="70" customWidth="1"/>
    <col min="8714" max="8714" width="5.85546875" style="70" customWidth="1"/>
    <col min="8715" max="8715" width="9.140625" style="70"/>
    <col min="8716" max="8716" width="15.140625" style="70" bestFit="1" customWidth="1"/>
    <col min="8717" max="8717" width="12.140625" style="70" customWidth="1"/>
    <col min="8718" max="8718" width="11" style="70" customWidth="1"/>
    <col min="8719" max="8719" width="11.5703125" style="70" customWidth="1"/>
    <col min="8720" max="8720" width="10.42578125" style="70" customWidth="1"/>
    <col min="8721" max="8721" width="9.140625" style="70"/>
    <col min="8722" max="8722" width="11.7109375" style="70" customWidth="1"/>
    <col min="8723" max="8723" width="10.85546875" style="70" customWidth="1"/>
    <col min="8724" max="8960" width="9.140625" style="70"/>
    <col min="8961" max="8961" width="13.140625" style="70" customWidth="1"/>
    <col min="8962" max="8962" width="8.5703125" style="70" customWidth="1"/>
    <col min="8963" max="8963" width="8.85546875" style="70" customWidth="1"/>
    <col min="8964" max="8964" width="9.7109375" style="70" customWidth="1"/>
    <col min="8965" max="8965" width="8.85546875" style="70" customWidth="1"/>
    <col min="8966" max="8966" width="10" style="70" customWidth="1"/>
    <col min="8967" max="8967" width="8.5703125" style="70" customWidth="1"/>
    <col min="8968" max="8968" width="9" style="70" customWidth="1"/>
    <col min="8969" max="8969" width="5" style="70" customWidth="1"/>
    <col min="8970" max="8970" width="5.85546875" style="70" customWidth="1"/>
    <col min="8971" max="8971" width="9.140625" style="70"/>
    <col min="8972" max="8972" width="15.140625" style="70" bestFit="1" customWidth="1"/>
    <col min="8973" max="8973" width="12.140625" style="70" customWidth="1"/>
    <col min="8974" max="8974" width="11" style="70" customWidth="1"/>
    <col min="8975" max="8975" width="11.5703125" style="70" customWidth="1"/>
    <col min="8976" max="8976" width="10.42578125" style="70" customWidth="1"/>
    <col min="8977" max="8977" width="9.140625" style="70"/>
    <col min="8978" max="8978" width="11.7109375" style="70" customWidth="1"/>
    <col min="8979" max="8979" width="10.85546875" style="70" customWidth="1"/>
    <col min="8980" max="9216" width="9.140625" style="70"/>
    <col min="9217" max="9217" width="13.140625" style="70" customWidth="1"/>
    <col min="9218" max="9218" width="8.5703125" style="70" customWidth="1"/>
    <col min="9219" max="9219" width="8.85546875" style="70" customWidth="1"/>
    <col min="9220" max="9220" width="9.7109375" style="70" customWidth="1"/>
    <col min="9221" max="9221" width="8.85546875" style="70" customWidth="1"/>
    <col min="9222" max="9222" width="10" style="70" customWidth="1"/>
    <col min="9223" max="9223" width="8.5703125" style="70" customWidth="1"/>
    <col min="9224" max="9224" width="9" style="70" customWidth="1"/>
    <col min="9225" max="9225" width="5" style="70" customWidth="1"/>
    <col min="9226" max="9226" width="5.85546875" style="70" customWidth="1"/>
    <col min="9227" max="9227" width="9.140625" style="70"/>
    <col min="9228" max="9228" width="15.140625" style="70" bestFit="1" customWidth="1"/>
    <col min="9229" max="9229" width="12.140625" style="70" customWidth="1"/>
    <col min="9230" max="9230" width="11" style="70" customWidth="1"/>
    <col min="9231" max="9231" width="11.5703125" style="70" customWidth="1"/>
    <col min="9232" max="9232" width="10.42578125" style="70" customWidth="1"/>
    <col min="9233" max="9233" width="9.140625" style="70"/>
    <col min="9234" max="9234" width="11.7109375" style="70" customWidth="1"/>
    <col min="9235" max="9235" width="10.85546875" style="70" customWidth="1"/>
    <col min="9236" max="9472" width="9.140625" style="70"/>
    <col min="9473" max="9473" width="13.140625" style="70" customWidth="1"/>
    <col min="9474" max="9474" width="8.5703125" style="70" customWidth="1"/>
    <col min="9475" max="9475" width="8.85546875" style="70" customWidth="1"/>
    <col min="9476" max="9476" width="9.7109375" style="70" customWidth="1"/>
    <col min="9477" max="9477" width="8.85546875" style="70" customWidth="1"/>
    <col min="9478" max="9478" width="10" style="70" customWidth="1"/>
    <col min="9479" max="9479" width="8.5703125" style="70" customWidth="1"/>
    <col min="9480" max="9480" width="9" style="70" customWidth="1"/>
    <col min="9481" max="9481" width="5" style="70" customWidth="1"/>
    <col min="9482" max="9482" width="5.85546875" style="70" customWidth="1"/>
    <col min="9483" max="9483" width="9.140625" style="70"/>
    <col min="9484" max="9484" width="15.140625" style="70" bestFit="1" customWidth="1"/>
    <col min="9485" max="9485" width="12.140625" style="70" customWidth="1"/>
    <col min="9486" max="9486" width="11" style="70" customWidth="1"/>
    <col min="9487" max="9487" width="11.5703125" style="70" customWidth="1"/>
    <col min="9488" max="9488" width="10.42578125" style="70" customWidth="1"/>
    <col min="9489" max="9489" width="9.140625" style="70"/>
    <col min="9490" max="9490" width="11.7109375" style="70" customWidth="1"/>
    <col min="9491" max="9491" width="10.85546875" style="70" customWidth="1"/>
    <col min="9492" max="9728" width="9.140625" style="70"/>
    <col min="9729" max="9729" width="13.140625" style="70" customWidth="1"/>
    <col min="9730" max="9730" width="8.5703125" style="70" customWidth="1"/>
    <col min="9731" max="9731" width="8.85546875" style="70" customWidth="1"/>
    <col min="9732" max="9732" width="9.7109375" style="70" customWidth="1"/>
    <col min="9733" max="9733" width="8.85546875" style="70" customWidth="1"/>
    <col min="9734" max="9734" width="10" style="70" customWidth="1"/>
    <col min="9735" max="9735" width="8.5703125" style="70" customWidth="1"/>
    <col min="9736" max="9736" width="9" style="70" customWidth="1"/>
    <col min="9737" max="9737" width="5" style="70" customWidth="1"/>
    <col min="9738" max="9738" width="5.85546875" style="70" customWidth="1"/>
    <col min="9739" max="9739" width="9.140625" style="70"/>
    <col min="9740" max="9740" width="15.140625" style="70" bestFit="1" customWidth="1"/>
    <col min="9741" max="9741" width="12.140625" style="70" customWidth="1"/>
    <col min="9742" max="9742" width="11" style="70" customWidth="1"/>
    <col min="9743" max="9743" width="11.5703125" style="70" customWidth="1"/>
    <col min="9744" max="9744" width="10.42578125" style="70" customWidth="1"/>
    <col min="9745" max="9745" width="9.140625" style="70"/>
    <col min="9746" max="9746" width="11.7109375" style="70" customWidth="1"/>
    <col min="9747" max="9747" width="10.85546875" style="70" customWidth="1"/>
    <col min="9748" max="9984" width="9.140625" style="70"/>
    <col min="9985" max="9985" width="13.140625" style="70" customWidth="1"/>
    <col min="9986" max="9986" width="8.5703125" style="70" customWidth="1"/>
    <col min="9987" max="9987" width="8.85546875" style="70" customWidth="1"/>
    <col min="9988" max="9988" width="9.7109375" style="70" customWidth="1"/>
    <col min="9989" max="9989" width="8.85546875" style="70" customWidth="1"/>
    <col min="9990" max="9990" width="10" style="70" customWidth="1"/>
    <col min="9991" max="9991" width="8.5703125" style="70" customWidth="1"/>
    <col min="9992" max="9992" width="9" style="70" customWidth="1"/>
    <col min="9993" max="9993" width="5" style="70" customWidth="1"/>
    <col min="9994" max="9994" width="5.85546875" style="70" customWidth="1"/>
    <col min="9995" max="9995" width="9.140625" style="70"/>
    <col min="9996" max="9996" width="15.140625" style="70" bestFit="1" customWidth="1"/>
    <col min="9997" max="9997" width="12.140625" style="70" customWidth="1"/>
    <col min="9998" max="9998" width="11" style="70" customWidth="1"/>
    <col min="9999" max="9999" width="11.5703125" style="70" customWidth="1"/>
    <col min="10000" max="10000" width="10.42578125" style="70" customWidth="1"/>
    <col min="10001" max="10001" width="9.140625" style="70"/>
    <col min="10002" max="10002" width="11.7109375" style="70" customWidth="1"/>
    <col min="10003" max="10003" width="10.85546875" style="70" customWidth="1"/>
    <col min="10004" max="10240" width="9.140625" style="70"/>
    <col min="10241" max="10241" width="13.140625" style="70" customWidth="1"/>
    <col min="10242" max="10242" width="8.5703125" style="70" customWidth="1"/>
    <col min="10243" max="10243" width="8.85546875" style="70" customWidth="1"/>
    <col min="10244" max="10244" width="9.7109375" style="70" customWidth="1"/>
    <col min="10245" max="10245" width="8.85546875" style="70" customWidth="1"/>
    <col min="10246" max="10246" width="10" style="70" customWidth="1"/>
    <col min="10247" max="10247" width="8.5703125" style="70" customWidth="1"/>
    <col min="10248" max="10248" width="9" style="70" customWidth="1"/>
    <col min="10249" max="10249" width="5" style="70" customWidth="1"/>
    <col min="10250" max="10250" width="5.85546875" style="70" customWidth="1"/>
    <col min="10251" max="10251" width="9.140625" style="70"/>
    <col min="10252" max="10252" width="15.140625" style="70" bestFit="1" customWidth="1"/>
    <col min="10253" max="10253" width="12.140625" style="70" customWidth="1"/>
    <col min="10254" max="10254" width="11" style="70" customWidth="1"/>
    <col min="10255" max="10255" width="11.5703125" style="70" customWidth="1"/>
    <col min="10256" max="10256" width="10.42578125" style="70" customWidth="1"/>
    <col min="10257" max="10257" width="9.140625" style="70"/>
    <col min="10258" max="10258" width="11.7109375" style="70" customWidth="1"/>
    <col min="10259" max="10259" width="10.85546875" style="70" customWidth="1"/>
    <col min="10260" max="10496" width="9.140625" style="70"/>
    <col min="10497" max="10497" width="13.140625" style="70" customWidth="1"/>
    <col min="10498" max="10498" width="8.5703125" style="70" customWidth="1"/>
    <col min="10499" max="10499" width="8.85546875" style="70" customWidth="1"/>
    <col min="10500" max="10500" width="9.7109375" style="70" customWidth="1"/>
    <col min="10501" max="10501" width="8.85546875" style="70" customWidth="1"/>
    <col min="10502" max="10502" width="10" style="70" customWidth="1"/>
    <col min="10503" max="10503" width="8.5703125" style="70" customWidth="1"/>
    <col min="10504" max="10504" width="9" style="70" customWidth="1"/>
    <col min="10505" max="10505" width="5" style="70" customWidth="1"/>
    <col min="10506" max="10506" width="5.85546875" style="70" customWidth="1"/>
    <col min="10507" max="10507" width="9.140625" style="70"/>
    <col min="10508" max="10508" width="15.140625" style="70" bestFit="1" customWidth="1"/>
    <col min="10509" max="10509" width="12.140625" style="70" customWidth="1"/>
    <col min="10510" max="10510" width="11" style="70" customWidth="1"/>
    <col min="10511" max="10511" width="11.5703125" style="70" customWidth="1"/>
    <col min="10512" max="10512" width="10.42578125" style="70" customWidth="1"/>
    <col min="10513" max="10513" width="9.140625" style="70"/>
    <col min="10514" max="10514" width="11.7109375" style="70" customWidth="1"/>
    <col min="10515" max="10515" width="10.85546875" style="70" customWidth="1"/>
    <col min="10516" max="10752" width="9.140625" style="70"/>
    <col min="10753" max="10753" width="13.140625" style="70" customWidth="1"/>
    <col min="10754" max="10754" width="8.5703125" style="70" customWidth="1"/>
    <col min="10755" max="10755" width="8.85546875" style="70" customWidth="1"/>
    <col min="10756" max="10756" width="9.7109375" style="70" customWidth="1"/>
    <col min="10757" max="10757" width="8.85546875" style="70" customWidth="1"/>
    <col min="10758" max="10758" width="10" style="70" customWidth="1"/>
    <col min="10759" max="10759" width="8.5703125" style="70" customWidth="1"/>
    <col min="10760" max="10760" width="9" style="70" customWidth="1"/>
    <col min="10761" max="10761" width="5" style="70" customWidth="1"/>
    <col min="10762" max="10762" width="5.85546875" style="70" customWidth="1"/>
    <col min="10763" max="10763" width="9.140625" style="70"/>
    <col min="10764" max="10764" width="15.140625" style="70" bestFit="1" customWidth="1"/>
    <col min="10765" max="10765" width="12.140625" style="70" customWidth="1"/>
    <col min="10766" max="10766" width="11" style="70" customWidth="1"/>
    <col min="10767" max="10767" width="11.5703125" style="70" customWidth="1"/>
    <col min="10768" max="10768" width="10.42578125" style="70" customWidth="1"/>
    <col min="10769" max="10769" width="9.140625" style="70"/>
    <col min="10770" max="10770" width="11.7109375" style="70" customWidth="1"/>
    <col min="10771" max="10771" width="10.85546875" style="70" customWidth="1"/>
    <col min="10772" max="11008" width="9.140625" style="70"/>
    <col min="11009" max="11009" width="13.140625" style="70" customWidth="1"/>
    <col min="11010" max="11010" width="8.5703125" style="70" customWidth="1"/>
    <col min="11011" max="11011" width="8.85546875" style="70" customWidth="1"/>
    <col min="11012" max="11012" width="9.7109375" style="70" customWidth="1"/>
    <col min="11013" max="11013" width="8.85546875" style="70" customWidth="1"/>
    <col min="11014" max="11014" width="10" style="70" customWidth="1"/>
    <col min="11015" max="11015" width="8.5703125" style="70" customWidth="1"/>
    <col min="11016" max="11016" width="9" style="70" customWidth="1"/>
    <col min="11017" max="11017" width="5" style="70" customWidth="1"/>
    <col min="11018" max="11018" width="5.85546875" style="70" customWidth="1"/>
    <col min="11019" max="11019" width="9.140625" style="70"/>
    <col min="11020" max="11020" width="15.140625" style="70" bestFit="1" customWidth="1"/>
    <col min="11021" max="11021" width="12.140625" style="70" customWidth="1"/>
    <col min="11022" max="11022" width="11" style="70" customWidth="1"/>
    <col min="11023" max="11023" width="11.5703125" style="70" customWidth="1"/>
    <col min="11024" max="11024" width="10.42578125" style="70" customWidth="1"/>
    <col min="11025" max="11025" width="9.140625" style="70"/>
    <col min="11026" max="11026" width="11.7109375" style="70" customWidth="1"/>
    <col min="11027" max="11027" width="10.85546875" style="70" customWidth="1"/>
    <col min="11028" max="11264" width="9.140625" style="70"/>
    <col min="11265" max="11265" width="13.140625" style="70" customWidth="1"/>
    <col min="11266" max="11266" width="8.5703125" style="70" customWidth="1"/>
    <col min="11267" max="11267" width="8.85546875" style="70" customWidth="1"/>
    <col min="11268" max="11268" width="9.7109375" style="70" customWidth="1"/>
    <col min="11269" max="11269" width="8.85546875" style="70" customWidth="1"/>
    <col min="11270" max="11270" width="10" style="70" customWidth="1"/>
    <col min="11271" max="11271" width="8.5703125" style="70" customWidth="1"/>
    <col min="11272" max="11272" width="9" style="70" customWidth="1"/>
    <col min="11273" max="11273" width="5" style="70" customWidth="1"/>
    <col min="11274" max="11274" width="5.85546875" style="70" customWidth="1"/>
    <col min="11275" max="11275" width="9.140625" style="70"/>
    <col min="11276" max="11276" width="15.140625" style="70" bestFit="1" customWidth="1"/>
    <col min="11277" max="11277" width="12.140625" style="70" customWidth="1"/>
    <col min="11278" max="11278" width="11" style="70" customWidth="1"/>
    <col min="11279" max="11279" width="11.5703125" style="70" customWidth="1"/>
    <col min="11280" max="11280" width="10.42578125" style="70" customWidth="1"/>
    <col min="11281" max="11281" width="9.140625" style="70"/>
    <col min="11282" max="11282" width="11.7109375" style="70" customWidth="1"/>
    <col min="11283" max="11283" width="10.85546875" style="70" customWidth="1"/>
    <col min="11284" max="11520" width="9.140625" style="70"/>
    <col min="11521" max="11521" width="13.140625" style="70" customWidth="1"/>
    <col min="11522" max="11522" width="8.5703125" style="70" customWidth="1"/>
    <col min="11523" max="11523" width="8.85546875" style="70" customWidth="1"/>
    <col min="11524" max="11524" width="9.7109375" style="70" customWidth="1"/>
    <col min="11525" max="11525" width="8.85546875" style="70" customWidth="1"/>
    <col min="11526" max="11526" width="10" style="70" customWidth="1"/>
    <col min="11527" max="11527" width="8.5703125" style="70" customWidth="1"/>
    <col min="11528" max="11528" width="9" style="70" customWidth="1"/>
    <col min="11529" max="11529" width="5" style="70" customWidth="1"/>
    <col min="11530" max="11530" width="5.85546875" style="70" customWidth="1"/>
    <col min="11531" max="11531" width="9.140625" style="70"/>
    <col min="11532" max="11532" width="15.140625" style="70" bestFit="1" customWidth="1"/>
    <col min="11533" max="11533" width="12.140625" style="70" customWidth="1"/>
    <col min="11534" max="11534" width="11" style="70" customWidth="1"/>
    <col min="11535" max="11535" width="11.5703125" style="70" customWidth="1"/>
    <col min="11536" max="11536" width="10.42578125" style="70" customWidth="1"/>
    <col min="11537" max="11537" width="9.140625" style="70"/>
    <col min="11538" max="11538" width="11.7109375" style="70" customWidth="1"/>
    <col min="11539" max="11539" width="10.85546875" style="70" customWidth="1"/>
    <col min="11540" max="11776" width="9.140625" style="70"/>
    <col min="11777" max="11777" width="13.140625" style="70" customWidth="1"/>
    <col min="11778" max="11778" width="8.5703125" style="70" customWidth="1"/>
    <col min="11779" max="11779" width="8.85546875" style="70" customWidth="1"/>
    <col min="11780" max="11780" width="9.7109375" style="70" customWidth="1"/>
    <col min="11781" max="11781" width="8.85546875" style="70" customWidth="1"/>
    <col min="11782" max="11782" width="10" style="70" customWidth="1"/>
    <col min="11783" max="11783" width="8.5703125" style="70" customWidth="1"/>
    <col min="11784" max="11784" width="9" style="70" customWidth="1"/>
    <col min="11785" max="11785" width="5" style="70" customWidth="1"/>
    <col min="11786" max="11786" width="5.85546875" style="70" customWidth="1"/>
    <col min="11787" max="11787" width="9.140625" style="70"/>
    <col min="11788" max="11788" width="15.140625" style="70" bestFit="1" customWidth="1"/>
    <col min="11789" max="11789" width="12.140625" style="70" customWidth="1"/>
    <col min="11790" max="11790" width="11" style="70" customWidth="1"/>
    <col min="11791" max="11791" width="11.5703125" style="70" customWidth="1"/>
    <col min="11792" max="11792" width="10.42578125" style="70" customWidth="1"/>
    <col min="11793" max="11793" width="9.140625" style="70"/>
    <col min="11794" max="11794" width="11.7109375" style="70" customWidth="1"/>
    <col min="11795" max="11795" width="10.85546875" style="70" customWidth="1"/>
    <col min="11796" max="12032" width="9.140625" style="70"/>
    <col min="12033" max="12033" width="13.140625" style="70" customWidth="1"/>
    <col min="12034" max="12034" width="8.5703125" style="70" customWidth="1"/>
    <col min="12035" max="12035" width="8.85546875" style="70" customWidth="1"/>
    <col min="12036" max="12036" width="9.7109375" style="70" customWidth="1"/>
    <col min="12037" max="12037" width="8.85546875" style="70" customWidth="1"/>
    <col min="12038" max="12038" width="10" style="70" customWidth="1"/>
    <col min="12039" max="12039" width="8.5703125" style="70" customWidth="1"/>
    <col min="12040" max="12040" width="9" style="70" customWidth="1"/>
    <col min="12041" max="12041" width="5" style="70" customWidth="1"/>
    <col min="12042" max="12042" width="5.85546875" style="70" customWidth="1"/>
    <col min="12043" max="12043" width="9.140625" style="70"/>
    <col min="12044" max="12044" width="15.140625" style="70" bestFit="1" customWidth="1"/>
    <col min="12045" max="12045" width="12.140625" style="70" customWidth="1"/>
    <col min="12046" max="12046" width="11" style="70" customWidth="1"/>
    <col min="12047" max="12047" width="11.5703125" style="70" customWidth="1"/>
    <col min="12048" max="12048" width="10.42578125" style="70" customWidth="1"/>
    <col min="12049" max="12049" width="9.140625" style="70"/>
    <col min="12050" max="12050" width="11.7109375" style="70" customWidth="1"/>
    <col min="12051" max="12051" width="10.85546875" style="70" customWidth="1"/>
    <col min="12052" max="12288" width="9.140625" style="70"/>
    <col min="12289" max="12289" width="13.140625" style="70" customWidth="1"/>
    <col min="12290" max="12290" width="8.5703125" style="70" customWidth="1"/>
    <col min="12291" max="12291" width="8.85546875" style="70" customWidth="1"/>
    <col min="12292" max="12292" width="9.7109375" style="70" customWidth="1"/>
    <col min="12293" max="12293" width="8.85546875" style="70" customWidth="1"/>
    <col min="12294" max="12294" width="10" style="70" customWidth="1"/>
    <col min="12295" max="12295" width="8.5703125" style="70" customWidth="1"/>
    <col min="12296" max="12296" width="9" style="70" customWidth="1"/>
    <col min="12297" max="12297" width="5" style="70" customWidth="1"/>
    <col min="12298" max="12298" width="5.85546875" style="70" customWidth="1"/>
    <col min="12299" max="12299" width="9.140625" style="70"/>
    <col min="12300" max="12300" width="15.140625" style="70" bestFit="1" customWidth="1"/>
    <col min="12301" max="12301" width="12.140625" style="70" customWidth="1"/>
    <col min="12302" max="12302" width="11" style="70" customWidth="1"/>
    <col min="12303" max="12303" width="11.5703125" style="70" customWidth="1"/>
    <col min="12304" max="12304" width="10.42578125" style="70" customWidth="1"/>
    <col min="12305" max="12305" width="9.140625" style="70"/>
    <col min="12306" max="12306" width="11.7109375" style="70" customWidth="1"/>
    <col min="12307" max="12307" width="10.85546875" style="70" customWidth="1"/>
    <col min="12308" max="12544" width="9.140625" style="70"/>
    <col min="12545" max="12545" width="13.140625" style="70" customWidth="1"/>
    <col min="12546" max="12546" width="8.5703125" style="70" customWidth="1"/>
    <col min="12547" max="12547" width="8.85546875" style="70" customWidth="1"/>
    <col min="12548" max="12548" width="9.7109375" style="70" customWidth="1"/>
    <col min="12549" max="12549" width="8.85546875" style="70" customWidth="1"/>
    <col min="12550" max="12550" width="10" style="70" customWidth="1"/>
    <col min="12551" max="12551" width="8.5703125" style="70" customWidth="1"/>
    <col min="12552" max="12552" width="9" style="70" customWidth="1"/>
    <col min="12553" max="12553" width="5" style="70" customWidth="1"/>
    <col min="12554" max="12554" width="5.85546875" style="70" customWidth="1"/>
    <col min="12555" max="12555" width="9.140625" style="70"/>
    <col min="12556" max="12556" width="15.140625" style="70" bestFit="1" customWidth="1"/>
    <col min="12557" max="12557" width="12.140625" style="70" customWidth="1"/>
    <col min="12558" max="12558" width="11" style="70" customWidth="1"/>
    <col min="12559" max="12559" width="11.5703125" style="70" customWidth="1"/>
    <col min="12560" max="12560" width="10.42578125" style="70" customWidth="1"/>
    <col min="12561" max="12561" width="9.140625" style="70"/>
    <col min="12562" max="12562" width="11.7109375" style="70" customWidth="1"/>
    <col min="12563" max="12563" width="10.85546875" style="70" customWidth="1"/>
    <col min="12564" max="12800" width="9.140625" style="70"/>
    <col min="12801" max="12801" width="13.140625" style="70" customWidth="1"/>
    <col min="12802" max="12802" width="8.5703125" style="70" customWidth="1"/>
    <col min="12803" max="12803" width="8.85546875" style="70" customWidth="1"/>
    <col min="12804" max="12804" width="9.7109375" style="70" customWidth="1"/>
    <col min="12805" max="12805" width="8.85546875" style="70" customWidth="1"/>
    <col min="12806" max="12806" width="10" style="70" customWidth="1"/>
    <col min="12807" max="12807" width="8.5703125" style="70" customWidth="1"/>
    <col min="12808" max="12808" width="9" style="70" customWidth="1"/>
    <col min="12809" max="12809" width="5" style="70" customWidth="1"/>
    <col min="12810" max="12810" width="5.85546875" style="70" customWidth="1"/>
    <col min="12811" max="12811" width="9.140625" style="70"/>
    <col min="12812" max="12812" width="15.140625" style="70" bestFit="1" customWidth="1"/>
    <col min="12813" max="12813" width="12.140625" style="70" customWidth="1"/>
    <col min="12814" max="12814" width="11" style="70" customWidth="1"/>
    <col min="12815" max="12815" width="11.5703125" style="70" customWidth="1"/>
    <col min="12816" max="12816" width="10.42578125" style="70" customWidth="1"/>
    <col min="12817" max="12817" width="9.140625" style="70"/>
    <col min="12818" max="12818" width="11.7109375" style="70" customWidth="1"/>
    <col min="12819" max="12819" width="10.85546875" style="70" customWidth="1"/>
    <col min="12820" max="13056" width="9.140625" style="70"/>
    <col min="13057" max="13057" width="13.140625" style="70" customWidth="1"/>
    <col min="13058" max="13058" width="8.5703125" style="70" customWidth="1"/>
    <col min="13059" max="13059" width="8.85546875" style="70" customWidth="1"/>
    <col min="13060" max="13060" width="9.7109375" style="70" customWidth="1"/>
    <col min="13061" max="13061" width="8.85546875" style="70" customWidth="1"/>
    <col min="13062" max="13062" width="10" style="70" customWidth="1"/>
    <col min="13063" max="13063" width="8.5703125" style="70" customWidth="1"/>
    <col min="13064" max="13064" width="9" style="70" customWidth="1"/>
    <col min="13065" max="13065" width="5" style="70" customWidth="1"/>
    <col min="13066" max="13066" width="5.85546875" style="70" customWidth="1"/>
    <col min="13067" max="13067" width="9.140625" style="70"/>
    <col min="13068" max="13068" width="15.140625" style="70" bestFit="1" customWidth="1"/>
    <col min="13069" max="13069" width="12.140625" style="70" customWidth="1"/>
    <col min="13070" max="13070" width="11" style="70" customWidth="1"/>
    <col min="13071" max="13071" width="11.5703125" style="70" customWidth="1"/>
    <col min="13072" max="13072" width="10.42578125" style="70" customWidth="1"/>
    <col min="13073" max="13073" width="9.140625" style="70"/>
    <col min="13074" max="13074" width="11.7109375" style="70" customWidth="1"/>
    <col min="13075" max="13075" width="10.85546875" style="70" customWidth="1"/>
    <col min="13076" max="13312" width="9.140625" style="70"/>
    <col min="13313" max="13313" width="13.140625" style="70" customWidth="1"/>
    <col min="13314" max="13314" width="8.5703125" style="70" customWidth="1"/>
    <col min="13315" max="13315" width="8.85546875" style="70" customWidth="1"/>
    <col min="13316" max="13316" width="9.7109375" style="70" customWidth="1"/>
    <col min="13317" max="13317" width="8.85546875" style="70" customWidth="1"/>
    <col min="13318" max="13318" width="10" style="70" customWidth="1"/>
    <col min="13319" max="13319" width="8.5703125" style="70" customWidth="1"/>
    <col min="13320" max="13320" width="9" style="70" customWidth="1"/>
    <col min="13321" max="13321" width="5" style="70" customWidth="1"/>
    <col min="13322" max="13322" width="5.85546875" style="70" customWidth="1"/>
    <col min="13323" max="13323" width="9.140625" style="70"/>
    <col min="13324" max="13324" width="15.140625" style="70" bestFit="1" customWidth="1"/>
    <col min="13325" max="13325" width="12.140625" style="70" customWidth="1"/>
    <col min="13326" max="13326" width="11" style="70" customWidth="1"/>
    <col min="13327" max="13327" width="11.5703125" style="70" customWidth="1"/>
    <col min="13328" max="13328" width="10.42578125" style="70" customWidth="1"/>
    <col min="13329" max="13329" width="9.140625" style="70"/>
    <col min="13330" max="13330" width="11.7109375" style="70" customWidth="1"/>
    <col min="13331" max="13331" width="10.85546875" style="70" customWidth="1"/>
    <col min="13332" max="13568" width="9.140625" style="70"/>
    <col min="13569" max="13569" width="13.140625" style="70" customWidth="1"/>
    <col min="13570" max="13570" width="8.5703125" style="70" customWidth="1"/>
    <col min="13571" max="13571" width="8.85546875" style="70" customWidth="1"/>
    <col min="13572" max="13572" width="9.7109375" style="70" customWidth="1"/>
    <col min="13573" max="13573" width="8.85546875" style="70" customWidth="1"/>
    <col min="13574" max="13574" width="10" style="70" customWidth="1"/>
    <col min="13575" max="13575" width="8.5703125" style="70" customWidth="1"/>
    <col min="13576" max="13576" width="9" style="70" customWidth="1"/>
    <col min="13577" max="13577" width="5" style="70" customWidth="1"/>
    <col min="13578" max="13578" width="5.85546875" style="70" customWidth="1"/>
    <col min="13579" max="13579" width="9.140625" style="70"/>
    <col min="13580" max="13580" width="15.140625" style="70" bestFit="1" customWidth="1"/>
    <col min="13581" max="13581" width="12.140625" style="70" customWidth="1"/>
    <col min="13582" max="13582" width="11" style="70" customWidth="1"/>
    <col min="13583" max="13583" width="11.5703125" style="70" customWidth="1"/>
    <col min="13584" max="13584" width="10.42578125" style="70" customWidth="1"/>
    <col min="13585" max="13585" width="9.140625" style="70"/>
    <col min="13586" max="13586" width="11.7109375" style="70" customWidth="1"/>
    <col min="13587" max="13587" width="10.85546875" style="70" customWidth="1"/>
    <col min="13588" max="13824" width="9.140625" style="70"/>
    <col min="13825" max="13825" width="13.140625" style="70" customWidth="1"/>
    <col min="13826" max="13826" width="8.5703125" style="70" customWidth="1"/>
    <col min="13827" max="13827" width="8.85546875" style="70" customWidth="1"/>
    <col min="13828" max="13828" width="9.7109375" style="70" customWidth="1"/>
    <col min="13829" max="13829" width="8.85546875" style="70" customWidth="1"/>
    <col min="13830" max="13830" width="10" style="70" customWidth="1"/>
    <col min="13831" max="13831" width="8.5703125" style="70" customWidth="1"/>
    <col min="13832" max="13832" width="9" style="70" customWidth="1"/>
    <col min="13833" max="13833" width="5" style="70" customWidth="1"/>
    <col min="13834" max="13834" width="5.85546875" style="70" customWidth="1"/>
    <col min="13835" max="13835" width="9.140625" style="70"/>
    <col min="13836" max="13836" width="15.140625" style="70" bestFit="1" customWidth="1"/>
    <col min="13837" max="13837" width="12.140625" style="70" customWidth="1"/>
    <col min="13838" max="13838" width="11" style="70" customWidth="1"/>
    <col min="13839" max="13839" width="11.5703125" style="70" customWidth="1"/>
    <col min="13840" max="13840" width="10.42578125" style="70" customWidth="1"/>
    <col min="13841" max="13841" width="9.140625" style="70"/>
    <col min="13842" max="13842" width="11.7109375" style="70" customWidth="1"/>
    <col min="13843" max="13843" width="10.85546875" style="70" customWidth="1"/>
    <col min="13844" max="14080" width="9.140625" style="70"/>
    <col min="14081" max="14081" width="13.140625" style="70" customWidth="1"/>
    <col min="14082" max="14082" width="8.5703125" style="70" customWidth="1"/>
    <col min="14083" max="14083" width="8.85546875" style="70" customWidth="1"/>
    <col min="14084" max="14084" width="9.7109375" style="70" customWidth="1"/>
    <col min="14085" max="14085" width="8.85546875" style="70" customWidth="1"/>
    <col min="14086" max="14086" width="10" style="70" customWidth="1"/>
    <col min="14087" max="14087" width="8.5703125" style="70" customWidth="1"/>
    <col min="14088" max="14088" width="9" style="70" customWidth="1"/>
    <col min="14089" max="14089" width="5" style="70" customWidth="1"/>
    <col min="14090" max="14090" width="5.85546875" style="70" customWidth="1"/>
    <col min="14091" max="14091" width="9.140625" style="70"/>
    <col min="14092" max="14092" width="15.140625" style="70" bestFit="1" customWidth="1"/>
    <col min="14093" max="14093" width="12.140625" style="70" customWidth="1"/>
    <col min="14094" max="14094" width="11" style="70" customWidth="1"/>
    <col min="14095" max="14095" width="11.5703125" style="70" customWidth="1"/>
    <col min="14096" max="14096" width="10.42578125" style="70" customWidth="1"/>
    <col min="14097" max="14097" width="9.140625" style="70"/>
    <col min="14098" max="14098" width="11.7109375" style="70" customWidth="1"/>
    <col min="14099" max="14099" width="10.85546875" style="70" customWidth="1"/>
    <col min="14100" max="14336" width="9.140625" style="70"/>
    <col min="14337" max="14337" width="13.140625" style="70" customWidth="1"/>
    <col min="14338" max="14338" width="8.5703125" style="70" customWidth="1"/>
    <col min="14339" max="14339" width="8.85546875" style="70" customWidth="1"/>
    <col min="14340" max="14340" width="9.7109375" style="70" customWidth="1"/>
    <col min="14341" max="14341" width="8.85546875" style="70" customWidth="1"/>
    <col min="14342" max="14342" width="10" style="70" customWidth="1"/>
    <col min="14343" max="14343" width="8.5703125" style="70" customWidth="1"/>
    <col min="14344" max="14344" width="9" style="70" customWidth="1"/>
    <col min="14345" max="14345" width="5" style="70" customWidth="1"/>
    <col min="14346" max="14346" width="5.85546875" style="70" customWidth="1"/>
    <col min="14347" max="14347" width="9.140625" style="70"/>
    <col min="14348" max="14348" width="15.140625" style="70" bestFit="1" customWidth="1"/>
    <col min="14349" max="14349" width="12.140625" style="70" customWidth="1"/>
    <col min="14350" max="14350" width="11" style="70" customWidth="1"/>
    <col min="14351" max="14351" width="11.5703125" style="70" customWidth="1"/>
    <col min="14352" max="14352" width="10.42578125" style="70" customWidth="1"/>
    <col min="14353" max="14353" width="9.140625" style="70"/>
    <col min="14354" max="14354" width="11.7109375" style="70" customWidth="1"/>
    <col min="14355" max="14355" width="10.85546875" style="70" customWidth="1"/>
    <col min="14356" max="14592" width="9.140625" style="70"/>
    <col min="14593" max="14593" width="13.140625" style="70" customWidth="1"/>
    <col min="14594" max="14594" width="8.5703125" style="70" customWidth="1"/>
    <col min="14595" max="14595" width="8.85546875" style="70" customWidth="1"/>
    <col min="14596" max="14596" width="9.7109375" style="70" customWidth="1"/>
    <col min="14597" max="14597" width="8.85546875" style="70" customWidth="1"/>
    <col min="14598" max="14598" width="10" style="70" customWidth="1"/>
    <col min="14599" max="14599" width="8.5703125" style="70" customWidth="1"/>
    <col min="14600" max="14600" width="9" style="70" customWidth="1"/>
    <col min="14601" max="14601" width="5" style="70" customWidth="1"/>
    <col min="14602" max="14602" width="5.85546875" style="70" customWidth="1"/>
    <col min="14603" max="14603" width="9.140625" style="70"/>
    <col min="14604" max="14604" width="15.140625" style="70" bestFit="1" customWidth="1"/>
    <col min="14605" max="14605" width="12.140625" style="70" customWidth="1"/>
    <col min="14606" max="14606" width="11" style="70" customWidth="1"/>
    <col min="14607" max="14607" width="11.5703125" style="70" customWidth="1"/>
    <col min="14608" max="14608" width="10.42578125" style="70" customWidth="1"/>
    <col min="14609" max="14609" width="9.140625" style="70"/>
    <col min="14610" max="14610" width="11.7109375" style="70" customWidth="1"/>
    <col min="14611" max="14611" width="10.85546875" style="70" customWidth="1"/>
    <col min="14612" max="14848" width="9.140625" style="70"/>
    <col min="14849" max="14849" width="13.140625" style="70" customWidth="1"/>
    <col min="14850" max="14850" width="8.5703125" style="70" customWidth="1"/>
    <col min="14851" max="14851" width="8.85546875" style="70" customWidth="1"/>
    <col min="14852" max="14852" width="9.7109375" style="70" customWidth="1"/>
    <col min="14853" max="14853" width="8.85546875" style="70" customWidth="1"/>
    <col min="14854" max="14854" width="10" style="70" customWidth="1"/>
    <col min="14855" max="14855" width="8.5703125" style="70" customWidth="1"/>
    <col min="14856" max="14856" width="9" style="70" customWidth="1"/>
    <col min="14857" max="14857" width="5" style="70" customWidth="1"/>
    <col min="14858" max="14858" width="5.85546875" style="70" customWidth="1"/>
    <col min="14859" max="14859" width="9.140625" style="70"/>
    <col min="14860" max="14860" width="15.140625" style="70" bestFit="1" customWidth="1"/>
    <col min="14861" max="14861" width="12.140625" style="70" customWidth="1"/>
    <col min="14862" max="14862" width="11" style="70" customWidth="1"/>
    <col min="14863" max="14863" width="11.5703125" style="70" customWidth="1"/>
    <col min="14864" max="14864" width="10.42578125" style="70" customWidth="1"/>
    <col min="14865" max="14865" width="9.140625" style="70"/>
    <col min="14866" max="14866" width="11.7109375" style="70" customWidth="1"/>
    <col min="14867" max="14867" width="10.85546875" style="70" customWidth="1"/>
    <col min="14868" max="15104" width="9.140625" style="70"/>
    <col min="15105" max="15105" width="13.140625" style="70" customWidth="1"/>
    <col min="15106" max="15106" width="8.5703125" style="70" customWidth="1"/>
    <col min="15107" max="15107" width="8.85546875" style="70" customWidth="1"/>
    <col min="15108" max="15108" width="9.7109375" style="70" customWidth="1"/>
    <col min="15109" max="15109" width="8.85546875" style="70" customWidth="1"/>
    <col min="15110" max="15110" width="10" style="70" customWidth="1"/>
    <col min="15111" max="15111" width="8.5703125" style="70" customWidth="1"/>
    <col min="15112" max="15112" width="9" style="70" customWidth="1"/>
    <col min="15113" max="15113" width="5" style="70" customWidth="1"/>
    <col min="15114" max="15114" width="5.85546875" style="70" customWidth="1"/>
    <col min="15115" max="15115" width="9.140625" style="70"/>
    <col min="15116" max="15116" width="15.140625" style="70" bestFit="1" customWidth="1"/>
    <col min="15117" max="15117" width="12.140625" style="70" customWidth="1"/>
    <col min="15118" max="15118" width="11" style="70" customWidth="1"/>
    <col min="15119" max="15119" width="11.5703125" style="70" customWidth="1"/>
    <col min="15120" max="15120" width="10.42578125" style="70" customWidth="1"/>
    <col min="15121" max="15121" width="9.140625" style="70"/>
    <col min="15122" max="15122" width="11.7109375" style="70" customWidth="1"/>
    <col min="15123" max="15123" width="10.85546875" style="70" customWidth="1"/>
    <col min="15124" max="15360" width="9.140625" style="70"/>
    <col min="15361" max="15361" width="13.140625" style="70" customWidth="1"/>
    <col min="15362" max="15362" width="8.5703125" style="70" customWidth="1"/>
    <col min="15363" max="15363" width="8.85546875" style="70" customWidth="1"/>
    <col min="15364" max="15364" width="9.7109375" style="70" customWidth="1"/>
    <col min="15365" max="15365" width="8.85546875" style="70" customWidth="1"/>
    <col min="15366" max="15366" width="10" style="70" customWidth="1"/>
    <col min="15367" max="15367" width="8.5703125" style="70" customWidth="1"/>
    <col min="15368" max="15368" width="9" style="70" customWidth="1"/>
    <col min="15369" max="15369" width="5" style="70" customWidth="1"/>
    <col min="15370" max="15370" width="5.85546875" style="70" customWidth="1"/>
    <col min="15371" max="15371" width="9.140625" style="70"/>
    <col min="15372" max="15372" width="15.140625" style="70" bestFit="1" customWidth="1"/>
    <col min="15373" max="15373" width="12.140625" style="70" customWidth="1"/>
    <col min="15374" max="15374" width="11" style="70" customWidth="1"/>
    <col min="15375" max="15375" width="11.5703125" style="70" customWidth="1"/>
    <col min="15376" max="15376" width="10.42578125" style="70" customWidth="1"/>
    <col min="15377" max="15377" width="9.140625" style="70"/>
    <col min="15378" max="15378" width="11.7109375" style="70" customWidth="1"/>
    <col min="15379" max="15379" width="10.85546875" style="70" customWidth="1"/>
    <col min="15380" max="15616" width="9.140625" style="70"/>
    <col min="15617" max="15617" width="13.140625" style="70" customWidth="1"/>
    <col min="15618" max="15618" width="8.5703125" style="70" customWidth="1"/>
    <col min="15619" max="15619" width="8.85546875" style="70" customWidth="1"/>
    <col min="15620" max="15620" width="9.7109375" style="70" customWidth="1"/>
    <col min="15621" max="15621" width="8.85546875" style="70" customWidth="1"/>
    <col min="15622" max="15622" width="10" style="70" customWidth="1"/>
    <col min="15623" max="15623" width="8.5703125" style="70" customWidth="1"/>
    <col min="15624" max="15624" width="9" style="70" customWidth="1"/>
    <col min="15625" max="15625" width="5" style="70" customWidth="1"/>
    <col min="15626" max="15626" width="5.85546875" style="70" customWidth="1"/>
    <col min="15627" max="15627" width="9.140625" style="70"/>
    <col min="15628" max="15628" width="15.140625" style="70" bestFit="1" customWidth="1"/>
    <col min="15629" max="15629" width="12.140625" style="70" customWidth="1"/>
    <col min="15630" max="15630" width="11" style="70" customWidth="1"/>
    <col min="15631" max="15631" width="11.5703125" style="70" customWidth="1"/>
    <col min="15632" max="15632" width="10.42578125" style="70" customWidth="1"/>
    <col min="15633" max="15633" width="9.140625" style="70"/>
    <col min="15634" max="15634" width="11.7109375" style="70" customWidth="1"/>
    <col min="15635" max="15635" width="10.85546875" style="70" customWidth="1"/>
    <col min="15636" max="15872" width="9.140625" style="70"/>
    <col min="15873" max="15873" width="13.140625" style="70" customWidth="1"/>
    <col min="15874" max="15874" width="8.5703125" style="70" customWidth="1"/>
    <col min="15875" max="15875" width="8.85546875" style="70" customWidth="1"/>
    <col min="15876" max="15876" width="9.7109375" style="70" customWidth="1"/>
    <col min="15877" max="15877" width="8.85546875" style="70" customWidth="1"/>
    <col min="15878" max="15878" width="10" style="70" customWidth="1"/>
    <col min="15879" max="15879" width="8.5703125" style="70" customWidth="1"/>
    <col min="15880" max="15880" width="9" style="70" customWidth="1"/>
    <col min="15881" max="15881" width="5" style="70" customWidth="1"/>
    <col min="15882" max="15882" width="5.85546875" style="70" customWidth="1"/>
    <col min="15883" max="15883" width="9.140625" style="70"/>
    <col min="15884" max="15884" width="15.140625" style="70" bestFit="1" customWidth="1"/>
    <col min="15885" max="15885" width="12.140625" style="70" customWidth="1"/>
    <col min="15886" max="15886" width="11" style="70" customWidth="1"/>
    <col min="15887" max="15887" width="11.5703125" style="70" customWidth="1"/>
    <col min="15888" max="15888" width="10.42578125" style="70" customWidth="1"/>
    <col min="15889" max="15889" width="9.140625" style="70"/>
    <col min="15890" max="15890" width="11.7109375" style="70" customWidth="1"/>
    <col min="15891" max="15891" width="10.85546875" style="70" customWidth="1"/>
    <col min="15892" max="16128" width="9.140625" style="70"/>
    <col min="16129" max="16129" width="13.140625" style="70" customWidth="1"/>
    <col min="16130" max="16130" width="8.5703125" style="70" customWidth="1"/>
    <col min="16131" max="16131" width="8.85546875" style="70" customWidth="1"/>
    <col min="16132" max="16132" width="9.7109375" style="70" customWidth="1"/>
    <col min="16133" max="16133" width="8.85546875" style="70" customWidth="1"/>
    <col min="16134" max="16134" width="10" style="70" customWidth="1"/>
    <col min="16135" max="16135" width="8.5703125" style="70" customWidth="1"/>
    <col min="16136" max="16136" width="9" style="70" customWidth="1"/>
    <col min="16137" max="16137" width="5" style="70" customWidth="1"/>
    <col min="16138" max="16138" width="5.85546875" style="70" customWidth="1"/>
    <col min="16139" max="16139" width="9.140625" style="70"/>
    <col min="16140" max="16140" width="15.140625" style="70" bestFit="1" customWidth="1"/>
    <col min="16141" max="16141" width="12.140625" style="70" customWidth="1"/>
    <col min="16142" max="16142" width="11" style="70" customWidth="1"/>
    <col min="16143" max="16143" width="11.5703125" style="70" customWidth="1"/>
    <col min="16144" max="16144" width="10.42578125" style="70" customWidth="1"/>
    <col min="16145" max="16145" width="9.140625" style="70"/>
    <col min="16146" max="16146" width="11.7109375" style="70" customWidth="1"/>
    <col min="16147" max="16147" width="10.85546875" style="70" customWidth="1"/>
    <col min="16148" max="16384" width="9.140625" style="70"/>
  </cols>
  <sheetData>
    <row r="1" spans="1:20">
      <c r="A1" s="615" t="s">
        <v>72</v>
      </c>
      <c r="B1" s="615"/>
      <c r="C1" s="615"/>
      <c r="D1" s="615"/>
      <c r="E1" s="615"/>
      <c r="F1" s="615"/>
      <c r="G1" s="615"/>
      <c r="H1" s="615"/>
      <c r="I1" s="615"/>
      <c r="J1" s="615"/>
    </row>
    <row r="2" spans="1:20" ht="15">
      <c r="A2" s="616">
        <v>42376</v>
      </c>
      <c r="B2" s="617"/>
      <c r="I2" s="70" t="s">
        <v>73</v>
      </c>
    </row>
    <row r="3" spans="1:20">
      <c r="A3" s="618" t="s">
        <v>74</v>
      </c>
      <c r="B3" s="612" t="s">
        <v>75</v>
      </c>
      <c r="C3" s="619" t="s">
        <v>60</v>
      </c>
      <c r="D3" s="619"/>
      <c r="E3" s="619"/>
      <c r="F3" s="619"/>
      <c r="G3" s="619"/>
      <c r="H3" s="619"/>
      <c r="I3" s="619" t="s">
        <v>76</v>
      </c>
      <c r="J3" s="619"/>
    </row>
    <row r="4" spans="1:20">
      <c r="A4" s="618"/>
      <c r="B4" s="612"/>
      <c r="C4" s="612" t="s">
        <v>64</v>
      </c>
      <c r="D4" s="612" t="s">
        <v>65</v>
      </c>
      <c r="E4" s="612" t="s">
        <v>66</v>
      </c>
      <c r="F4" s="612" t="s">
        <v>67</v>
      </c>
      <c r="G4" s="612" t="s">
        <v>68</v>
      </c>
      <c r="H4" s="613" t="s">
        <v>70</v>
      </c>
      <c r="I4" s="614" t="s">
        <v>77</v>
      </c>
      <c r="J4" s="614" t="s">
        <v>78</v>
      </c>
    </row>
    <row r="5" spans="1:20">
      <c r="A5" s="618"/>
      <c r="B5" s="619"/>
      <c r="C5" s="612"/>
      <c r="D5" s="612"/>
      <c r="E5" s="612"/>
      <c r="F5" s="612"/>
      <c r="G5" s="612"/>
      <c r="H5" s="613"/>
      <c r="I5" s="614"/>
      <c r="J5" s="614"/>
      <c r="L5" s="71"/>
      <c r="M5" s="71"/>
      <c r="N5" s="71"/>
      <c r="O5" s="71"/>
      <c r="P5" s="71"/>
      <c r="Q5" s="71"/>
      <c r="R5" s="71"/>
      <c r="S5" s="71"/>
      <c r="T5" s="71"/>
    </row>
    <row r="6" spans="1:20">
      <c r="A6" s="72" t="s">
        <v>79</v>
      </c>
      <c r="B6" s="73">
        <v>0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  <c r="I6" s="73">
        <v>0</v>
      </c>
      <c r="J6" s="73">
        <v>0</v>
      </c>
      <c r="L6" s="75"/>
      <c r="M6" s="75"/>
      <c r="N6" s="75"/>
      <c r="O6" s="75"/>
      <c r="P6" s="75"/>
      <c r="Q6" s="75"/>
      <c r="R6" s="75"/>
      <c r="S6" s="76"/>
      <c r="T6" s="71"/>
    </row>
    <row r="7" spans="1:20">
      <c r="A7" s="72" t="s">
        <v>80</v>
      </c>
      <c r="B7" s="73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3">
        <v>0</v>
      </c>
      <c r="J7" s="73">
        <v>0</v>
      </c>
      <c r="L7" s="75"/>
      <c r="M7" s="75"/>
      <c r="N7" s="75"/>
      <c r="O7" s="75"/>
      <c r="P7" s="75"/>
      <c r="Q7" s="75"/>
      <c r="R7" s="75"/>
      <c r="S7" s="76"/>
      <c r="T7" s="71"/>
    </row>
    <row r="8" spans="1:20">
      <c r="A8" s="72" t="s">
        <v>81</v>
      </c>
      <c r="B8" s="73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3">
        <v>0</v>
      </c>
      <c r="J8" s="73">
        <v>0</v>
      </c>
      <c r="L8" s="75"/>
      <c r="M8" s="75"/>
      <c r="N8" s="75"/>
      <c r="O8" s="75"/>
      <c r="P8" s="75"/>
      <c r="Q8" s="75"/>
      <c r="R8" s="75"/>
      <c r="S8" s="76"/>
      <c r="T8" s="71"/>
    </row>
    <row r="9" spans="1:20">
      <c r="A9" s="72" t="s">
        <v>82</v>
      </c>
      <c r="B9" s="73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3">
        <v>0</v>
      </c>
      <c r="J9" s="73">
        <v>0</v>
      </c>
      <c r="L9" s="75"/>
      <c r="M9" s="75"/>
      <c r="N9" s="75"/>
      <c r="O9" s="75"/>
      <c r="P9" s="75"/>
      <c r="Q9" s="75"/>
      <c r="R9" s="75"/>
      <c r="S9" s="76"/>
      <c r="T9" s="71"/>
    </row>
    <row r="10" spans="1:20">
      <c r="A10" s="72" t="s">
        <v>83</v>
      </c>
      <c r="B10" s="73">
        <v>5500</v>
      </c>
      <c r="C10" s="74"/>
      <c r="D10" s="74"/>
      <c r="E10" s="74"/>
      <c r="F10" s="74">
        <v>3000</v>
      </c>
      <c r="G10" s="74"/>
      <c r="H10" s="74">
        <v>2500</v>
      </c>
      <c r="I10" s="73">
        <v>3</v>
      </c>
      <c r="J10" s="73">
        <v>3</v>
      </c>
      <c r="L10" s="75"/>
      <c r="M10" s="75"/>
      <c r="N10" s="75"/>
      <c r="O10" s="75"/>
      <c r="P10" s="75"/>
      <c r="Q10" s="75"/>
      <c r="R10" s="75"/>
      <c r="S10" s="76"/>
      <c r="T10" s="71"/>
    </row>
    <row r="11" spans="1:20">
      <c r="A11" s="72" t="s">
        <v>84</v>
      </c>
      <c r="B11" s="73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3">
        <v>0</v>
      </c>
      <c r="J11" s="73">
        <v>0</v>
      </c>
      <c r="L11" s="75"/>
      <c r="M11" s="75"/>
      <c r="N11" s="75"/>
      <c r="O11" s="75"/>
      <c r="P11" s="75"/>
      <c r="Q11" s="75"/>
      <c r="R11" s="75"/>
      <c r="S11" s="76"/>
      <c r="T11" s="71"/>
    </row>
    <row r="12" spans="1:20">
      <c r="A12" s="72" t="s">
        <v>85</v>
      </c>
      <c r="B12" s="73">
        <v>37000</v>
      </c>
      <c r="C12" s="74"/>
      <c r="D12" s="74">
        <v>5000</v>
      </c>
      <c r="E12" s="74">
        <v>3000</v>
      </c>
      <c r="F12" s="74">
        <v>14000</v>
      </c>
      <c r="G12" s="74"/>
      <c r="H12" s="74">
        <v>15000</v>
      </c>
      <c r="I12" s="73">
        <v>11</v>
      </c>
      <c r="J12" s="73">
        <v>12</v>
      </c>
      <c r="L12" s="75"/>
      <c r="M12" s="75"/>
      <c r="N12" s="75"/>
      <c r="O12" s="75"/>
      <c r="P12" s="75"/>
      <c r="Q12" s="75"/>
      <c r="R12" s="75"/>
      <c r="S12" s="76"/>
      <c r="T12" s="71"/>
    </row>
    <row r="13" spans="1:20">
      <c r="A13" s="72" t="s">
        <v>86</v>
      </c>
      <c r="B13" s="73">
        <v>5000</v>
      </c>
      <c r="C13" s="74"/>
      <c r="D13" s="74">
        <v>3000</v>
      </c>
      <c r="E13" s="74"/>
      <c r="F13" s="74"/>
      <c r="G13" s="74"/>
      <c r="H13" s="74">
        <v>2000</v>
      </c>
      <c r="I13" s="73">
        <v>4</v>
      </c>
      <c r="J13" s="73">
        <v>4</v>
      </c>
      <c r="L13" s="75"/>
      <c r="M13" s="75"/>
      <c r="N13" s="75"/>
      <c r="O13" s="75"/>
      <c r="P13" s="75"/>
      <c r="Q13" s="75"/>
      <c r="R13" s="75"/>
      <c r="S13" s="76"/>
      <c r="T13" s="71"/>
    </row>
    <row r="14" spans="1:20">
      <c r="A14" s="72" t="s">
        <v>87</v>
      </c>
      <c r="B14" s="73">
        <v>12000</v>
      </c>
      <c r="C14" s="74"/>
      <c r="D14" s="74">
        <v>3000</v>
      </c>
      <c r="E14" s="74"/>
      <c r="F14" s="74"/>
      <c r="G14" s="74"/>
      <c r="H14" s="74">
        <v>9000</v>
      </c>
      <c r="I14" s="73">
        <v>6</v>
      </c>
      <c r="J14" s="73">
        <v>9</v>
      </c>
      <c r="L14" s="75"/>
      <c r="M14" s="75"/>
      <c r="N14" s="75"/>
      <c r="O14" s="75"/>
      <c r="P14" s="75"/>
      <c r="Q14" s="75"/>
      <c r="R14" s="75"/>
      <c r="S14" s="76"/>
      <c r="T14" s="71"/>
    </row>
    <row r="15" spans="1:20">
      <c r="A15" s="72" t="s">
        <v>88</v>
      </c>
      <c r="B15" s="73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3">
        <v>0</v>
      </c>
      <c r="J15" s="73">
        <v>0</v>
      </c>
      <c r="L15" s="75"/>
      <c r="M15" s="75"/>
      <c r="N15" s="75"/>
      <c r="O15" s="75"/>
      <c r="P15" s="75"/>
      <c r="Q15" s="75"/>
      <c r="R15" s="75"/>
      <c r="S15" s="76"/>
      <c r="T15" s="71"/>
    </row>
    <row r="16" spans="1:20">
      <c r="A16" s="72" t="s">
        <v>89</v>
      </c>
      <c r="B16" s="73">
        <v>10000</v>
      </c>
      <c r="C16" s="74"/>
      <c r="D16" s="74"/>
      <c r="E16" s="74"/>
      <c r="F16" s="74">
        <v>10000</v>
      </c>
      <c r="G16" s="74"/>
      <c r="H16" s="74"/>
      <c r="I16" s="73">
        <v>8</v>
      </c>
      <c r="J16" s="73">
        <v>8</v>
      </c>
      <c r="L16" s="75"/>
      <c r="M16" s="75"/>
      <c r="N16" s="75"/>
      <c r="O16" s="75"/>
      <c r="P16" s="75"/>
      <c r="Q16" s="75"/>
      <c r="R16" s="75"/>
      <c r="S16" s="76"/>
      <c r="T16" s="71"/>
    </row>
    <row r="17" spans="1:20">
      <c r="A17" s="72" t="s">
        <v>90</v>
      </c>
      <c r="B17" s="73">
        <v>33000</v>
      </c>
      <c r="C17" s="74"/>
      <c r="D17" s="74"/>
      <c r="E17" s="74"/>
      <c r="F17" s="74">
        <v>33000</v>
      </c>
      <c r="G17" s="74"/>
      <c r="H17" s="74"/>
      <c r="I17" s="73">
        <v>10</v>
      </c>
      <c r="J17" s="73">
        <v>12</v>
      </c>
      <c r="L17" s="75"/>
      <c r="M17" s="75"/>
      <c r="N17" s="75"/>
      <c r="O17" s="75"/>
      <c r="P17" s="75"/>
      <c r="Q17" s="75"/>
      <c r="R17" s="75"/>
      <c r="S17" s="76"/>
      <c r="T17" s="71"/>
    </row>
    <row r="18" spans="1:20">
      <c r="A18" s="72" t="s">
        <v>91</v>
      </c>
      <c r="B18" s="73">
        <v>26000</v>
      </c>
      <c r="C18" s="74"/>
      <c r="D18" s="74">
        <v>8000</v>
      </c>
      <c r="E18" s="74"/>
      <c r="F18" s="74"/>
      <c r="G18" s="74"/>
      <c r="H18" s="74">
        <v>18000</v>
      </c>
      <c r="I18" s="73">
        <v>10</v>
      </c>
      <c r="J18" s="73">
        <v>13</v>
      </c>
      <c r="L18" s="75"/>
      <c r="M18" s="75"/>
      <c r="N18" s="75"/>
      <c r="O18" s="75"/>
      <c r="P18" s="75"/>
      <c r="Q18" s="75"/>
      <c r="R18" s="75"/>
      <c r="S18" s="76"/>
      <c r="T18" s="71"/>
    </row>
    <row r="19" spans="1:20">
      <c r="A19" s="72" t="s">
        <v>92</v>
      </c>
      <c r="B19" s="73">
        <v>67000</v>
      </c>
      <c r="C19" s="74"/>
      <c r="D19" s="74">
        <v>33500</v>
      </c>
      <c r="E19" s="74"/>
      <c r="F19" s="74">
        <v>2500</v>
      </c>
      <c r="G19" s="74"/>
      <c r="H19" s="74">
        <v>31000</v>
      </c>
      <c r="I19" s="73">
        <v>23</v>
      </c>
      <c r="J19" s="73">
        <v>26</v>
      </c>
      <c r="L19" s="75"/>
      <c r="M19" s="75"/>
      <c r="N19" s="75"/>
      <c r="O19" s="75"/>
      <c r="P19" s="75"/>
      <c r="Q19" s="75"/>
      <c r="R19" s="75"/>
      <c r="S19" s="76"/>
      <c r="T19" s="71"/>
    </row>
    <row r="20" spans="1:20">
      <c r="A20" s="72" t="s">
        <v>93</v>
      </c>
      <c r="B20" s="73">
        <v>4500</v>
      </c>
      <c r="C20" s="74"/>
      <c r="D20" s="74">
        <v>4500</v>
      </c>
      <c r="E20" s="74"/>
      <c r="F20" s="74"/>
      <c r="G20" s="74"/>
      <c r="H20" s="74"/>
      <c r="I20" s="73"/>
      <c r="J20" s="73"/>
      <c r="L20" s="75"/>
      <c r="M20" s="75"/>
      <c r="N20" s="75"/>
      <c r="O20" s="75"/>
      <c r="P20" s="75"/>
      <c r="Q20" s="75"/>
      <c r="R20" s="75"/>
      <c r="S20" s="76"/>
      <c r="T20" s="71"/>
    </row>
    <row r="21" spans="1:20">
      <c r="A21" s="77" t="s">
        <v>71</v>
      </c>
      <c r="B21" s="78">
        <f>SUM(B6:B20)</f>
        <v>200000</v>
      </c>
      <c r="C21" s="79">
        <f t="shared" ref="C21:J21" si="0">SUM(C6:C20)</f>
        <v>0</v>
      </c>
      <c r="D21" s="79">
        <f t="shared" si="0"/>
        <v>57000</v>
      </c>
      <c r="E21" s="79">
        <f t="shared" si="0"/>
        <v>3000</v>
      </c>
      <c r="F21" s="79">
        <f t="shared" si="0"/>
        <v>62500</v>
      </c>
      <c r="G21" s="79">
        <f t="shared" si="0"/>
        <v>0</v>
      </c>
      <c r="H21" s="79">
        <f t="shared" si="0"/>
        <v>77500</v>
      </c>
      <c r="I21" s="78">
        <f t="shared" si="0"/>
        <v>75</v>
      </c>
      <c r="J21" s="78">
        <f t="shared" si="0"/>
        <v>87</v>
      </c>
      <c r="K21" s="71"/>
      <c r="L21" s="75"/>
      <c r="M21" s="75"/>
      <c r="N21" s="75"/>
      <c r="O21" s="75"/>
      <c r="P21" s="75"/>
      <c r="Q21" s="75"/>
      <c r="R21" s="76"/>
      <c r="S21" s="76"/>
      <c r="T21" s="71"/>
    </row>
    <row r="22" spans="1:20">
      <c r="L22" s="76"/>
      <c r="M22" s="76"/>
      <c r="N22" s="76"/>
      <c r="O22" s="76"/>
      <c r="P22" s="76"/>
      <c r="Q22" s="76"/>
      <c r="R22" s="76"/>
      <c r="S22" s="71"/>
      <c r="T22" s="71"/>
    </row>
    <row r="23" spans="1:20">
      <c r="F23" s="80"/>
      <c r="L23" s="71"/>
      <c r="M23" s="71"/>
      <c r="N23" s="81"/>
      <c r="O23" s="71"/>
      <c r="P23" s="71"/>
      <c r="Q23" s="71"/>
      <c r="R23" s="71"/>
      <c r="S23" s="71"/>
      <c r="T23" s="71"/>
    </row>
    <row r="24" spans="1:20">
      <c r="B24" s="82"/>
      <c r="C24" s="80"/>
      <c r="E24" s="82"/>
      <c r="I24" s="82">
        <f>232-I21</f>
        <v>157</v>
      </c>
      <c r="L24" s="71"/>
      <c r="M24" s="76"/>
      <c r="N24" s="71"/>
      <c r="O24" s="71"/>
      <c r="P24" s="71"/>
      <c r="Q24" s="71"/>
      <c r="R24" s="71"/>
      <c r="S24" s="71"/>
      <c r="T24" s="71"/>
    </row>
    <row r="25" spans="1:20">
      <c r="C25" s="80"/>
      <c r="D25" s="82"/>
      <c r="E25" s="80"/>
      <c r="G25" s="80"/>
      <c r="J25" s="82"/>
      <c r="L25" s="71"/>
      <c r="M25" s="71"/>
      <c r="N25" s="71"/>
      <c r="O25" s="71"/>
      <c r="P25" s="71"/>
      <c r="Q25" s="71"/>
      <c r="R25" s="71"/>
      <c r="S25" s="71"/>
      <c r="T25" s="71"/>
    </row>
    <row r="26" spans="1:20">
      <c r="D26" s="80"/>
      <c r="G26" s="83"/>
      <c r="L26" s="81"/>
      <c r="M26" s="71"/>
      <c r="N26" s="71"/>
      <c r="O26" s="71"/>
      <c r="P26" s="71"/>
      <c r="Q26" s="71"/>
      <c r="R26" s="71"/>
    </row>
    <row r="27" spans="1:20">
      <c r="C27" s="80"/>
      <c r="L27" s="71"/>
      <c r="M27" s="71"/>
      <c r="N27" s="71"/>
      <c r="O27" s="71"/>
      <c r="P27" s="71"/>
      <c r="Q27" s="71"/>
      <c r="R27" s="71"/>
    </row>
  </sheetData>
  <mergeCells count="14">
    <mergeCell ref="G4:G5"/>
    <mergeCell ref="H4:H5"/>
    <mergeCell ref="I4:I5"/>
    <mergeCell ref="J4:J5"/>
    <mergeCell ref="A1:J1"/>
    <mergeCell ref="A2:B2"/>
    <mergeCell ref="A3:A5"/>
    <mergeCell ref="B3:B5"/>
    <mergeCell ref="C3:H3"/>
    <mergeCell ref="I3:J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O19" sqref="O19"/>
    </sheetView>
  </sheetViews>
  <sheetFormatPr defaultRowHeight="14.25"/>
  <cols>
    <col min="1" max="1" width="15.28515625" style="84" customWidth="1"/>
    <col min="2" max="2" width="12.28515625" style="84" customWidth="1"/>
    <col min="3" max="3" width="12.42578125" style="84" bestFit="1" customWidth="1"/>
    <col min="4" max="5" width="12.140625" style="84" customWidth="1"/>
    <col min="6" max="6" width="12.5703125" style="84" customWidth="1"/>
    <col min="7" max="7" width="11.5703125" style="84" customWidth="1"/>
    <col min="8" max="8" width="15.5703125" style="94" customWidth="1"/>
    <col min="9" max="9" width="15.7109375" style="84" hidden="1" customWidth="1"/>
    <col min="10" max="10" width="9.140625" style="84"/>
    <col min="11" max="11" width="16.42578125" style="84" bestFit="1" customWidth="1"/>
    <col min="12" max="14" width="11.28515625" style="84" hidden="1" customWidth="1"/>
    <col min="15" max="15" width="17" style="84" bestFit="1" customWidth="1"/>
    <col min="16" max="256" width="9.140625" style="84"/>
    <col min="257" max="257" width="15.28515625" style="84" customWidth="1"/>
    <col min="258" max="258" width="12.28515625" style="84" customWidth="1"/>
    <col min="259" max="259" width="12.42578125" style="84" bestFit="1" customWidth="1"/>
    <col min="260" max="261" width="12.140625" style="84" customWidth="1"/>
    <col min="262" max="262" width="12.5703125" style="84" customWidth="1"/>
    <col min="263" max="263" width="11.5703125" style="84" customWidth="1"/>
    <col min="264" max="264" width="15.5703125" style="84" customWidth="1"/>
    <col min="265" max="265" width="0" style="84" hidden="1" customWidth="1"/>
    <col min="266" max="266" width="9.140625" style="84"/>
    <col min="267" max="267" width="16.42578125" style="84" bestFit="1" customWidth="1"/>
    <col min="268" max="270" width="0" style="84" hidden="1" customWidth="1"/>
    <col min="271" max="271" width="17" style="84" bestFit="1" customWidth="1"/>
    <col min="272" max="512" width="9.140625" style="84"/>
    <col min="513" max="513" width="15.28515625" style="84" customWidth="1"/>
    <col min="514" max="514" width="12.28515625" style="84" customWidth="1"/>
    <col min="515" max="515" width="12.42578125" style="84" bestFit="1" customWidth="1"/>
    <col min="516" max="517" width="12.140625" style="84" customWidth="1"/>
    <col min="518" max="518" width="12.5703125" style="84" customWidth="1"/>
    <col min="519" max="519" width="11.5703125" style="84" customWidth="1"/>
    <col min="520" max="520" width="15.5703125" style="84" customWidth="1"/>
    <col min="521" max="521" width="0" style="84" hidden="1" customWidth="1"/>
    <col min="522" max="522" width="9.140625" style="84"/>
    <col min="523" max="523" width="16.42578125" style="84" bestFit="1" customWidth="1"/>
    <col min="524" max="526" width="0" style="84" hidden="1" customWidth="1"/>
    <col min="527" max="527" width="17" style="84" bestFit="1" customWidth="1"/>
    <col min="528" max="768" width="9.140625" style="84"/>
    <col min="769" max="769" width="15.28515625" style="84" customWidth="1"/>
    <col min="770" max="770" width="12.28515625" style="84" customWidth="1"/>
    <col min="771" max="771" width="12.42578125" style="84" bestFit="1" customWidth="1"/>
    <col min="772" max="773" width="12.140625" style="84" customWidth="1"/>
    <col min="774" max="774" width="12.5703125" style="84" customWidth="1"/>
    <col min="775" max="775" width="11.5703125" style="84" customWidth="1"/>
    <col min="776" max="776" width="15.5703125" style="84" customWidth="1"/>
    <col min="777" max="777" width="0" style="84" hidden="1" customWidth="1"/>
    <col min="778" max="778" width="9.140625" style="84"/>
    <col min="779" max="779" width="16.42578125" style="84" bestFit="1" customWidth="1"/>
    <col min="780" max="782" width="0" style="84" hidden="1" customWidth="1"/>
    <col min="783" max="783" width="17" style="84" bestFit="1" customWidth="1"/>
    <col min="784" max="1024" width="9.140625" style="84"/>
    <col min="1025" max="1025" width="15.28515625" style="84" customWidth="1"/>
    <col min="1026" max="1026" width="12.28515625" style="84" customWidth="1"/>
    <col min="1027" max="1027" width="12.42578125" style="84" bestFit="1" customWidth="1"/>
    <col min="1028" max="1029" width="12.140625" style="84" customWidth="1"/>
    <col min="1030" max="1030" width="12.5703125" style="84" customWidth="1"/>
    <col min="1031" max="1031" width="11.5703125" style="84" customWidth="1"/>
    <col min="1032" max="1032" width="15.5703125" style="84" customWidth="1"/>
    <col min="1033" max="1033" width="0" style="84" hidden="1" customWidth="1"/>
    <col min="1034" max="1034" width="9.140625" style="84"/>
    <col min="1035" max="1035" width="16.42578125" style="84" bestFit="1" customWidth="1"/>
    <col min="1036" max="1038" width="0" style="84" hidden="1" customWidth="1"/>
    <col min="1039" max="1039" width="17" style="84" bestFit="1" customWidth="1"/>
    <col min="1040" max="1280" width="9.140625" style="84"/>
    <col min="1281" max="1281" width="15.28515625" style="84" customWidth="1"/>
    <col min="1282" max="1282" width="12.28515625" style="84" customWidth="1"/>
    <col min="1283" max="1283" width="12.42578125" style="84" bestFit="1" customWidth="1"/>
    <col min="1284" max="1285" width="12.140625" style="84" customWidth="1"/>
    <col min="1286" max="1286" width="12.5703125" style="84" customWidth="1"/>
    <col min="1287" max="1287" width="11.5703125" style="84" customWidth="1"/>
    <col min="1288" max="1288" width="15.5703125" style="84" customWidth="1"/>
    <col min="1289" max="1289" width="0" style="84" hidden="1" customWidth="1"/>
    <col min="1290" max="1290" width="9.140625" style="84"/>
    <col min="1291" max="1291" width="16.42578125" style="84" bestFit="1" customWidth="1"/>
    <col min="1292" max="1294" width="0" style="84" hidden="1" customWidth="1"/>
    <col min="1295" max="1295" width="17" style="84" bestFit="1" customWidth="1"/>
    <col min="1296" max="1536" width="9.140625" style="84"/>
    <col min="1537" max="1537" width="15.28515625" style="84" customWidth="1"/>
    <col min="1538" max="1538" width="12.28515625" style="84" customWidth="1"/>
    <col min="1539" max="1539" width="12.42578125" style="84" bestFit="1" customWidth="1"/>
    <col min="1540" max="1541" width="12.140625" style="84" customWidth="1"/>
    <col min="1542" max="1542" width="12.5703125" style="84" customWidth="1"/>
    <col min="1543" max="1543" width="11.5703125" style="84" customWidth="1"/>
    <col min="1544" max="1544" width="15.5703125" style="84" customWidth="1"/>
    <col min="1545" max="1545" width="0" style="84" hidden="1" customWidth="1"/>
    <col min="1546" max="1546" width="9.140625" style="84"/>
    <col min="1547" max="1547" width="16.42578125" style="84" bestFit="1" customWidth="1"/>
    <col min="1548" max="1550" width="0" style="84" hidden="1" customWidth="1"/>
    <col min="1551" max="1551" width="17" style="84" bestFit="1" customWidth="1"/>
    <col min="1552" max="1792" width="9.140625" style="84"/>
    <col min="1793" max="1793" width="15.28515625" style="84" customWidth="1"/>
    <col min="1794" max="1794" width="12.28515625" style="84" customWidth="1"/>
    <col min="1795" max="1795" width="12.42578125" style="84" bestFit="1" customWidth="1"/>
    <col min="1796" max="1797" width="12.140625" style="84" customWidth="1"/>
    <col min="1798" max="1798" width="12.5703125" style="84" customWidth="1"/>
    <col min="1799" max="1799" width="11.5703125" style="84" customWidth="1"/>
    <col min="1800" max="1800" width="15.5703125" style="84" customWidth="1"/>
    <col min="1801" max="1801" width="0" style="84" hidden="1" customWidth="1"/>
    <col min="1802" max="1802" width="9.140625" style="84"/>
    <col min="1803" max="1803" width="16.42578125" style="84" bestFit="1" customWidth="1"/>
    <col min="1804" max="1806" width="0" style="84" hidden="1" customWidth="1"/>
    <col min="1807" max="1807" width="17" style="84" bestFit="1" customWidth="1"/>
    <col min="1808" max="2048" width="9.140625" style="84"/>
    <col min="2049" max="2049" width="15.28515625" style="84" customWidth="1"/>
    <col min="2050" max="2050" width="12.28515625" style="84" customWidth="1"/>
    <col min="2051" max="2051" width="12.42578125" style="84" bestFit="1" customWidth="1"/>
    <col min="2052" max="2053" width="12.140625" style="84" customWidth="1"/>
    <col min="2054" max="2054" width="12.5703125" style="84" customWidth="1"/>
    <col min="2055" max="2055" width="11.5703125" style="84" customWidth="1"/>
    <col min="2056" max="2056" width="15.5703125" style="84" customWidth="1"/>
    <col min="2057" max="2057" width="0" style="84" hidden="1" customWidth="1"/>
    <col min="2058" max="2058" width="9.140625" style="84"/>
    <col min="2059" max="2059" width="16.42578125" style="84" bestFit="1" customWidth="1"/>
    <col min="2060" max="2062" width="0" style="84" hidden="1" customWidth="1"/>
    <col min="2063" max="2063" width="17" style="84" bestFit="1" customWidth="1"/>
    <col min="2064" max="2304" width="9.140625" style="84"/>
    <col min="2305" max="2305" width="15.28515625" style="84" customWidth="1"/>
    <col min="2306" max="2306" width="12.28515625" style="84" customWidth="1"/>
    <col min="2307" max="2307" width="12.42578125" style="84" bestFit="1" customWidth="1"/>
    <col min="2308" max="2309" width="12.140625" style="84" customWidth="1"/>
    <col min="2310" max="2310" width="12.5703125" style="84" customWidth="1"/>
    <col min="2311" max="2311" width="11.5703125" style="84" customWidth="1"/>
    <col min="2312" max="2312" width="15.5703125" style="84" customWidth="1"/>
    <col min="2313" max="2313" width="0" style="84" hidden="1" customWidth="1"/>
    <col min="2314" max="2314" width="9.140625" style="84"/>
    <col min="2315" max="2315" width="16.42578125" style="84" bestFit="1" customWidth="1"/>
    <col min="2316" max="2318" width="0" style="84" hidden="1" customWidth="1"/>
    <col min="2319" max="2319" width="17" style="84" bestFit="1" customWidth="1"/>
    <col min="2320" max="2560" width="9.140625" style="84"/>
    <col min="2561" max="2561" width="15.28515625" style="84" customWidth="1"/>
    <col min="2562" max="2562" width="12.28515625" style="84" customWidth="1"/>
    <col min="2563" max="2563" width="12.42578125" style="84" bestFit="1" customWidth="1"/>
    <col min="2564" max="2565" width="12.140625" style="84" customWidth="1"/>
    <col min="2566" max="2566" width="12.5703125" style="84" customWidth="1"/>
    <col min="2567" max="2567" width="11.5703125" style="84" customWidth="1"/>
    <col min="2568" max="2568" width="15.5703125" style="84" customWidth="1"/>
    <col min="2569" max="2569" width="0" style="84" hidden="1" customWidth="1"/>
    <col min="2570" max="2570" width="9.140625" style="84"/>
    <col min="2571" max="2571" width="16.42578125" style="84" bestFit="1" customWidth="1"/>
    <col min="2572" max="2574" width="0" style="84" hidden="1" customWidth="1"/>
    <col min="2575" max="2575" width="17" style="84" bestFit="1" customWidth="1"/>
    <col min="2576" max="2816" width="9.140625" style="84"/>
    <col min="2817" max="2817" width="15.28515625" style="84" customWidth="1"/>
    <col min="2818" max="2818" width="12.28515625" style="84" customWidth="1"/>
    <col min="2819" max="2819" width="12.42578125" style="84" bestFit="1" customWidth="1"/>
    <col min="2820" max="2821" width="12.140625" style="84" customWidth="1"/>
    <col min="2822" max="2822" width="12.5703125" style="84" customWidth="1"/>
    <col min="2823" max="2823" width="11.5703125" style="84" customWidth="1"/>
    <col min="2824" max="2824" width="15.5703125" style="84" customWidth="1"/>
    <col min="2825" max="2825" width="0" style="84" hidden="1" customWidth="1"/>
    <col min="2826" max="2826" width="9.140625" style="84"/>
    <col min="2827" max="2827" width="16.42578125" style="84" bestFit="1" customWidth="1"/>
    <col min="2828" max="2830" width="0" style="84" hidden="1" customWidth="1"/>
    <col min="2831" max="2831" width="17" style="84" bestFit="1" customWidth="1"/>
    <col min="2832" max="3072" width="9.140625" style="84"/>
    <col min="3073" max="3073" width="15.28515625" style="84" customWidth="1"/>
    <col min="3074" max="3074" width="12.28515625" style="84" customWidth="1"/>
    <col min="3075" max="3075" width="12.42578125" style="84" bestFit="1" customWidth="1"/>
    <col min="3076" max="3077" width="12.140625" style="84" customWidth="1"/>
    <col min="3078" max="3078" width="12.5703125" style="84" customWidth="1"/>
    <col min="3079" max="3079" width="11.5703125" style="84" customWidth="1"/>
    <col min="3080" max="3080" width="15.5703125" style="84" customWidth="1"/>
    <col min="3081" max="3081" width="0" style="84" hidden="1" customWidth="1"/>
    <col min="3082" max="3082" width="9.140625" style="84"/>
    <col min="3083" max="3083" width="16.42578125" style="84" bestFit="1" customWidth="1"/>
    <col min="3084" max="3086" width="0" style="84" hidden="1" customWidth="1"/>
    <col min="3087" max="3087" width="17" style="84" bestFit="1" customWidth="1"/>
    <col min="3088" max="3328" width="9.140625" style="84"/>
    <col min="3329" max="3329" width="15.28515625" style="84" customWidth="1"/>
    <col min="3330" max="3330" width="12.28515625" style="84" customWidth="1"/>
    <col min="3331" max="3331" width="12.42578125" style="84" bestFit="1" customWidth="1"/>
    <col min="3332" max="3333" width="12.140625" style="84" customWidth="1"/>
    <col min="3334" max="3334" width="12.5703125" style="84" customWidth="1"/>
    <col min="3335" max="3335" width="11.5703125" style="84" customWidth="1"/>
    <col min="3336" max="3336" width="15.5703125" style="84" customWidth="1"/>
    <col min="3337" max="3337" width="0" style="84" hidden="1" customWidth="1"/>
    <col min="3338" max="3338" width="9.140625" style="84"/>
    <col min="3339" max="3339" width="16.42578125" style="84" bestFit="1" customWidth="1"/>
    <col min="3340" max="3342" width="0" style="84" hidden="1" customWidth="1"/>
    <col min="3343" max="3343" width="17" style="84" bestFit="1" customWidth="1"/>
    <col min="3344" max="3584" width="9.140625" style="84"/>
    <col min="3585" max="3585" width="15.28515625" style="84" customWidth="1"/>
    <col min="3586" max="3586" width="12.28515625" style="84" customWidth="1"/>
    <col min="3587" max="3587" width="12.42578125" style="84" bestFit="1" customWidth="1"/>
    <col min="3588" max="3589" width="12.140625" style="84" customWidth="1"/>
    <col min="3590" max="3590" width="12.5703125" style="84" customWidth="1"/>
    <col min="3591" max="3591" width="11.5703125" style="84" customWidth="1"/>
    <col min="3592" max="3592" width="15.5703125" style="84" customWidth="1"/>
    <col min="3593" max="3593" width="0" style="84" hidden="1" customWidth="1"/>
    <col min="3594" max="3594" width="9.140625" style="84"/>
    <col min="3595" max="3595" width="16.42578125" style="84" bestFit="1" customWidth="1"/>
    <col min="3596" max="3598" width="0" style="84" hidden="1" customWidth="1"/>
    <col min="3599" max="3599" width="17" style="84" bestFit="1" customWidth="1"/>
    <col min="3600" max="3840" width="9.140625" style="84"/>
    <col min="3841" max="3841" width="15.28515625" style="84" customWidth="1"/>
    <col min="3842" max="3842" width="12.28515625" style="84" customWidth="1"/>
    <col min="3843" max="3843" width="12.42578125" style="84" bestFit="1" customWidth="1"/>
    <col min="3844" max="3845" width="12.140625" style="84" customWidth="1"/>
    <col min="3846" max="3846" width="12.5703125" style="84" customWidth="1"/>
    <col min="3847" max="3847" width="11.5703125" style="84" customWidth="1"/>
    <col min="3848" max="3848" width="15.5703125" style="84" customWidth="1"/>
    <col min="3849" max="3849" width="0" style="84" hidden="1" customWidth="1"/>
    <col min="3850" max="3850" width="9.140625" style="84"/>
    <col min="3851" max="3851" width="16.42578125" style="84" bestFit="1" customWidth="1"/>
    <col min="3852" max="3854" width="0" style="84" hidden="1" customWidth="1"/>
    <col min="3855" max="3855" width="17" style="84" bestFit="1" customWidth="1"/>
    <col min="3856" max="4096" width="9.140625" style="84"/>
    <col min="4097" max="4097" width="15.28515625" style="84" customWidth="1"/>
    <col min="4098" max="4098" width="12.28515625" style="84" customWidth="1"/>
    <col min="4099" max="4099" width="12.42578125" style="84" bestFit="1" customWidth="1"/>
    <col min="4100" max="4101" width="12.140625" style="84" customWidth="1"/>
    <col min="4102" max="4102" width="12.5703125" style="84" customWidth="1"/>
    <col min="4103" max="4103" width="11.5703125" style="84" customWidth="1"/>
    <col min="4104" max="4104" width="15.5703125" style="84" customWidth="1"/>
    <col min="4105" max="4105" width="0" style="84" hidden="1" customWidth="1"/>
    <col min="4106" max="4106" width="9.140625" style="84"/>
    <col min="4107" max="4107" width="16.42578125" style="84" bestFit="1" customWidth="1"/>
    <col min="4108" max="4110" width="0" style="84" hidden="1" customWidth="1"/>
    <col min="4111" max="4111" width="17" style="84" bestFit="1" customWidth="1"/>
    <col min="4112" max="4352" width="9.140625" style="84"/>
    <col min="4353" max="4353" width="15.28515625" style="84" customWidth="1"/>
    <col min="4354" max="4354" width="12.28515625" style="84" customWidth="1"/>
    <col min="4355" max="4355" width="12.42578125" style="84" bestFit="1" customWidth="1"/>
    <col min="4356" max="4357" width="12.140625" style="84" customWidth="1"/>
    <col min="4358" max="4358" width="12.5703125" style="84" customWidth="1"/>
    <col min="4359" max="4359" width="11.5703125" style="84" customWidth="1"/>
    <col min="4360" max="4360" width="15.5703125" style="84" customWidth="1"/>
    <col min="4361" max="4361" width="0" style="84" hidden="1" customWidth="1"/>
    <col min="4362" max="4362" width="9.140625" style="84"/>
    <col min="4363" max="4363" width="16.42578125" style="84" bestFit="1" customWidth="1"/>
    <col min="4364" max="4366" width="0" style="84" hidden="1" customWidth="1"/>
    <col min="4367" max="4367" width="17" style="84" bestFit="1" customWidth="1"/>
    <col min="4368" max="4608" width="9.140625" style="84"/>
    <col min="4609" max="4609" width="15.28515625" style="84" customWidth="1"/>
    <col min="4610" max="4610" width="12.28515625" style="84" customWidth="1"/>
    <col min="4611" max="4611" width="12.42578125" style="84" bestFit="1" customWidth="1"/>
    <col min="4612" max="4613" width="12.140625" style="84" customWidth="1"/>
    <col min="4614" max="4614" width="12.5703125" style="84" customWidth="1"/>
    <col min="4615" max="4615" width="11.5703125" style="84" customWidth="1"/>
    <col min="4616" max="4616" width="15.5703125" style="84" customWidth="1"/>
    <col min="4617" max="4617" width="0" style="84" hidden="1" customWidth="1"/>
    <col min="4618" max="4618" width="9.140625" style="84"/>
    <col min="4619" max="4619" width="16.42578125" style="84" bestFit="1" customWidth="1"/>
    <col min="4620" max="4622" width="0" style="84" hidden="1" customWidth="1"/>
    <col min="4623" max="4623" width="17" style="84" bestFit="1" customWidth="1"/>
    <col min="4624" max="4864" width="9.140625" style="84"/>
    <col min="4865" max="4865" width="15.28515625" style="84" customWidth="1"/>
    <col min="4866" max="4866" width="12.28515625" style="84" customWidth="1"/>
    <col min="4867" max="4867" width="12.42578125" style="84" bestFit="1" customWidth="1"/>
    <col min="4868" max="4869" width="12.140625" style="84" customWidth="1"/>
    <col min="4870" max="4870" width="12.5703125" style="84" customWidth="1"/>
    <col min="4871" max="4871" width="11.5703125" style="84" customWidth="1"/>
    <col min="4872" max="4872" width="15.5703125" style="84" customWidth="1"/>
    <col min="4873" max="4873" width="0" style="84" hidden="1" customWidth="1"/>
    <col min="4874" max="4874" width="9.140625" style="84"/>
    <col min="4875" max="4875" width="16.42578125" style="84" bestFit="1" customWidth="1"/>
    <col min="4876" max="4878" width="0" style="84" hidden="1" customWidth="1"/>
    <col min="4879" max="4879" width="17" style="84" bestFit="1" customWidth="1"/>
    <col min="4880" max="5120" width="9.140625" style="84"/>
    <col min="5121" max="5121" width="15.28515625" style="84" customWidth="1"/>
    <col min="5122" max="5122" width="12.28515625" style="84" customWidth="1"/>
    <col min="5123" max="5123" width="12.42578125" style="84" bestFit="1" customWidth="1"/>
    <col min="5124" max="5125" width="12.140625" style="84" customWidth="1"/>
    <col min="5126" max="5126" width="12.5703125" style="84" customWidth="1"/>
    <col min="5127" max="5127" width="11.5703125" style="84" customWidth="1"/>
    <col min="5128" max="5128" width="15.5703125" style="84" customWidth="1"/>
    <col min="5129" max="5129" width="0" style="84" hidden="1" customWidth="1"/>
    <col min="5130" max="5130" width="9.140625" style="84"/>
    <col min="5131" max="5131" width="16.42578125" style="84" bestFit="1" customWidth="1"/>
    <col min="5132" max="5134" width="0" style="84" hidden="1" customWidth="1"/>
    <col min="5135" max="5135" width="17" style="84" bestFit="1" customWidth="1"/>
    <col min="5136" max="5376" width="9.140625" style="84"/>
    <col min="5377" max="5377" width="15.28515625" style="84" customWidth="1"/>
    <col min="5378" max="5378" width="12.28515625" style="84" customWidth="1"/>
    <col min="5379" max="5379" width="12.42578125" style="84" bestFit="1" customWidth="1"/>
    <col min="5380" max="5381" width="12.140625" style="84" customWidth="1"/>
    <col min="5382" max="5382" width="12.5703125" style="84" customWidth="1"/>
    <col min="5383" max="5383" width="11.5703125" style="84" customWidth="1"/>
    <col min="5384" max="5384" width="15.5703125" style="84" customWidth="1"/>
    <col min="5385" max="5385" width="0" style="84" hidden="1" customWidth="1"/>
    <col min="5386" max="5386" width="9.140625" style="84"/>
    <col min="5387" max="5387" width="16.42578125" style="84" bestFit="1" customWidth="1"/>
    <col min="5388" max="5390" width="0" style="84" hidden="1" customWidth="1"/>
    <col min="5391" max="5391" width="17" style="84" bestFit="1" customWidth="1"/>
    <col min="5392" max="5632" width="9.140625" style="84"/>
    <col min="5633" max="5633" width="15.28515625" style="84" customWidth="1"/>
    <col min="5634" max="5634" width="12.28515625" style="84" customWidth="1"/>
    <col min="5635" max="5635" width="12.42578125" style="84" bestFit="1" customWidth="1"/>
    <col min="5636" max="5637" width="12.140625" style="84" customWidth="1"/>
    <col min="5638" max="5638" width="12.5703125" style="84" customWidth="1"/>
    <col min="5639" max="5639" width="11.5703125" style="84" customWidth="1"/>
    <col min="5640" max="5640" width="15.5703125" style="84" customWidth="1"/>
    <col min="5641" max="5641" width="0" style="84" hidden="1" customWidth="1"/>
    <col min="5642" max="5642" width="9.140625" style="84"/>
    <col min="5643" max="5643" width="16.42578125" style="84" bestFit="1" customWidth="1"/>
    <col min="5644" max="5646" width="0" style="84" hidden="1" customWidth="1"/>
    <col min="5647" max="5647" width="17" style="84" bestFit="1" customWidth="1"/>
    <col min="5648" max="5888" width="9.140625" style="84"/>
    <col min="5889" max="5889" width="15.28515625" style="84" customWidth="1"/>
    <col min="5890" max="5890" width="12.28515625" style="84" customWidth="1"/>
    <col min="5891" max="5891" width="12.42578125" style="84" bestFit="1" customWidth="1"/>
    <col min="5892" max="5893" width="12.140625" style="84" customWidth="1"/>
    <col min="5894" max="5894" width="12.5703125" style="84" customWidth="1"/>
    <col min="5895" max="5895" width="11.5703125" style="84" customWidth="1"/>
    <col min="5896" max="5896" width="15.5703125" style="84" customWidth="1"/>
    <col min="5897" max="5897" width="0" style="84" hidden="1" customWidth="1"/>
    <col min="5898" max="5898" width="9.140625" style="84"/>
    <col min="5899" max="5899" width="16.42578125" style="84" bestFit="1" customWidth="1"/>
    <col min="5900" max="5902" width="0" style="84" hidden="1" customWidth="1"/>
    <col min="5903" max="5903" width="17" style="84" bestFit="1" customWidth="1"/>
    <col min="5904" max="6144" width="9.140625" style="84"/>
    <col min="6145" max="6145" width="15.28515625" style="84" customWidth="1"/>
    <col min="6146" max="6146" width="12.28515625" style="84" customWidth="1"/>
    <col min="6147" max="6147" width="12.42578125" style="84" bestFit="1" customWidth="1"/>
    <col min="6148" max="6149" width="12.140625" style="84" customWidth="1"/>
    <col min="6150" max="6150" width="12.5703125" style="84" customWidth="1"/>
    <col min="6151" max="6151" width="11.5703125" style="84" customWidth="1"/>
    <col min="6152" max="6152" width="15.5703125" style="84" customWidth="1"/>
    <col min="6153" max="6153" width="0" style="84" hidden="1" customWidth="1"/>
    <col min="6154" max="6154" width="9.140625" style="84"/>
    <col min="6155" max="6155" width="16.42578125" style="84" bestFit="1" customWidth="1"/>
    <col min="6156" max="6158" width="0" style="84" hidden="1" customWidth="1"/>
    <col min="6159" max="6159" width="17" style="84" bestFit="1" customWidth="1"/>
    <col min="6160" max="6400" width="9.140625" style="84"/>
    <col min="6401" max="6401" width="15.28515625" style="84" customWidth="1"/>
    <col min="6402" max="6402" width="12.28515625" style="84" customWidth="1"/>
    <col min="6403" max="6403" width="12.42578125" style="84" bestFit="1" customWidth="1"/>
    <col min="6404" max="6405" width="12.140625" style="84" customWidth="1"/>
    <col min="6406" max="6406" width="12.5703125" style="84" customWidth="1"/>
    <col min="6407" max="6407" width="11.5703125" style="84" customWidth="1"/>
    <col min="6408" max="6408" width="15.5703125" style="84" customWidth="1"/>
    <col min="6409" max="6409" width="0" style="84" hidden="1" customWidth="1"/>
    <col min="6410" max="6410" width="9.140625" style="84"/>
    <col min="6411" max="6411" width="16.42578125" style="84" bestFit="1" customWidth="1"/>
    <col min="6412" max="6414" width="0" style="84" hidden="1" customWidth="1"/>
    <col min="6415" max="6415" width="17" style="84" bestFit="1" customWidth="1"/>
    <col min="6416" max="6656" width="9.140625" style="84"/>
    <col min="6657" max="6657" width="15.28515625" style="84" customWidth="1"/>
    <col min="6658" max="6658" width="12.28515625" style="84" customWidth="1"/>
    <col min="6659" max="6659" width="12.42578125" style="84" bestFit="1" customWidth="1"/>
    <col min="6660" max="6661" width="12.140625" style="84" customWidth="1"/>
    <col min="6662" max="6662" width="12.5703125" style="84" customWidth="1"/>
    <col min="6663" max="6663" width="11.5703125" style="84" customWidth="1"/>
    <col min="6664" max="6664" width="15.5703125" style="84" customWidth="1"/>
    <col min="6665" max="6665" width="0" style="84" hidden="1" customWidth="1"/>
    <col min="6666" max="6666" width="9.140625" style="84"/>
    <col min="6667" max="6667" width="16.42578125" style="84" bestFit="1" customWidth="1"/>
    <col min="6668" max="6670" width="0" style="84" hidden="1" customWidth="1"/>
    <col min="6671" max="6671" width="17" style="84" bestFit="1" customWidth="1"/>
    <col min="6672" max="6912" width="9.140625" style="84"/>
    <col min="6913" max="6913" width="15.28515625" style="84" customWidth="1"/>
    <col min="6914" max="6914" width="12.28515625" style="84" customWidth="1"/>
    <col min="6915" max="6915" width="12.42578125" style="84" bestFit="1" customWidth="1"/>
    <col min="6916" max="6917" width="12.140625" style="84" customWidth="1"/>
    <col min="6918" max="6918" width="12.5703125" style="84" customWidth="1"/>
    <col min="6919" max="6919" width="11.5703125" style="84" customWidth="1"/>
    <col min="6920" max="6920" width="15.5703125" style="84" customWidth="1"/>
    <col min="6921" max="6921" width="0" style="84" hidden="1" customWidth="1"/>
    <col min="6922" max="6922" width="9.140625" style="84"/>
    <col min="6923" max="6923" width="16.42578125" style="84" bestFit="1" customWidth="1"/>
    <col min="6924" max="6926" width="0" style="84" hidden="1" customWidth="1"/>
    <col min="6927" max="6927" width="17" style="84" bestFit="1" customWidth="1"/>
    <col min="6928" max="7168" width="9.140625" style="84"/>
    <col min="7169" max="7169" width="15.28515625" style="84" customWidth="1"/>
    <col min="7170" max="7170" width="12.28515625" style="84" customWidth="1"/>
    <col min="7171" max="7171" width="12.42578125" style="84" bestFit="1" customWidth="1"/>
    <col min="7172" max="7173" width="12.140625" style="84" customWidth="1"/>
    <col min="7174" max="7174" width="12.5703125" style="84" customWidth="1"/>
    <col min="7175" max="7175" width="11.5703125" style="84" customWidth="1"/>
    <col min="7176" max="7176" width="15.5703125" style="84" customWidth="1"/>
    <col min="7177" max="7177" width="0" style="84" hidden="1" customWidth="1"/>
    <col min="7178" max="7178" width="9.140625" style="84"/>
    <col min="7179" max="7179" width="16.42578125" style="84" bestFit="1" customWidth="1"/>
    <col min="7180" max="7182" width="0" style="84" hidden="1" customWidth="1"/>
    <col min="7183" max="7183" width="17" style="84" bestFit="1" customWidth="1"/>
    <col min="7184" max="7424" width="9.140625" style="84"/>
    <col min="7425" max="7425" width="15.28515625" style="84" customWidth="1"/>
    <col min="7426" max="7426" width="12.28515625" style="84" customWidth="1"/>
    <col min="7427" max="7427" width="12.42578125" style="84" bestFit="1" customWidth="1"/>
    <col min="7428" max="7429" width="12.140625" style="84" customWidth="1"/>
    <col min="7430" max="7430" width="12.5703125" style="84" customWidth="1"/>
    <col min="7431" max="7431" width="11.5703125" style="84" customWidth="1"/>
    <col min="7432" max="7432" width="15.5703125" style="84" customWidth="1"/>
    <col min="7433" max="7433" width="0" style="84" hidden="1" customWidth="1"/>
    <col min="7434" max="7434" width="9.140625" style="84"/>
    <col min="7435" max="7435" width="16.42578125" style="84" bestFit="1" customWidth="1"/>
    <col min="7436" max="7438" width="0" style="84" hidden="1" customWidth="1"/>
    <col min="7439" max="7439" width="17" style="84" bestFit="1" customWidth="1"/>
    <col min="7440" max="7680" width="9.140625" style="84"/>
    <col min="7681" max="7681" width="15.28515625" style="84" customWidth="1"/>
    <col min="7682" max="7682" width="12.28515625" style="84" customWidth="1"/>
    <col min="7683" max="7683" width="12.42578125" style="84" bestFit="1" customWidth="1"/>
    <col min="7684" max="7685" width="12.140625" style="84" customWidth="1"/>
    <col min="7686" max="7686" width="12.5703125" style="84" customWidth="1"/>
    <col min="7687" max="7687" width="11.5703125" style="84" customWidth="1"/>
    <col min="7688" max="7688" width="15.5703125" style="84" customWidth="1"/>
    <col min="7689" max="7689" width="0" style="84" hidden="1" customWidth="1"/>
    <col min="7690" max="7690" width="9.140625" style="84"/>
    <col min="7691" max="7691" width="16.42578125" style="84" bestFit="1" customWidth="1"/>
    <col min="7692" max="7694" width="0" style="84" hidden="1" customWidth="1"/>
    <col min="7695" max="7695" width="17" style="84" bestFit="1" customWidth="1"/>
    <col min="7696" max="7936" width="9.140625" style="84"/>
    <col min="7937" max="7937" width="15.28515625" style="84" customWidth="1"/>
    <col min="7938" max="7938" width="12.28515625" style="84" customWidth="1"/>
    <col min="7939" max="7939" width="12.42578125" style="84" bestFit="1" customWidth="1"/>
    <col min="7940" max="7941" width="12.140625" style="84" customWidth="1"/>
    <col min="7942" max="7942" width="12.5703125" style="84" customWidth="1"/>
    <col min="7943" max="7943" width="11.5703125" style="84" customWidth="1"/>
    <col min="7944" max="7944" width="15.5703125" style="84" customWidth="1"/>
    <col min="7945" max="7945" width="0" style="84" hidden="1" customWidth="1"/>
    <col min="7946" max="7946" width="9.140625" style="84"/>
    <col min="7947" max="7947" width="16.42578125" style="84" bestFit="1" customWidth="1"/>
    <col min="7948" max="7950" width="0" style="84" hidden="1" customWidth="1"/>
    <col min="7951" max="7951" width="17" style="84" bestFit="1" customWidth="1"/>
    <col min="7952" max="8192" width="9.140625" style="84"/>
    <col min="8193" max="8193" width="15.28515625" style="84" customWidth="1"/>
    <col min="8194" max="8194" width="12.28515625" style="84" customWidth="1"/>
    <col min="8195" max="8195" width="12.42578125" style="84" bestFit="1" customWidth="1"/>
    <col min="8196" max="8197" width="12.140625" style="84" customWidth="1"/>
    <col min="8198" max="8198" width="12.5703125" style="84" customWidth="1"/>
    <col min="8199" max="8199" width="11.5703125" style="84" customWidth="1"/>
    <col min="8200" max="8200" width="15.5703125" style="84" customWidth="1"/>
    <col min="8201" max="8201" width="0" style="84" hidden="1" customWidth="1"/>
    <col min="8202" max="8202" width="9.140625" style="84"/>
    <col min="8203" max="8203" width="16.42578125" style="84" bestFit="1" customWidth="1"/>
    <col min="8204" max="8206" width="0" style="84" hidden="1" customWidth="1"/>
    <col min="8207" max="8207" width="17" style="84" bestFit="1" customWidth="1"/>
    <col min="8208" max="8448" width="9.140625" style="84"/>
    <col min="8449" max="8449" width="15.28515625" style="84" customWidth="1"/>
    <col min="8450" max="8450" width="12.28515625" style="84" customWidth="1"/>
    <col min="8451" max="8451" width="12.42578125" style="84" bestFit="1" customWidth="1"/>
    <col min="8452" max="8453" width="12.140625" style="84" customWidth="1"/>
    <col min="8454" max="8454" width="12.5703125" style="84" customWidth="1"/>
    <col min="8455" max="8455" width="11.5703125" style="84" customWidth="1"/>
    <col min="8456" max="8456" width="15.5703125" style="84" customWidth="1"/>
    <col min="8457" max="8457" width="0" style="84" hidden="1" customWidth="1"/>
    <col min="8458" max="8458" width="9.140625" style="84"/>
    <col min="8459" max="8459" width="16.42578125" style="84" bestFit="1" customWidth="1"/>
    <col min="8460" max="8462" width="0" style="84" hidden="1" customWidth="1"/>
    <col min="8463" max="8463" width="17" style="84" bestFit="1" customWidth="1"/>
    <col min="8464" max="8704" width="9.140625" style="84"/>
    <col min="8705" max="8705" width="15.28515625" style="84" customWidth="1"/>
    <col min="8706" max="8706" width="12.28515625" style="84" customWidth="1"/>
    <col min="8707" max="8707" width="12.42578125" style="84" bestFit="1" customWidth="1"/>
    <col min="8708" max="8709" width="12.140625" style="84" customWidth="1"/>
    <col min="8710" max="8710" width="12.5703125" style="84" customWidth="1"/>
    <col min="8711" max="8711" width="11.5703125" style="84" customWidth="1"/>
    <col min="8712" max="8712" width="15.5703125" style="84" customWidth="1"/>
    <col min="8713" max="8713" width="0" style="84" hidden="1" customWidth="1"/>
    <col min="8714" max="8714" width="9.140625" style="84"/>
    <col min="8715" max="8715" width="16.42578125" style="84" bestFit="1" customWidth="1"/>
    <col min="8716" max="8718" width="0" style="84" hidden="1" customWidth="1"/>
    <col min="8719" max="8719" width="17" style="84" bestFit="1" customWidth="1"/>
    <col min="8720" max="8960" width="9.140625" style="84"/>
    <col min="8961" max="8961" width="15.28515625" style="84" customWidth="1"/>
    <col min="8962" max="8962" width="12.28515625" style="84" customWidth="1"/>
    <col min="8963" max="8963" width="12.42578125" style="84" bestFit="1" customWidth="1"/>
    <col min="8964" max="8965" width="12.140625" style="84" customWidth="1"/>
    <col min="8966" max="8966" width="12.5703125" style="84" customWidth="1"/>
    <col min="8967" max="8967" width="11.5703125" style="84" customWidth="1"/>
    <col min="8968" max="8968" width="15.5703125" style="84" customWidth="1"/>
    <col min="8969" max="8969" width="0" style="84" hidden="1" customWidth="1"/>
    <col min="8970" max="8970" width="9.140625" style="84"/>
    <col min="8971" max="8971" width="16.42578125" style="84" bestFit="1" customWidth="1"/>
    <col min="8972" max="8974" width="0" style="84" hidden="1" customWidth="1"/>
    <col min="8975" max="8975" width="17" style="84" bestFit="1" customWidth="1"/>
    <col min="8976" max="9216" width="9.140625" style="84"/>
    <col min="9217" max="9217" width="15.28515625" style="84" customWidth="1"/>
    <col min="9218" max="9218" width="12.28515625" style="84" customWidth="1"/>
    <col min="9219" max="9219" width="12.42578125" style="84" bestFit="1" customWidth="1"/>
    <col min="9220" max="9221" width="12.140625" style="84" customWidth="1"/>
    <col min="9222" max="9222" width="12.5703125" style="84" customWidth="1"/>
    <col min="9223" max="9223" width="11.5703125" style="84" customWidth="1"/>
    <col min="9224" max="9224" width="15.5703125" style="84" customWidth="1"/>
    <col min="9225" max="9225" width="0" style="84" hidden="1" customWidth="1"/>
    <col min="9226" max="9226" width="9.140625" style="84"/>
    <col min="9227" max="9227" width="16.42578125" style="84" bestFit="1" customWidth="1"/>
    <col min="9228" max="9230" width="0" style="84" hidden="1" customWidth="1"/>
    <col min="9231" max="9231" width="17" style="84" bestFit="1" customWidth="1"/>
    <col min="9232" max="9472" width="9.140625" style="84"/>
    <col min="9473" max="9473" width="15.28515625" style="84" customWidth="1"/>
    <col min="9474" max="9474" width="12.28515625" style="84" customWidth="1"/>
    <col min="9475" max="9475" width="12.42578125" style="84" bestFit="1" customWidth="1"/>
    <col min="9476" max="9477" width="12.140625" style="84" customWidth="1"/>
    <col min="9478" max="9478" width="12.5703125" style="84" customWidth="1"/>
    <col min="9479" max="9479" width="11.5703125" style="84" customWidth="1"/>
    <col min="9480" max="9480" width="15.5703125" style="84" customWidth="1"/>
    <col min="9481" max="9481" width="0" style="84" hidden="1" customWidth="1"/>
    <col min="9482" max="9482" width="9.140625" style="84"/>
    <col min="9483" max="9483" width="16.42578125" style="84" bestFit="1" customWidth="1"/>
    <col min="9484" max="9486" width="0" style="84" hidden="1" customWidth="1"/>
    <col min="9487" max="9487" width="17" style="84" bestFit="1" customWidth="1"/>
    <col min="9488" max="9728" width="9.140625" style="84"/>
    <col min="9729" max="9729" width="15.28515625" style="84" customWidth="1"/>
    <col min="9730" max="9730" width="12.28515625" style="84" customWidth="1"/>
    <col min="9731" max="9731" width="12.42578125" style="84" bestFit="1" customWidth="1"/>
    <col min="9732" max="9733" width="12.140625" style="84" customWidth="1"/>
    <col min="9734" max="9734" width="12.5703125" style="84" customWidth="1"/>
    <col min="9735" max="9735" width="11.5703125" style="84" customWidth="1"/>
    <col min="9736" max="9736" width="15.5703125" style="84" customWidth="1"/>
    <col min="9737" max="9737" width="0" style="84" hidden="1" customWidth="1"/>
    <col min="9738" max="9738" width="9.140625" style="84"/>
    <col min="9739" max="9739" width="16.42578125" style="84" bestFit="1" customWidth="1"/>
    <col min="9740" max="9742" width="0" style="84" hidden="1" customWidth="1"/>
    <col min="9743" max="9743" width="17" style="84" bestFit="1" customWidth="1"/>
    <col min="9744" max="9984" width="9.140625" style="84"/>
    <col min="9985" max="9985" width="15.28515625" style="84" customWidth="1"/>
    <col min="9986" max="9986" width="12.28515625" style="84" customWidth="1"/>
    <col min="9987" max="9987" width="12.42578125" style="84" bestFit="1" customWidth="1"/>
    <col min="9988" max="9989" width="12.140625" style="84" customWidth="1"/>
    <col min="9990" max="9990" width="12.5703125" style="84" customWidth="1"/>
    <col min="9991" max="9991" width="11.5703125" style="84" customWidth="1"/>
    <col min="9992" max="9992" width="15.5703125" style="84" customWidth="1"/>
    <col min="9993" max="9993" width="0" style="84" hidden="1" customWidth="1"/>
    <col min="9994" max="9994" width="9.140625" style="84"/>
    <col min="9995" max="9995" width="16.42578125" style="84" bestFit="1" customWidth="1"/>
    <col min="9996" max="9998" width="0" style="84" hidden="1" customWidth="1"/>
    <col min="9999" max="9999" width="17" style="84" bestFit="1" customWidth="1"/>
    <col min="10000" max="10240" width="9.140625" style="84"/>
    <col min="10241" max="10241" width="15.28515625" style="84" customWidth="1"/>
    <col min="10242" max="10242" width="12.28515625" style="84" customWidth="1"/>
    <col min="10243" max="10243" width="12.42578125" style="84" bestFit="1" customWidth="1"/>
    <col min="10244" max="10245" width="12.140625" style="84" customWidth="1"/>
    <col min="10246" max="10246" width="12.5703125" style="84" customWidth="1"/>
    <col min="10247" max="10247" width="11.5703125" style="84" customWidth="1"/>
    <col min="10248" max="10248" width="15.5703125" style="84" customWidth="1"/>
    <col min="10249" max="10249" width="0" style="84" hidden="1" customWidth="1"/>
    <col min="10250" max="10250" width="9.140625" style="84"/>
    <col min="10251" max="10251" width="16.42578125" style="84" bestFit="1" customWidth="1"/>
    <col min="10252" max="10254" width="0" style="84" hidden="1" customWidth="1"/>
    <col min="10255" max="10255" width="17" style="84" bestFit="1" customWidth="1"/>
    <col min="10256" max="10496" width="9.140625" style="84"/>
    <col min="10497" max="10497" width="15.28515625" style="84" customWidth="1"/>
    <col min="10498" max="10498" width="12.28515625" style="84" customWidth="1"/>
    <col min="10499" max="10499" width="12.42578125" style="84" bestFit="1" customWidth="1"/>
    <col min="10500" max="10501" width="12.140625" style="84" customWidth="1"/>
    <col min="10502" max="10502" width="12.5703125" style="84" customWidth="1"/>
    <col min="10503" max="10503" width="11.5703125" style="84" customWidth="1"/>
    <col min="10504" max="10504" width="15.5703125" style="84" customWidth="1"/>
    <col min="10505" max="10505" width="0" style="84" hidden="1" customWidth="1"/>
    <col min="10506" max="10506" width="9.140625" style="84"/>
    <col min="10507" max="10507" width="16.42578125" style="84" bestFit="1" customWidth="1"/>
    <col min="10508" max="10510" width="0" style="84" hidden="1" customWidth="1"/>
    <col min="10511" max="10511" width="17" style="84" bestFit="1" customWidth="1"/>
    <col min="10512" max="10752" width="9.140625" style="84"/>
    <col min="10753" max="10753" width="15.28515625" style="84" customWidth="1"/>
    <col min="10754" max="10754" width="12.28515625" style="84" customWidth="1"/>
    <col min="10755" max="10755" width="12.42578125" style="84" bestFit="1" customWidth="1"/>
    <col min="10756" max="10757" width="12.140625" style="84" customWidth="1"/>
    <col min="10758" max="10758" width="12.5703125" style="84" customWidth="1"/>
    <col min="10759" max="10759" width="11.5703125" style="84" customWidth="1"/>
    <col min="10760" max="10760" width="15.5703125" style="84" customWidth="1"/>
    <col min="10761" max="10761" width="0" style="84" hidden="1" customWidth="1"/>
    <col min="10762" max="10762" width="9.140625" style="84"/>
    <col min="10763" max="10763" width="16.42578125" style="84" bestFit="1" customWidth="1"/>
    <col min="10764" max="10766" width="0" style="84" hidden="1" customWidth="1"/>
    <col min="10767" max="10767" width="17" style="84" bestFit="1" customWidth="1"/>
    <col min="10768" max="11008" width="9.140625" style="84"/>
    <col min="11009" max="11009" width="15.28515625" style="84" customWidth="1"/>
    <col min="11010" max="11010" width="12.28515625" style="84" customWidth="1"/>
    <col min="11011" max="11011" width="12.42578125" style="84" bestFit="1" customWidth="1"/>
    <col min="11012" max="11013" width="12.140625" style="84" customWidth="1"/>
    <col min="11014" max="11014" width="12.5703125" style="84" customWidth="1"/>
    <col min="11015" max="11015" width="11.5703125" style="84" customWidth="1"/>
    <col min="11016" max="11016" width="15.5703125" style="84" customWidth="1"/>
    <col min="11017" max="11017" width="0" style="84" hidden="1" customWidth="1"/>
    <col min="11018" max="11018" width="9.140625" style="84"/>
    <col min="11019" max="11019" width="16.42578125" style="84" bestFit="1" customWidth="1"/>
    <col min="11020" max="11022" width="0" style="84" hidden="1" customWidth="1"/>
    <col min="11023" max="11023" width="17" style="84" bestFit="1" customWidth="1"/>
    <col min="11024" max="11264" width="9.140625" style="84"/>
    <col min="11265" max="11265" width="15.28515625" style="84" customWidth="1"/>
    <col min="11266" max="11266" width="12.28515625" style="84" customWidth="1"/>
    <col min="11267" max="11267" width="12.42578125" style="84" bestFit="1" customWidth="1"/>
    <col min="11268" max="11269" width="12.140625" style="84" customWidth="1"/>
    <col min="11270" max="11270" width="12.5703125" style="84" customWidth="1"/>
    <col min="11271" max="11271" width="11.5703125" style="84" customWidth="1"/>
    <col min="11272" max="11272" width="15.5703125" style="84" customWidth="1"/>
    <col min="11273" max="11273" width="0" style="84" hidden="1" customWidth="1"/>
    <col min="11274" max="11274" width="9.140625" style="84"/>
    <col min="11275" max="11275" width="16.42578125" style="84" bestFit="1" customWidth="1"/>
    <col min="11276" max="11278" width="0" style="84" hidden="1" customWidth="1"/>
    <col min="11279" max="11279" width="17" style="84" bestFit="1" customWidth="1"/>
    <col min="11280" max="11520" width="9.140625" style="84"/>
    <col min="11521" max="11521" width="15.28515625" style="84" customWidth="1"/>
    <col min="11522" max="11522" width="12.28515625" style="84" customWidth="1"/>
    <col min="11523" max="11523" width="12.42578125" style="84" bestFit="1" customWidth="1"/>
    <col min="11524" max="11525" width="12.140625" style="84" customWidth="1"/>
    <col min="11526" max="11526" width="12.5703125" style="84" customWidth="1"/>
    <col min="11527" max="11527" width="11.5703125" style="84" customWidth="1"/>
    <col min="11528" max="11528" width="15.5703125" style="84" customWidth="1"/>
    <col min="11529" max="11529" width="0" style="84" hidden="1" customWidth="1"/>
    <col min="11530" max="11530" width="9.140625" style="84"/>
    <col min="11531" max="11531" width="16.42578125" style="84" bestFit="1" customWidth="1"/>
    <col min="11532" max="11534" width="0" style="84" hidden="1" customWidth="1"/>
    <col min="11535" max="11535" width="17" style="84" bestFit="1" customWidth="1"/>
    <col min="11536" max="11776" width="9.140625" style="84"/>
    <col min="11777" max="11777" width="15.28515625" style="84" customWidth="1"/>
    <col min="11778" max="11778" width="12.28515625" style="84" customWidth="1"/>
    <col min="11779" max="11779" width="12.42578125" style="84" bestFit="1" customWidth="1"/>
    <col min="11780" max="11781" width="12.140625" style="84" customWidth="1"/>
    <col min="11782" max="11782" width="12.5703125" style="84" customWidth="1"/>
    <col min="11783" max="11783" width="11.5703125" style="84" customWidth="1"/>
    <col min="11784" max="11784" width="15.5703125" style="84" customWidth="1"/>
    <col min="11785" max="11785" width="0" style="84" hidden="1" customWidth="1"/>
    <col min="11786" max="11786" width="9.140625" style="84"/>
    <col min="11787" max="11787" width="16.42578125" style="84" bestFit="1" customWidth="1"/>
    <col min="11788" max="11790" width="0" style="84" hidden="1" customWidth="1"/>
    <col min="11791" max="11791" width="17" style="84" bestFit="1" customWidth="1"/>
    <col min="11792" max="12032" width="9.140625" style="84"/>
    <col min="12033" max="12033" width="15.28515625" style="84" customWidth="1"/>
    <col min="12034" max="12034" width="12.28515625" style="84" customWidth="1"/>
    <col min="12035" max="12035" width="12.42578125" style="84" bestFit="1" customWidth="1"/>
    <col min="12036" max="12037" width="12.140625" style="84" customWidth="1"/>
    <col min="12038" max="12038" width="12.5703125" style="84" customWidth="1"/>
    <col min="12039" max="12039" width="11.5703125" style="84" customWidth="1"/>
    <col min="12040" max="12040" width="15.5703125" style="84" customWidth="1"/>
    <col min="12041" max="12041" width="0" style="84" hidden="1" customWidth="1"/>
    <col min="12042" max="12042" width="9.140625" style="84"/>
    <col min="12043" max="12043" width="16.42578125" style="84" bestFit="1" customWidth="1"/>
    <col min="12044" max="12046" width="0" style="84" hidden="1" customWidth="1"/>
    <col min="12047" max="12047" width="17" style="84" bestFit="1" customWidth="1"/>
    <col min="12048" max="12288" width="9.140625" style="84"/>
    <col min="12289" max="12289" width="15.28515625" style="84" customWidth="1"/>
    <col min="12290" max="12290" width="12.28515625" style="84" customWidth="1"/>
    <col min="12291" max="12291" width="12.42578125" style="84" bestFit="1" customWidth="1"/>
    <col min="12292" max="12293" width="12.140625" style="84" customWidth="1"/>
    <col min="12294" max="12294" width="12.5703125" style="84" customWidth="1"/>
    <col min="12295" max="12295" width="11.5703125" style="84" customWidth="1"/>
    <col min="12296" max="12296" width="15.5703125" style="84" customWidth="1"/>
    <col min="12297" max="12297" width="0" style="84" hidden="1" customWidth="1"/>
    <col min="12298" max="12298" width="9.140625" style="84"/>
    <col min="12299" max="12299" width="16.42578125" style="84" bestFit="1" customWidth="1"/>
    <col min="12300" max="12302" width="0" style="84" hidden="1" customWidth="1"/>
    <col min="12303" max="12303" width="17" style="84" bestFit="1" customWidth="1"/>
    <col min="12304" max="12544" width="9.140625" style="84"/>
    <col min="12545" max="12545" width="15.28515625" style="84" customWidth="1"/>
    <col min="12546" max="12546" width="12.28515625" style="84" customWidth="1"/>
    <col min="12547" max="12547" width="12.42578125" style="84" bestFit="1" customWidth="1"/>
    <col min="12548" max="12549" width="12.140625" style="84" customWidth="1"/>
    <col min="12550" max="12550" width="12.5703125" style="84" customWidth="1"/>
    <col min="12551" max="12551" width="11.5703125" style="84" customWidth="1"/>
    <col min="12552" max="12552" width="15.5703125" style="84" customWidth="1"/>
    <col min="12553" max="12553" width="0" style="84" hidden="1" customWidth="1"/>
    <col min="12554" max="12554" width="9.140625" style="84"/>
    <col min="12555" max="12555" width="16.42578125" style="84" bestFit="1" customWidth="1"/>
    <col min="12556" max="12558" width="0" style="84" hidden="1" customWidth="1"/>
    <col min="12559" max="12559" width="17" style="84" bestFit="1" customWidth="1"/>
    <col min="12560" max="12800" width="9.140625" style="84"/>
    <col min="12801" max="12801" width="15.28515625" style="84" customWidth="1"/>
    <col min="12802" max="12802" width="12.28515625" style="84" customWidth="1"/>
    <col min="12803" max="12803" width="12.42578125" style="84" bestFit="1" customWidth="1"/>
    <col min="12804" max="12805" width="12.140625" style="84" customWidth="1"/>
    <col min="12806" max="12806" width="12.5703125" style="84" customWidth="1"/>
    <col min="12807" max="12807" width="11.5703125" style="84" customWidth="1"/>
    <col min="12808" max="12808" width="15.5703125" style="84" customWidth="1"/>
    <col min="12809" max="12809" width="0" style="84" hidden="1" customWidth="1"/>
    <col min="12810" max="12810" width="9.140625" style="84"/>
    <col min="12811" max="12811" width="16.42578125" style="84" bestFit="1" customWidth="1"/>
    <col min="12812" max="12814" width="0" style="84" hidden="1" customWidth="1"/>
    <col min="12815" max="12815" width="17" style="84" bestFit="1" customWidth="1"/>
    <col min="12816" max="13056" width="9.140625" style="84"/>
    <col min="13057" max="13057" width="15.28515625" style="84" customWidth="1"/>
    <col min="13058" max="13058" width="12.28515625" style="84" customWidth="1"/>
    <col min="13059" max="13059" width="12.42578125" style="84" bestFit="1" customWidth="1"/>
    <col min="13060" max="13061" width="12.140625" style="84" customWidth="1"/>
    <col min="13062" max="13062" width="12.5703125" style="84" customWidth="1"/>
    <col min="13063" max="13063" width="11.5703125" style="84" customWidth="1"/>
    <col min="13064" max="13064" width="15.5703125" style="84" customWidth="1"/>
    <col min="13065" max="13065" width="0" style="84" hidden="1" customWidth="1"/>
    <col min="13066" max="13066" width="9.140625" style="84"/>
    <col min="13067" max="13067" width="16.42578125" style="84" bestFit="1" customWidth="1"/>
    <col min="13068" max="13070" width="0" style="84" hidden="1" customWidth="1"/>
    <col min="13071" max="13071" width="17" style="84" bestFit="1" customWidth="1"/>
    <col min="13072" max="13312" width="9.140625" style="84"/>
    <col min="13313" max="13313" width="15.28515625" style="84" customWidth="1"/>
    <col min="13314" max="13314" width="12.28515625" style="84" customWidth="1"/>
    <col min="13315" max="13315" width="12.42578125" style="84" bestFit="1" customWidth="1"/>
    <col min="13316" max="13317" width="12.140625" style="84" customWidth="1"/>
    <col min="13318" max="13318" width="12.5703125" style="84" customWidth="1"/>
    <col min="13319" max="13319" width="11.5703125" style="84" customWidth="1"/>
    <col min="13320" max="13320" width="15.5703125" style="84" customWidth="1"/>
    <col min="13321" max="13321" width="0" style="84" hidden="1" customWidth="1"/>
    <col min="13322" max="13322" width="9.140625" style="84"/>
    <col min="13323" max="13323" width="16.42578125" style="84" bestFit="1" customWidth="1"/>
    <col min="13324" max="13326" width="0" style="84" hidden="1" customWidth="1"/>
    <col min="13327" max="13327" width="17" style="84" bestFit="1" customWidth="1"/>
    <col min="13328" max="13568" width="9.140625" style="84"/>
    <col min="13569" max="13569" width="15.28515625" style="84" customWidth="1"/>
    <col min="13570" max="13570" width="12.28515625" style="84" customWidth="1"/>
    <col min="13571" max="13571" width="12.42578125" style="84" bestFit="1" customWidth="1"/>
    <col min="13572" max="13573" width="12.140625" style="84" customWidth="1"/>
    <col min="13574" max="13574" width="12.5703125" style="84" customWidth="1"/>
    <col min="13575" max="13575" width="11.5703125" style="84" customWidth="1"/>
    <col min="13576" max="13576" width="15.5703125" style="84" customWidth="1"/>
    <col min="13577" max="13577" width="0" style="84" hidden="1" customWidth="1"/>
    <col min="13578" max="13578" width="9.140625" style="84"/>
    <col min="13579" max="13579" width="16.42578125" style="84" bestFit="1" customWidth="1"/>
    <col min="13580" max="13582" width="0" style="84" hidden="1" customWidth="1"/>
    <col min="13583" max="13583" width="17" style="84" bestFit="1" customWidth="1"/>
    <col min="13584" max="13824" width="9.140625" style="84"/>
    <col min="13825" max="13825" width="15.28515625" style="84" customWidth="1"/>
    <col min="13826" max="13826" width="12.28515625" style="84" customWidth="1"/>
    <col min="13827" max="13827" width="12.42578125" style="84" bestFit="1" customWidth="1"/>
    <col min="13828" max="13829" width="12.140625" style="84" customWidth="1"/>
    <col min="13830" max="13830" width="12.5703125" style="84" customWidth="1"/>
    <col min="13831" max="13831" width="11.5703125" style="84" customWidth="1"/>
    <col min="13832" max="13832" width="15.5703125" style="84" customWidth="1"/>
    <col min="13833" max="13833" width="0" style="84" hidden="1" customWidth="1"/>
    <col min="13834" max="13834" width="9.140625" style="84"/>
    <col min="13835" max="13835" width="16.42578125" style="84" bestFit="1" customWidth="1"/>
    <col min="13836" max="13838" width="0" style="84" hidden="1" customWidth="1"/>
    <col min="13839" max="13839" width="17" style="84" bestFit="1" customWidth="1"/>
    <col min="13840" max="14080" width="9.140625" style="84"/>
    <col min="14081" max="14081" width="15.28515625" style="84" customWidth="1"/>
    <col min="14082" max="14082" width="12.28515625" style="84" customWidth="1"/>
    <col min="14083" max="14083" width="12.42578125" style="84" bestFit="1" customWidth="1"/>
    <col min="14084" max="14085" width="12.140625" style="84" customWidth="1"/>
    <col min="14086" max="14086" width="12.5703125" style="84" customWidth="1"/>
    <col min="14087" max="14087" width="11.5703125" style="84" customWidth="1"/>
    <col min="14088" max="14088" width="15.5703125" style="84" customWidth="1"/>
    <col min="14089" max="14089" width="0" style="84" hidden="1" customWidth="1"/>
    <col min="14090" max="14090" width="9.140625" style="84"/>
    <col min="14091" max="14091" width="16.42578125" style="84" bestFit="1" customWidth="1"/>
    <col min="14092" max="14094" width="0" style="84" hidden="1" customWidth="1"/>
    <col min="14095" max="14095" width="17" style="84" bestFit="1" customWidth="1"/>
    <col min="14096" max="14336" width="9.140625" style="84"/>
    <col min="14337" max="14337" width="15.28515625" style="84" customWidth="1"/>
    <col min="14338" max="14338" width="12.28515625" style="84" customWidth="1"/>
    <col min="14339" max="14339" width="12.42578125" style="84" bestFit="1" customWidth="1"/>
    <col min="14340" max="14341" width="12.140625" style="84" customWidth="1"/>
    <col min="14342" max="14342" width="12.5703125" style="84" customWidth="1"/>
    <col min="14343" max="14343" width="11.5703125" style="84" customWidth="1"/>
    <col min="14344" max="14344" width="15.5703125" style="84" customWidth="1"/>
    <col min="14345" max="14345" width="0" style="84" hidden="1" customWidth="1"/>
    <col min="14346" max="14346" width="9.140625" style="84"/>
    <col min="14347" max="14347" width="16.42578125" style="84" bestFit="1" customWidth="1"/>
    <col min="14348" max="14350" width="0" style="84" hidden="1" customWidth="1"/>
    <col min="14351" max="14351" width="17" style="84" bestFit="1" customWidth="1"/>
    <col min="14352" max="14592" width="9.140625" style="84"/>
    <col min="14593" max="14593" width="15.28515625" style="84" customWidth="1"/>
    <col min="14594" max="14594" width="12.28515625" style="84" customWidth="1"/>
    <col min="14595" max="14595" width="12.42578125" style="84" bestFit="1" customWidth="1"/>
    <col min="14596" max="14597" width="12.140625" style="84" customWidth="1"/>
    <col min="14598" max="14598" width="12.5703125" style="84" customWidth="1"/>
    <col min="14599" max="14599" width="11.5703125" style="84" customWidth="1"/>
    <col min="14600" max="14600" width="15.5703125" style="84" customWidth="1"/>
    <col min="14601" max="14601" width="0" style="84" hidden="1" customWidth="1"/>
    <col min="14602" max="14602" width="9.140625" style="84"/>
    <col min="14603" max="14603" width="16.42578125" style="84" bestFit="1" customWidth="1"/>
    <col min="14604" max="14606" width="0" style="84" hidden="1" customWidth="1"/>
    <col min="14607" max="14607" width="17" style="84" bestFit="1" customWidth="1"/>
    <col min="14608" max="14848" width="9.140625" style="84"/>
    <col min="14849" max="14849" width="15.28515625" style="84" customWidth="1"/>
    <col min="14850" max="14850" width="12.28515625" style="84" customWidth="1"/>
    <col min="14851" max="14851" width="12.42578125" style="84" bestFit="1" customWidth="1"/>
    <col min="14852" max="14853" width="12.140625" style="84" customWidth="1"/>
    <col min="14854" max="14854" width="12.5703125" style="84" customWidth="1"/>
    <col min="14855" max="14855" width="11.5703125" style="84" customWidth="1"/>
    <col min="14856" max="14856" width="15.5703125" style="84" customWidth="1"/>
    <col min="14857" max="14857" width="0" style="84" hidden="1" customWidth="1"/>
    <col min="14858" max="14858" width="9.140625" style="84"/>
    <col min="14859" max="14859" width="16.42578125" style="84" bestFit="1" customWidth="1"/>
    <col min="14860" max="14862" width="0" style="84" hidden="1" customWidth="1"/>
    <col min="14863" max="14863" width="17" style="84" bestFit="1" customWidth="1"/>
    <col min="14864" max="15104" width="9.140625" style="84"/>
    <col min="15105" max="15105" width="15.28515625" style="84" customWidth="1"/>
    <col min="15106" max="15106" width="12.28515625" style="84" customWidth="1"/>
    <col min="15107" max="15107" width="12.42578125" style="84" bestFit="1" customWidth="1"/>
    <col min="15108" max="15109" width="12.140625" style="84" customWidth="1"/>
    <col min="15110" max="15110" width="12.5703125" style="84" customWidth="1"/>
    <col min="15111" max="15111" width="11.5703125" style="84" customWidth="1"/>
    <col min="15112" max="15112" width="15.5703125" style="84" customWidth="1"/>
    <col min="15113" max="15113" width="0" style="84" hidden="1" customWidth="1"/>
    <col min="15114" max="15114" width="9.140625" style="84"/>
    <col min="15115" max="15115" width="16.42578125" style="84" bestFit="1" customWidth="1"/>
    <col min="15116" max="15118" width="0" style="84" hidden="1" customWidth="1"/>
    <col min="15119" max="15119" width="17" style="84" bestFit="1" customWidth="1"/>
    <col min="15120" max="15360" width="9.140625" style="84"/>
    <col min="15361" max="15361" width="15.28515625" style="84" customWidth="1"/>
    <col min="15362" max="15362" width="12.28515625" style="84" customWidth="1"/>
    <col min="15363" max="15363" width="12.42578125" style="84" bestFit="1" customWidth="1"/>
    <col min="15364" max="15365" width="12.140625" style="84" customWidth="1"/>
    <col min="15366" max="15366" width="12.5703125" style="84" customWidth="1"/>
    <col min="15367" max="15367" width="11.5703125" style="84" customWidth="1"/>
    <col min="15368" max="15368" width="15.5703125" style="84" customWidth="1"/>
    <col min="15369" max="15369" width="0" style="84" hidden="1" customWidth="1"/>
    <col min="15370" max="15370" width="9.140625" style="84"/>
    <col min="15371" max="15371" width="16.42578125" style="84" bestFit="1" customWidth="1"/>
    <col min="15372" max="15374" width="0" style="84" hidden="1" customWidth="1"/>
    <col min="15375" max="15375" width="17" style="84" bestFit="1" customWidth="1"/>
    <col min="15376" max="15616" width="9.140625" style="84"/>
    <col min="15617" max="15617" width="15.28515625" style="84" customWidth="1"/>
    <col min="15618" max="15618" width="12.28515625" style="84" customWidth="1"/>
    <col min="15619" max="15619" width="12.42578125" style="84" bestFit="1" customWidth="1"/>
    <col min="15620" max="15621" width="12.140625" style="84" customWidth="1"/>
    <col min="15622" max="15622" width="12.5703125" style="84" customWidth="1"/>
    <col min="15623" max="15623" width="11.5703125" style="84" customWidth="1"/>
    <col min="15624" max="15624" width="15.5703125" style="84" customWidth="1"/>
    <col min="15625" max="15625" width="0" style="84" hidden="1" customWidth="1"/>
    <col min="15626" max="15626" width="9.140625" style="84"/>
    <col min="15627" max="15627" width="16.42578125" style="84" bestFit="1" customWidth="1"/>
    <col min="15628" max="15630" width="0" style="84" hidden="1" customWidth="1"/>
    <col min="15631" max="15631" width="17" style="84" bestFit="1" customWidth="1"/>
    <col min="15632" max="15872" width="9.140625" style="84"/>
    <col min="15873" max="15873" width="15.28515625" style="84" customWidth="1"/>
    <col min="15874" max="15874" width="12.28515625" style="84" customWidth="1"/>
    <col min="15875" max="15875" width="12.42578125" style="84" bestFit="1" customWidth="1"/>
    <col min="15876" max="15877" width="12.140625" style="84" customWidth="1"/>
    <col min="15878" max="15878" width="12.5703125" style="84" customWidth="1"/>
    <col min="15879" max="15879" width="11.5703125" style="84" customWidth="1"/>
    <col min="15880" max="15880" width="15.5703125" style="84" customWidth="1"/>
    <col min="15881" max="15881" width="0" style="84" hidden="1" customWidth="1"/>
    <col min="15882" max="15882" width="9.140625" style="84"/>
    <col min="15883" max="15883" width="16.42578125" style="84" bestFit="1" customWidth="1"/>
    <col min="15884" max="15886" width="0" style="84" hidden="1" customWidth="1"/>
    <col min="15887" max="15887" width="17" style="84" bestFit="1" customWidth="1"/>
    <col min="15888" max="16128" width="9.140625" style="84"/>
    <col min="16129" max="16129" width="15.28515625" style="84" customWidth="1"/>
    <col min="16130" max="16130" width="12.28515625" style="84" customWidth="1"/>
    <col min="16131" max="16131" width="12.42578125" style="84" bestFit="1" customWidth="1"/>
    <col min="16132" max="16133" width="12.140625" style="84" customWidth="1"/>
    <col min="16134" max="16134" width="12.5703125" style="84" customWidth="1"/>
    <col min="16135" max="16135" width="11.5703125" style="84" customWidth="1"/>
    <col min="16136" max="16136" width="15.5703125" style="84" customWidth="1"/>
    <col min="16137" max="16137" width="0" style="84" hidden="1" customWidth="1"/>
    <col min="16138" max="16138" width="9.140625" style="84"/>
    <col min="16139" max="16139" width="16.42578125" style="84" bestFit="1" customWidth="1"/>
    <col min="16140" max="16142" width="0" style="84" hidden="1" customWidth="1"/>
    <col min="16143" max="16143" width="17" style="84" bestFit="1" customWidth="1"/>
    <col min="16144" max="16384" width="9.140625" style="84"/>
  </cols>
  <sheetData>
    <row r="1" spans="1:15">
      <c r="A1" s="620" t="s">
        <v>94</v>
      </c>
      <c r="B1" s="620"/>
      <c r="C1" s="620"/>
      <c r="D1" s="620"/>
      <c r="E1" s="620"/>
      <c r="F1" s="620"/>
      <c r="G1" s="620"/>
      <c r="H1" s="620"/>
    </row>
    <row r="2" spans="1:15">
      <c r="A2" s="85"/>
      <c r="B2" s="85"/>
      <c r="C2" s="85"/>
      <c r="D2" s="85"/>
      <c r="E2" s="85"/>
      <c r="F2" s="85"/>
      <c r="G2" s="85"/>
      <c r="H2" s="86">
        <v>42376</v>
      </c>
    </row>
    <row r="3" spans="1:15">
      <c r="A3" s="621" t="s">
        <v>74</v>
      </c>
      <c r="B3" s="623" t="s">
        <v>95</v>
      </c>
      <c r="C3" s="624" t="s">
        <v>96</v>
      </c>
      <c r="D3" s="624"/>
      <c r="E3" s="624"/>
      <c r="F3" s="623" t="s">
        <v>97</v>
      </c>
      <c r="G3" s="623" t="s">
        <v>98</v>
      </c>
      <c r="H3" s="626" t="s">
        <v>99</v>
      </c>
    </row>
    <row r="4" spans="1:15">
      <c r="A4" s="622"/>
      <c r="B4" s="622"/>
      <c r="C4" s="87" t="s">
        <v>100</v>
      </c>
      <c r="D4" s="87" t="s">
        <v>101</v>
      </c>
      <c r="E4" s="87" t="s">
        <v>102</v>
      </c>
      <c r="F4" s="625"/>
      <c r="G4" s="625"/>
      <c r="H4" s="627"/>
    </row>
    <row r="5" spans="1:15" s="94" customFormat="1">
      <c r="A5" s="88" t="s">
        <v>79</v>
      </c>
      <c r="B5" s="89">
        <v>150000</v>
      </c>
      <c r="C5" s="90">
        <f>D5+I5+E5</f>
        <v>377000</v>
      </c>
      <c r="D5" s="90">
        <v>107000</v>
      </c>
      <c r="E5" s="90">
        <v>83000</v>
      </c>
      <c r="F5" s="91">
        <v>47400</v>
      </c>
      <c r="G5" s="91">
        <f>C5-F5</f>
        <v>329600</v>
      </c>
      <c r="H5" s="92">
        <v>11632.3</v>
      </c>
      <c r="I5" s="93">
        <v>187000</v>
      </c>
      <c r="O5" s="95"/>
    </row>
    <row r="6" spans="1:15" s="94" customFormat="1">
      <c r="A6" s="88" t="s">
        <v>80</v>
      </c>
      <c r="B6" s="89">
        <v>150000</v>
      </c>
      <c r="C6" s="90">
        <f t="shared" ref="C6:C19" si="0">D6+I6+E6</f>
        <v>292000</v>
      </c>
      <c r="D6" s="90">
        <v>90000</v>
      </c>
      <c r="E6" s="90">
        <v>50000</v>
      </c>
      <c r="F6" s="91">
        <v>15806.2</v>
      </c>
      <c r="G6" s="91">
        <f t="shared" ref="G6:G19" si="1">C6-F6</f>
        <v>276193.8</v>
      </c>
      <c r="H6" s="91">
        <v>15646</v>
      </c>
      <c r="I6" s="93">
        <v>152000</v>
      </c>
      <c r="O6" s="95"/>
    </row>
    <row r="7" spans="1:15" s="94" customFormat="1">
      <c r="A7" s="88" t="s">
        <v>81</v>
      </c>
      <c r="B7" s="89">
        <v>150000</v>
      </c>
      <c r="C7" s="90">
        <f t="shared" si="0"/>
        <v>311000</v>
      </c>
      <c r="D7" s="90">
        <v>15000</v>
      </c>
      <c r="E7" s="90">
        <v>70000</v>
      </c>
      <c r="F7" s="91">
        <v>42363.7</v>
      </c>
      <c r="G7" s="91">
        <f t="shared" si="1"/>
        <v>268636.3</v>
      </c>
      <c r="H7" s="91">
        <v>53214.400000000001</v>
      </c>
      <c r="I7" s="93">
        <v>226000</v>
      </c>
      <c r="O7" s="95"/>
    </row>
    <row r="8" spans="1:15" s="94" customFormat="1">
      <c r="A8" s="88" t="s">
        <v>82</v>
      </c>
      <c r="B8" s="89">
        <v>150000</v>
      </c>
      <c r="C8" s="90">
        <f t="shared" si="0"/>
        <v>233000</v>
      </c>
      <c r="D8" s="90">
        <v>46000</v>
      </c>
      <c r="E8" s="90">
        <v>71000</v>
      </c>
      <c r="F8" s="91">
        <v>11782.5</v>
      </c>
      <c r="G8" s="91">
        <f t="shared" si="1"/>
        <v>221217.5</v>
      </c>
      <c r="H8" s="91">
        <v>41106.400000000001</v>
      </c>
      <c r="I8" s="93">
        <v>116000</v>
      </c>
      <c r="O8" s="95"/>
    </row>
    <row r="9" spans="1:15" s="94" customFormat="1">
      <c r="A9" s="88" t="s">
        <v>83</v>
      </c>
      <c r="B9" s="89">
        <v>150000</v>
      </c>
      <c r="C9" s="90">
        <f t="shared" si="0"/>
        <v>218000</v>
      </c>
      <c r="D9" s="90">
        <v>67000</v>
      </c>
      <c r="E9" s="90">
        <v>17000</v>
      </c>
      <c r="F9" s="91">
        <v>16420.5</v>
      </c>
      <c r="G9" s="91">
        <f t="shared" si="1"/>
        <v>201579.5</v>
      </c>
      <c r="H9" s="91">
        <v>27235.48</v>
      </c>
      <c r="I9" s="93">
        <v>134000</v>
      </c>
      <c r="O9" s="95"/>
    </row>
    <row r="10" spans="1:15" s="94" customFormat="1">
      <c r="A10" s="88" t="s">
        <v>84</v>
      </c>
      <c r="B10" s="89">
        <v>150000</v>
      </c>
      <c r="C10" s="90">
        <f t="shared" si="0"/>
        <v>240000</v>
      </c>
      <c r="D10" s="90">
        <v>30000</v>
      </c>
      <c r="E10" s="90">
        <v>45000</v>
      </c>
      <c r="F10" s="91">
        <v>31045.200000000001</v>
      </c>
      <c r="G10" s="91">
        <f t="shared" si="1"/>
        <v>208954.8</v>
      </c>
      <c r="H10" s="91">
        <v>49300</v>
      </c>
      <c r="I10" s="93">
        <v>165000</v>
      </c>
      <c r="O10" s="95"/>
    </row>
    <row r="11" spans="1:15" s="94" customFormat="1">
      <c r="A11" s="88" t="s">
        <v>85</v>
      </c>
      <c r="B11" s="89">
        <v>150000</v>
      </c>
      <c r="C11" s="90">
        <f t="shared" si="0"/>
        <v>333000</v>
      </c>
      <c r="D11" s="90">
        <v>110000</v>
      </c>
      <c r="E11" s="90">
        <v>67000</v>
      </c>
      <c r="F11" s="91">
        <v>0</v>
      </c>
      <c r="G11" s="91">
        <f t="shared" si="1"/>
        <v>333000</v>
      </c>
      <c r="H11" s="92">
        <v>1155.8</v>
      </c>
      <c r="I11" s="93">
        <v>156000</v>
      </c>
      <c r="O11" s="95"/>
    </row>
    <row r="12" spans="1:15" s="94" customFormat="1">
      <c r="A12" s="88" t="s">
        <v>86</v>
      </c>
      <c r="B12" s="89">
        <v>150000</v>
      </c>
      <c r="C12" s="90">
        <f t="shared" si="0"/>
        <v>217000</v>
      </c>
      <c r="D12" s="90">
        <v>36000</v>
      </c>
      <c r="E12" s="90">
        <v>9000</v>
      </c>
      <c r="F12" s="91">
        <v>19499.900000000001</v>
      </c>
      <c r="G12" s="91">
        <f t="shared" si="1"/>
        <v>197500.1</v>
      </c>
      <c r="H12" s="91">
        <v>14280.7</v>
      </c>
      <c r="I12" s="93">
        <v>172000</v>
      </c>
      <c r="O12" s="95"/>
    </row>
    <row r="13" spans="1:15" s="94" customFormat="1">
      <c r="A13" s="88" t="s">
        <v>87</v>
      </c>
      <c r="B13" s="89">
        <v>150000</v>
      </c>
      <c r="C13" s="90">
        <f t="shared" si="0"/>
        <v>275500</v>
      </c>
      <c r="D13" s="90">
        <v>98500</v>
      </c>
      <c r="E13" s="90">
        <v>0</v>
      </c>
      <c r="F13" s="91">
        <v>0</v>
      </c>
      <c r="G13" s="91">
        <f>C13-F13</f>
        <v>275500</v>
      </c>
      <c r="H13" s="92">
        <v>12013.5</v>
      </c>
      <c r="I13" s="93">
        <v>177000</v>
      </c>
      <c r="O13" s="95"/>
    </row>
    <row r="14" spans="1:15" s="94" customFormat="1">
      <c r="A14" s="88" t="s">
        <v>88</v>
      </c>
      <c r="B14" s="89">
        <v>150000</v>
      </c>
      <c r="C14" s="90">
        <f t="shared" si="0"/>
        <v>335000</v>
      </c>
      <c r="D14" s="90">
        <v>88000</v>
      </c>
      <c r="E14" s="90">
        <v>86000</v>
      </c>
      <c r="F14" s="91">
        <v>36622.800000000003</v>
      </c>
      <c r="G14" s="91">
        <f t="shared" si="1"/>
        <v>298377.2</v>
      </c>
      <c r="H14" s="91">
        <v>13975.5</v>
      </c>
      <c r="I14" s="93">
        <v>161000</v>
      </c>
      <c r="O14" s="95"/>
    </row>
    <row r="15" spans="1:15" s="94" customFormat="1">
      <c r="A15" s="88" t="s">
        <v>89</v>
      </c>
      <c r="B15" s="89">
        <v>150000</v>
      </c>
      <c r="C15" s="90">
        <f t="shared" si="0"/>
        <v>284000</v>
      </c>
      <c r="D15" s="90">
        <v>65000</v>
      </c>
      <c r="E15" s="90">
        <v>76000</v>
      </c>
      <c r="F15" s="91">
        <v>14919.2</v>
      </c>
      <c r="G15" s="91">
        <f t="shared" si="1"/>
        <v>269080.8</v>
      </c>
      <c r="H15" s="92">
        <v>200</v>
      </c>
      <c r="I15" s="93">
        <v>143000</v>
      </c>
      <c r="O15" s="95"/>
    </row>
    <row r="16" spans="1:15" s="94" customFormat="1">
      <c r="A16" s="88" t="s">
        <v>90</v>
      </c>
      <c r="B16" s="89">
        <v>150000</v>
      </c>
      <c r="C16" s="90">
        <f t="shared" si="0"/>
        <v>211000</v>
      </c>
      <c r="D16" s="90">
        <v>33000</v>
      </c>
      <c r="E16" s="90">
        <v>12000</v>
      </c>
      <c r="F16" s="91">
        <v>12651.5</v>
      </c>
      <c r="G16" s="91">
        <f t="shared" si="1"/>
        <v>198348.5</v>
      </c>
      <c r="H16" s="91">
        <v>3080.78</v>
      </c>
      <c r="I16" s="93">
        <v>166000</v>
      </c>
      <c r="O16" s="95"/>
    </row>
    <row r="17" spans="1:15" s="94" customFormat="1">
      <c r="A17" s="88" t="s">
        <v>91</v>
      </c>
      <c r="B17" s="89">
        <v>225000</v>
      </c>
      <c r="C17" s="90">
        <f t="shared" si="0"/>
        <v>357000</v>
      </c>
      <c r="D17" s="90">
        <v>34000</v>
      </c>
      <c r="E17" s="90">
        <v>80000</v>
      </c>
      <c r="F17" s="91">
        <v>24901.7</v>
      </c>
      <c r="G17" s="91">
        <f t="shared" si="1"/>
        <v>332098.3</v>
      </c>
      <c r="H17" s="91">
        <v>16400</v>
      </c>
      <c r="I17" s="93">
        <v>243000</v>
      </c>
      <c r="O17" s="95"/>
    </row>
    <row r="18" spans="1:15" s="94" customFormat="1">
      <c r="A18" s="88" t="s">
        <v>92</v>
      </c>
      <c r="B18" s="89">
        <v>795000</v>
      </c>
      <c r="C18" s="90">
        <f t="shared" si="0"/>
        <v>1744000</v>
      </c>
      <c r="D18" s="90">
        <v>518000</v>
      </c>
      <c r="E18" s="90">
        <v>302000</v>
      </c>
      <c r="F18" s="91">
        <v>0</v>
      </c>
      <c r="G18" s="91">
        <f t="shared" si="1"/>
        <v>1744000</v>
      </c>
      <c r="H18" s="92">
        <v>173514.1</v>
      </c>
      <c r="I18" s="93">
        <v>924000</v>
      </c>
      <c r="O18" s="95"/>
    </row>
    <row r="19" spans="1:15" s="94" customFormat="1">
      <c r="A19" s="88" t="s">
        <v>93</v>
      </c>
      <c r="B19" s="89">
        <v>180000</v>
      </c>
      <c r="C19" s="90">
        <f t="shared" si="0"/>
        <v>371000</v>
      </c>
      <c r="D19" s="90">
        <v>133000</v>
      </c>
      <c r="E19" s="90">
        <v>54000</v>
      </c>
      <c r="F19" s="91">
        <v>31106.9</v>
      </c>
      <c r="G19" s="91">
        <f t="shared" si="1"/>
        <v>339893.1</v>
      </c>
      <c r="H19" s="92">
        <v>50000</v>
      </c>
      <c r="I19" s="93">
        <v>184000</v>
      </c>
      <c r="O19" s="95"/>
    </row>
    <row r="20" spans="1:15" s="94" customFormat="1" ht="15">
      <c r="A20" s="96" t="s">
        <v>71</v>
      </c>
      <c r="B20" s="97">
        <f t="shared" ref="B20:H20" si="2">SUM(B5:B19)</f>
        <v>3000000</v>
      </c>
      <c r="C20" s="98">
        <f t="shared" si="2"/>
        <v>5798500</v>
      </c>
      <c r="D20" s="98">
        <f t="shared" si="2"/>
        <v>1470500</v>
      </c>
      <c r="E20" s="98">
        <f t="shared" si="2"/>
        <v>1022000</v>
      </c>
      <c r="F20" s="98">
        <f>SUM(F5:F19)</f>
        <v>304520.10000000003</v>
      </c>
      <c r="G20" s="98">
        <f t="shared" si="2"/>
        <v>5493979.8999999994</v>
      </c>
      <c r="H20" s="98">
        <f t="shared" si="2"/>
        <v>482754.96</v>
      </c>
    </row>
  </sheetData>
  <mergeCells count="7">
    <mergeCell ref="A1:H1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L21" sqref="L21"/>
    </sheetView>
  </sheetViews>
  <sheetFormatPr defaultColWidth="9.140625" defaultRowHeight="12.75"/>
  <cols>
    <col min="1" max="1" width="13.5703125" style="100" customWidth="1"/>
    <col min="2" max="2" width="5.42578125" style="100" customWidth="1"/>
    <col min="3" max="3" width="5.7109375" style="100" customWidth="1"/>
    <col min="4" max="4" width="9" style="99" customWidth="1"/>
    <col min="5" max="5" width="7.42578125" style="99" customWidth="1"/>
    <col min="6" max="6" width="7.7109375" style="99" customWidth="1"/>
    <col min="7" max="8" width="7.5703125" style="99" customWidth="1"/>
    <col min="9" max="9" width="7.42578125" style="99" customWidth="1"/>
    <col min="10" max="10" width="7.85546875" style="99" customWidth="1"/>
    <col min="11" max="11" width="9.140625" style="99"/>
    <col min="12" max="12" width="15.5703125" style="100" customWidth="1"/>
    <col min="13" max="18" width="9.140625" style="100" customWidth="1"/>
    <col min="19" max="256" width="9.140625" style="100"/>
    <col min="257" max="257" width="13.5703125" style="100" customWidth="1"/>
    <col min="258" max="258" width="5.42578125" style="100" customWidth="1"/>
    <col min="259" max="259" width="5.7109375" style="100" customWidth="1"/>
    <col min="260" max="260" width="9" style="100" customWidth="1"/>
    <col min="261" max="261" width="7.42578125" style="100" customWidth="1"/>
    <col min="262" max="262" width="7.7109375" style="100" customWidth="1"/>
    <col min="263" max="264" width="7.5703125" style="100" customWidth="1"/>
    <col min="265" max="265" width="7.42578125" style="100" customWidth="1"/>
    <col min="266" max="266" width="7.85546875" style="100" customWidth="1"/>
    <col min="267" max="267" width="9.140625" style="100"/>
    <col min="268" max="268" width="15.5703125" style="100" customWidth="1"/>
    <col min="269" max="274" width="9.140625" style="100" customWidth="1"/>
    <col min="275" max="512" width="9.140625" style="100"/>
    <col min="513" max="513" width="13.5703125" style="100" customWidth="1"/>
    <col min="514" max="514" width="5.42578125" style="100" customWidth="1"/>
    <col min="515" max="515" width="5.7109375" style="100" customWidth="1"/>
    <col min="516" max="516" width="9" style="100" customWidth="1"/>
    <col min="517" max="517" width="7.42578125" style="100" customWidth="1"/>
    <col min="518" max="518" width="7.7109375" style="100" customWidth="1"/>
    <col min="519" max="520" width="7.5703125" style="100" customWidth="1"/>
    <col min="521" max="521" width="7.42578125" style="100" customWidth="1"/>
    <col min="522" max="522" width="7.85546875" style="100" customWidth="1"/>
    <col min="523" max="523" width="9.140625" style="100"/>
    <col min="524" max="524" width="15.5703125" style="100" customWidth="1"/>
    <col min="525" max="530" width="9.140625" style="100" customWidth="1"/>
    <col min="531" max="768" width="9.140625" style="100"/>
    <col min="769" max="769" width="13.5703125" style="100" customWidth="1"/>
    <col min="770" max="770" width="5.42578125" style="100" customWidth="1"/>
    <col min="771" max="771" width="5.7109375" style="100" customWidth="1"/>
    <col min="772" max="772" width="9" style="100" customWidth="1"/>
    <col min="773" max="773" width="7.42578125" style="100" customWidth="1"/>
    <col min="774" max="774" width="7.7109375" style="100" customWidth="1"/>
    <col min="775" max="776" width="7.5703125" style="100" customWidth="1"/>
    <col min="777" max="777" width="7.42578125" style="100" customWidth="1"/>
    <col min="778" max="778" width="7.85546875" style="100" customWidth="1"/>
    <col min="779" max="779" width="9.140625" style="100"/>
    <col min="780" max="780" width="15.5703125" style="100" customWidth="1"/>
    <col min="781" max="786" width="9.140625" style="100" customWidth="1"/>
    <col min="787" max="1024" width="9.140625" style="100"/>
    <col min="1025" max="1025" width="13.5703125" style="100" customWidth="1"/>
    <col min="1026" max="1026" width="5.42578125" style="100" customWidth="1"/>
    <col min="1027" max="1027" width="5.7109375" style="100" customWidth="1"/>
    <col min="1028" max="1028" width="9" style="100" customWidth="1"/>
    <col min="1029" max="1029" width="7.42578125" style="100" customWidth="1"/>
    <col min="1030" max="1030" width="7.7109375" style="100" customWidth="1"/>
    <col min="1031" max="1032" width="7.5703125" style="100" customWidth="1"/>
    <col min="1033" max="1033" width="7.42578125" style="100" customWidth="1"/>
    <col min="1034" max="1034" width="7.85546875" style="100" customWidth="1"/>
    <col min="1035" max="1035" width="9.140625" style="100"/>
    <col min="1036" max="1036" width="15.5703125" style="100" customWidth="1"/>
    <col min="1037" max="1042" width="9.140625" style="100" customWidth="1"/>
    <col min="1043" max="1280" width="9.140625" style="100"/>
    <col min="1281" max="1281" width="13.5703125" style="100" customWidth="1"/>
    <col min="1282" max="1282" width="5.42578125" style="100" customWidth="1"/>
    <col min="1283" max="1283" width="5.7109375" style="100" customWidth="1"/>
    <col min="1284" max="1284" width="9" style="100" customWidth="1"/>
    <col min="1285" max="1285" width="7.42578125" style="100" customWidth="1"/>
    <col min="1286" max="1286" width="7.7109375" style="100" customWidth="1"/>
    <col min="1287" max="1288" width="7.5703125" style="100" customWidth="1"/>
    <col min="1289" max="1289" width="7.42578125" style="100" customWidth="1"/>
    <col min="1290" max="1290" width="7.85546875" style="100" customWidth="1"/>
    <col min="1291" max="1291" width="9.140625" style="100"/>
    <col min="1292" max="1292" width="15.5703125" style="100" customWidth="1"/>
    <col min="1293" max="1298" width="9.140625" style="100" customWidth="1"/>
    <col min="1299" max="1536" width="9.140625" style="100"/>
    <col min="1537" max="1537" width="13.5703125" style="100" customWidth="1"/>
    <col min="1538" max="1538" width="5.42578125" style="100" customWidth="1"/>
    <col min="1539" max="1539" width="5.7109375" style="100" customWidth="1"/>
    <col min="1540" max="1540" width="9" style="100" customWidth="1"/>
    <col min="1541" max="1541" width="7.42578125" style="100" customWidth="1"/>
    <col min="1542" max="1542" width="7.7109375" style="100" customWidth="1"/>
    <col min="1543" max="1544" width="7.5703125" style="100" customWidth="1"/>
    <col min="1545" max="1545" width="7.42578125" style="100" customWidth="1"/>
    <col min="1546" max="1546" width="7.85546875" style="100" customWidth="1"/>
    <col min="1547" max="1547" width="9.140625" style="100"/>
    <col min="1548" max="1548" width="15.5703125" style="100" customWidth="1"/>
    <col min="1549" max="1554" width="9.140625" style="100" customWidth="1"/>
    <col min="1555" max="1792" width="9.140625" style="100"/>
    <col min="1793" max="1793" width="13.5703125" style="100" customWidth="1"/>
    <col min="1794" max="1794" width="5.42578125" style="100" customWidth="1"/>
    <col min="1795" max="1795" width="5.7109375" style="100" customWidth="1"/>
    <col min="1796" max="1796" width="9" style="100" customWidth="1"/>
    <col min="1797" max="1797" width="7.42578125" style="100" customWidth="1"/>
    <col min="1798" max="1798" width="7.7109375" style="100" customWidth="1"/>
    <col min="1799" max="1800" width="7.5703125" style="100" customWidth="1"/>
    <col min="1801" max="1801" width="7.42578125" style="100" customWidth="1"/>
    <col min="1802" max="1802" width="7.85546875" style="100" customWidth="1"/>
    <col min="1803" max="1803" width="9.140625" style="100"/>
    <col min="1804" max="1804" width="15.5703125" style="100" customWidth="1"/>
    <col min="1805" max="1810" width="9.140625" style="100" customWidth="1"/>
    <col min="1811" max="2048" width="9.140625" style="100"/>
    <col min="2049" max="2049" width="13.5703125" style="100" customWidth="1"/>
    <col min="2050" max="2050" width="5.42578125" style="100" customWidth="1"/>
    <col min="2051" max="2051" width="5.7109375" style="100" customWidth="1"/>
    <col min="2052" max="2052" width="9" style="100" customWidth="1"/>
    <col min="2053" max="2053" width="7.42578125" style="100" customWidth="1"/>
    <col min="2054" max="2054" width="7.7109375" style="100" customWidth="1"/>
    <col min="2055" max="2056" width="7.5703125" style="100" customWidth="1"/>
    <col min="2057" max="2057" width="7.42578125" style="100" customWidth="1"/>
    <col min="2058" max="2058" width="7.85546875" style="100" customWidth="1"/>
    <col min="2059" max="2059" width="9.140625" style="100"/>
    <col min="2060" max="2060" width="15.5703125" style="100" customWidth="1"/>
    <col min="2061" max="2066" width="9.140625" style="100" customWidth="1"/>
    <col min="2067" max="2304" width="9.140625" style="100"/>
    <col min="2305" max="2305" width="13.5703125" style="100" customWidth="1"/>
    <col min="2306" max="2306" width="5.42578125" style="100" customWidth="1"/>
    <col min="2307" max="2307" width="5.7109375" style="100" customWidth="1"/>
    <col min="2308" max="2308" width="9" style="100" customWidth="1"/>
    <col min="2309" max="2309" width="7.42578125" style="100" customWidth="1"/>
    <col min="2310" max="2310" width="7.7109375" style="100" customWidth="1"/>
    <col min="2311" max="2312" width="7.5703125" style="100" customWidth="1"/>
    <col min="2313" max="2313" width="7.42578125" style="100" customWidth="1"/>
    <col min="2314" max="2314" width="7.85546875" style="100" customWidth="1"/>
    <col min="2315" max="2315" width="9.140625" style="100"/>
    <col min="2316" max="2316" width="15.5703125" style="100" customWidth="1"/>
    <col min="2317" max="2322" width="9.140625" style="100" customWidth="1"/>
    <col min="2323" max="2560" width="9.140625" style="100"/>
    <col min="2561" max="2561" width="13.5703125" style="100" customWidth="1"/>
    <col min="2562" max="2562" width="5.42578125" style="100" customWidth="1"/>
    <col min="2563" max="2563" width="5.7109375" style="100" customWidth="1"/>
    <col min="2564" max="2564" width="9" style="100" customWidth="1"/>
    <col min="2565" max="2565" width="7.42578125" style="100" customWidth="1"/>
    <col min="2566" max="2566" width="7.7109375" style="100" customWidth="1"/>
    <col min="2567" max="2568" width="7.5703125" style="100" customWidth="1"/>
    <col min="2569" max="2569" width="7.42578125" style="100" customWidth="1"/>
    <col min="2570" max="2570" width="7.85546875" style="100" customWidth="1"/>
    <col min="2571" max="2571" width="9.140625" style="100"/>
    <col min="2572" max="2572" width="15.5703125" style="100" customWidth="1"/>
    <col min="2573" max="2578" width="9.140625" style="100" customWidth="1"/>
    <col min="2579" max="2816" width="9.140625" style="100"/>
    <col min="2817" max="2817" width="13.5703125" style="100" customWidth="1"/>
    <col min="2818" max="2818" width="5.42578125" style="100" customWidth="1"/>
    <col min="2819" max="2819" width="5.7109375" style="100" customWidth="1"/>
    <col min="2820" max="2820" width="9" style="100" customWidth="1"/>
    <col min="2821" max="2821" width="7.42578125" style="100" customWidth="1"/>
    <col min="2822" max="2822" width="7.7109375" style="100" customWidth="1"/>
    <col min="2823" max="2824" width="7.5703125" style="100" customWidth="1"/>
    <col min="2825" max="2825" width="7.42578125" style="100" customWidth="1"/>
    <col min="2826" max="2826" width="7.85546875" style="100" customWidth="1"/>
    <col min="2827" max="2827" width="9.140625" style="100"/>
    <col min="2828" max="2828" width="15.5703125" style="100" customWidth="1"/>
    <col min="2829" max="2834" width="9.140625" style="100" customWidth="1"/>
    <col min="2835" max="3072" width="9.140625" style="100"/>
    <col min="3073" max="3073" width="13.5703125" style="100" customWidth="1"/>
    <col min="3074" max="3074" width="5.42578125" style="100" customWidth="1"/>
    <col min="3075" max="3075" width="5.7109375" style="100" customWidth="1"/>
    <col min="3076" max="3076" width="9" style="100" customWidth="1"/>
    <col min="3077" max="3077" width="7.42578125" style="100" customWidth="1"/>
    <col min="3078" max="3078" width="7.7109375" style="100" customWidth="1"/>
    <col min="3079" max="3080" width="7.5703125" style="100" customWidth="1"/>
    <col min="3081" max="3081" width="7.42578125" style="100" customWidth="1"/>
    <col min="3082" max="3082" width="7.85546875" style="100" customWidth="1"/>
    <col min="3083" max="3083" width="9.140625" style="100"/>
    <col min="3084" max="3084" width="15.5703125" style="100" customWidth="1"/>
    <col min="3085" max="3090" width="9.140625" style="100" customWidth="1"/>
    <col min="3091" max="3328" width="9.140625" style="100"/>
    <col min="3329" max="3329" width="13.5703125" style="100" customWidth="1"/>
    <col min="3330" max="3330" width="5.42578125" style="100" customWidth="1"/>
    <col min="3331" max="3331" width="5.7109375" style="100" customWidth="1"/>
    <col min="3332" max="3332" width="9" style="100" customWidth="1"/>
    <col min="3333" max="3333" width="7.42578125" style="100" customWidth="1"/>
    <col min="3334" max="3334" width="7.7109375" style="100" customWidth="1"/>
    <col min="3335" max="3336" width="7.5703125" style="100" customWidth="1"/>
    <col min="3337" max="3337" width="7.42578125" style="100" customWidth="1"/>
    <col min="3338" max="3338" width="7.85546875" style="100" customWidth="1"/>
    <col min="3339" max="3339" width="9.140625" style="100"/>
    <col min="3340" max="3340" width="15.5703125" style="100" customWidth="1"/>
    <col min="3341" max="3346" width="9.140625" style="100" customWidth="1"/>
    <col min="3347" max="3584" width="9.140625" style="100"/>
    <col min="3585" max="3585" width="13.5703125" style="100" customWidth="1"/>
    <col min="3586" max="3586" width="5.42578125" style="100" customWidth="1"/>
    <col min="3587" max="3587" width="5.7109375" style="100" customWidth="1"/>
    <col min="3588" max="3588" width="9" style="100" customWidth="1"/>
    <col min="3589" max="3589" width="7.42578125" style="100" customWidth="1"/>
    <col min="3590" max="3590" width="7.7109375" style="100" customWidth="1"/>
    <col min="3591" max="3592" width="7.5703125" style="100" customWidth="1"/>
    <col min="3593" max="3593" width="7.42578125" style="100" customWidth="1"/>
    <col min="3594" max="3594" width="7.85546875" style="100" customWidth="1"/>
    <col min="3595" max="3595" width="9.140625" style="100"/>
    <col min="3596" max="3596" width="15.5703125" style="100" customWidth="1"/>
    <col min="3597" max="3602" width="9.140625" style="100" customWidth="1"/>
    <col min="3603" max="3840" width="9.140625" style="100"/>
    <col min="3841" max="3841" width="13.5703125" style="100" customWidth="1"/>
    <col min="3842" max="3842" width="5.42578125" style="100" customWidth="1"/>
    <col min="3843" max="3843" width="5.7109375" style="100" customWidth="1"/>
    <col min="3844" max="3844" width="9" style="100" customWidth="1"/>
    <col min="3845" max="3845" width="7.42578125" style="100" customWidth="1"/>
    <col min="3846" max="3846" width="7.7109375" style="100" customWidth="1"/>
    <col min="3847" max="3848" width="7.5703125" style="100" customWidth="1"/>
    <col min="3849" max="3849" width="7.42578125" style="100" customWidth="1"/>
    <col min="3850" max="3850" width="7.85546875" style="100" customWidth="1"/>
    <col min="3851" max="3851" width="9.140625" style="100"/>
    <col min="3852" max="3852" width="15.5703125" style="100" customWidth="1"/>
    <col min="3853" max="3858" width="9.140625" style="100" customWidth="1"/>
    <col min="3859" max="4096" width="9.140625" style="100"/>
    <col min="4097" max="4097" width="13.5703125" style="100" customWidth="1"/>
    <col min="4098" max="4098" width="5.42578125" style="100" customWidth="1"/>
    <col min="4099" max="4099" width="5.7109375" style="100" customWidth="1"/>
    <col min="4100" max="4100" width="9" style="100" customWidth="1"/>
    <col min="4101" max="4101" width="7.42578125" style="100" customWidth="1"/>
    <col min="4102" max="4102" width="7.7109375" style="100" customWidth="1"/>
    <col min="4103" max="4104" width="7.5703125" style="100" customWidth="1"/>
    <col min="4105" max="4105" width="7.42578125" style="100" customWidth="1"/>
    <col min="4106" max="4106" width="7.85546875" style="100" customWidth="1"/>
    <col min="4107" max="4107" width="9.140625" style="100"/>
    <col min="4108" max="4108" width="15.5703125" style="100" customWidth="1"/>
    <col min="4109" max="4114" width="9.140625" style="100" customWidth="1"/>
    <col min="4115" max="4352" width="9.140625" style="100"/>
    <col min="4353" max="4353" width="13.5703125" style="100" customWidth="1"/>
    <col min="4354" max="4354" width="5.42578125" style="100" customWidth="1"/>
    <col min="4355" max="4355" width="5.7109375" style="100" customWidth="1"/>
    <col min="4356" max="4356" width="9" style="100" customWidth="1"/>
    <col min="4357" max="4357" width="7.42578125" style="100" customWidth="1"/>
    <col min="4358" max="4358" width="7.7109375" style="100" customWidth="1"/>
    <col min="4359" max="4360" width="7.5703125" style="100" customWidth="1"/>
    <col min="4361" max="4361" width="7.42578125" style="100" customWidth="1"/>
    <col min="4362" max="4362" width="7.85546875" style="100" customWidth="1"/>
    <col min="4363" max="4363" width="9.140625" style="100"/>
    <col min="4364" max="4364" width="15.5703125" style="100" customWidth="1"/>
    <col min="4365" max="4370" width="9.140625" style="100" customWidth="1"/>
    <col min="4371" max="4608" width="9.140625" style="100"/>
    <col min="4609" max="4609" width="13.5703125" style="100" customWidth="1"/>
    <col min="4610" max="4610" width="5.42578125" style="100" customWidth="1"/>
    <col min="4611" max="4611" width="5.7109375" style="100" customWidth="1"/>
    <col min="4612" max="4612" width="9" style="100" customWidth="1"/>
    <col min="4613" max="4613" width="7.42578125" style="100" customWidth="1"/>
    <col min="4614" max="4614" width="7.7109375" style="100" customWidth="1"/>
    <col min="4615" max="4616" width="7.5703125" style="100" customWidth="1"/>
    <col min="4617" max="4617" width="7.42578125" style="100" customWidth="1"/>
    <col min="4618" max="4618" width="7.85546875" style="100" customWidth="1"/>
    <col min="4619" max="4619" width="9.140625" style="100"/>
    <col min="4620" max="4620" width="15.5703125" style="100" customWidth="1"/>
    <col min="4621" max="4626" width="9.140625" style="100" customWidth="1"/>
    <col min="4627" max="4864" width="9.140625" style="100"/>
    <col min="4865" max="4865" width="13.5703125" style="100" customWidth="1"/>
    <col min="4866" max="4866" width="5.42578125" style="100" customWidth="1"/>
    <col min="4867" max="4867" width="5.7109375" style="100" customWidth="1"/>
    <col min="4868" max="4868" width="9" style="100" customWidth="1"/>
    <col min="4869" max="4869" width="7.42578125" style="100" customWidth="1"/>
    <col min="4870" max="4870" width="7.7109375" style="100" customWidth="1"/>
    <col min="4871" max="4872" width="7.5703125" style="100" customWidth="1"/>
    <col min="4873" max="4873" width="7.42578125" style="100" customWidth="1"/>
    <col min="4874" max="4874" width="7.85546875" style="100" customWidth="1"/>
    <col min="4875" max="4875" width="9.140625" style="100"/>
    <col min="4876" max="4876" width="15.5703125" style="100" customWidth="1"/>
    <col min="4877" max="4882" width="9.140625" style="100" customWidth="1"/>
    <col min="4883" max="5120" width="9.140625" style="100"/>
    <col min="5121" max="5121" width="13.5703125" style="100" customWidth="1"/>
    <col min="5122" max="5122" width="5.42578125" style="100" customWidth="1"/>
    <col min="5123" max="5123" width="5.7109375" style="100" customWidth="1"/>
    <col min="5124" max="5124" width="9" style="100" customWidth="1"/>
    <col min="5125" max="5125" width="7.42578125" style="100" customWidth="1"/>
    <col min="5126" max="5126" width="7.7109375" style="100" customWidth="1"/>
    <col min="5127" max="5128" width="7.5703125" style="100" customWidth="1"/>
    <col min="5129" max="5129" width="7.42578125" style="100" customWidth="1"/>
    <col min="5130" max="5130" width="7.85546875" style="100" customWidth="1"/>
    <col min="5131" max="5131" width="9.140625" style="100"/>
    <col min="5132" max="5132" width="15.5703125" style="100" customWidth="1"/>
    <col min="5133" max="5138" width="9.140625" style="100" customWidth="1"/>
    <col min="5139" max="5376" width="9.140625" style="100"/>
    <col min="5377" max="5377" width="13.5703125" style="100" customWidth="1"/>
    <col min="5378" max="5378" width="5.42578125" style="100" customWidth="1"/>
    <col min="5379" max="5379" width="5.7109375" style="100" customWidth="1"/>
    <col min="5380" max="5380" width="9" style="100" customWidth="1"/>
    <col min="5381" max="5381" width="7.42578125" style="100" customWidth="1"/>
    <col min="5382" max="5382" width="7.7109375" style="100" customWidth="1"/>
    <col min="5383" max="5384" width="7.5703125" style="100" customWidth="1"/>
    <col min="5385" max="5385" width="7.42578125" style="100" customWidth="1"/>
    <col min="5386" max="5386" width="7.85546875" style="100" customWidth="1"/>
    <col min="5387" max="5387" width="9.140625" style="100"/>
    <col min="5388" max="5388" width="15.5703125" style="100" customWidth="1"/>
    <col min="5389" max="5394" width="9.140625" style="100" customWidth="1"/>
    <col min="5395" max="5632" width="9.140625" style="100"/>
    <col min="5633" max="5633" width="13.5703125" style="100" customWidth="1"/>
    <col min="5634" max="5634" width="5.42578125" style="100" customWidth="1"/>
    <col min="5635" max="5635" width="5.7109375" style="100" customWidth="1"/>
    <col min="5636" max="5636" width="9" style="100" customWidth="1"/>
    <col min="5637" max="5637" width="7.42578125" style="100" customWidth="1"/>
    <col min="5638" max="5638" width="7.7109375" style="100" customWidth="1"/>
    <col min="5639" max="5640" width="7.5703125" style="100" customWidth="1"/>
    <col min="5641" max="5641" width="7.42578125" style="100" customWidth="1"/>
    <col min="5642" max="5642" width="7.85546875" style="100" customWidth="1"/>
    <col min="5643" max="5643" width="9.140625" style="100"/>
    <col min="5644" max="5644" width="15.5703125" style="100" customWidth="1"/>
    <col min="5645" max="5650" width="9.140625" style="100" customWidth="1"/>
    <col min="5651" max="5888" width="9.140625" style="100"/>
    <col min="5889" max="5889" width="13.5703125" style="100" customWidth="1"/>
    <col min="5890" max="5890" width="5.42578125" style="100" customWidth="1"/>
    <col min="5891" max="5891" width="5.7109375" style="100" customWidth="1"/>
    <col min="5892" max="5892" width="9" style="100" customWidth="1"/>
    <col min="5893" max="5893" width="7.42578125" style="100" customWidth="1"/>
    <col min="5894" max="5894" width="7.7109375" style="100" customWidth="1"/>
    <col min="5895" max="5896" width="7.5703125" style="100" customWidth="1"/>
    <col min="5897" max="5897" width="7.42578125" style="100" customWidth="1"/>
    <col min="5898" max="5898" width="7.85546875" style="100" customWidth="1"/>
    <col min="5899" max="5899" width="9.140625" style="100"/>
    <col min="5900" max="5900" width="15.5703125" style="100" customWidth="1"/>
    <col min="5901" max="5906" width="9.140625" style="100" customWidth="1"/>
    <col min="5907" max="6144" width="9.140625" style="100"/>
    <col min="6145" max="6145" width="13.5703125" style="100" customWidth="1"/>
    <col min="6146" max="6146" width="5.42578125" style="100" customWidth="1"/>
    <col min="6147" max="6147" width="5.7109375" style="100" customWidth="1"/>
    <col min="6148" max="6148" width="9" style="100" customWidth="1"/>
    <col min="6149" max="6149" width="7.42578125" style="100" customWidth="1"/>
    <col min="6150" max="6150" width="7.7109375" style="100" customWidth="1"/>
    <col min="6151" max="6152" width="7.5703125" style="100" customWidth="1"/>
    <col min="6153" max="6153" width="7.42578125" style="100" customWidth="1"/>
    <col min="6154" max="6154" width="7.85546875" style="100" customWidth="1"/>
    <col min="6155" max="6155" width="9.140625" style="100"/>
    <col min="6156" max="6156" width="15.5703125" style="100" customWidth="1"/>
    <col min="6157" max="6162" width="9.140625" style="100" customWidth="1"/>
    <col min="6163" max="6400" width="9.140625" style="100"/>
    <col min="6401" max="6401" width="13.5703125" style="100" customWidth="1"/>
    <col min="6402" max="6402" width="5.42578125" style="100" customWidth="1"/>
    <col min="6403" max="6403" width="5.7109375" style="100" customWidth="1"/>
    <col min="6404" max="6404" width="9" style="100" customWidth="1"/>
    <col min="6405" max="6405" width="7.42578125" style="100" customWidth="1"/>
    <col min="6406" max="6406" width="7.7109375" style="100" customWidth="1"/>
    <col min="6407" max="6408" width="7.5703125" style="100" customWidth="1"/>
    <col min="6409" max="6409" width="7.42578125" style="100" customWidth="1"/>
    <col min="6410" max="6410" width="7.85546875" style="100" customWidth="1"/>
    <col min="6411" max="6411" width="9.140625" style="100"/>
    <col min="6412" max="6412" width="15.5703125" style="100" customWidth="1"/>
    <col min="6413" max="6418" width="9.140625" style="100" customWidth="1"/>
    <col min="6419" max="6656" width="9.140625" style="100"/>
    <col min="6657" max="6657" width="13.5703125" style="100" customWidth="1"/>
    <col min="6658" max="6658" width="5.42578125" style="100" customWidth="1"/>
    <col min="6659" max="6659" width="5.7109375" style="100" customWidth="1"/>
    <col min="6660" max="6660" width="9" style="100" customWidth="1"/>
    <col min="6661" max="6661" width="7.42578125" style="100" customWidth="1"/>
    <col min="6662" max="6662" width="7.7109375" style="100" customWidth="1"/>
    <col min="6663" max="6664" width="7.5703125" style="100" customWidth="1"/>
    <col min="6665" max="6665" width="7.42578125" style="100" customWidth="1"/>
    <col min="6666" max="6666" width="7.85546875" style="100" customWidth="1"/>
    <col min="6667" max="6667" width="9.140625" style="100"/>
    <col min="6668" max="6668" width="15.5703125" style="100" customWidth="1"/>
    <col min="6669" max="6674" width="9.140625" style="100" customWidth="1"/>
    <col min="6675" max="6912" width="9.140625" style="100"/>
    <col min="6913" max="6913" width="13.5703125" style="100" customWidth="1"/>
    <col min="6914" max="6914" width="5.42578125" style="100" customWidth="1"/>
    <col min="6915" max="6915" width="5.7109375" style="100" customWidth="1"/>
    <col min="6916" max="6916" width="9" style="100" customWidth="1"/>
    <col min="6917" max="6917" width="7.42578125" style="100" customWidth="1"/>
    <col min="6918" max="6918" width="7.7109375" style="100" customWidth="1"/>
    <col min="6919" max="6920" width="7.5703125" style="100" customWidth="1"/>
    <col min="6921" max="6921" width="7.42578125" style="100" customWidth="1"/>
    <col min="6922" max="6922" width="7.85546875" style="100" customWidth="1"/>
    <col min="6923" max="6923" width="9.140625" style="100"/>
    <col min="6924" max="6924" width="15.5703125" style="100" customWidth="1"/>
    <col min="6925" max="6930" width="9.140625" style="100" customWidth="1"/>
    <col min="6931" max="7168" width="9.140625" style="100"/>
    <col min="7169" max="7169" width="13.5703125" style="100" customWidth="1"/>
    <col min="7170" max="7170" width="5.42578125" style="100" customWidth="1"/>
    <col min="7171" max="7171" width="5.7109375" style="100" customWidth="1"/>
    <col min="7172" max="7172" width="9" style="100" customWidth="1"/>
    <col min="7173" max="7173" width="7.42578125" style="100" customWidth="1"/>
    <col min="7174" max="7174" width="7.7109375" style="100" customWidth="1"/>
    <col min="7175" max="7176" width="7.5703125" style="100" customWidth="1"/>
    <col min="7177" max="7177" width="7.42578125" style="100" customWidth="1"/>
    <col min="7178" max="7178" width="7.85546875" style="100" customWidth="1"/>
    <col min="7179" max="7179" width="9.140625" style="100"/>
    <col min="7180" max="7180" width="15.5703125" style="100" customWidth="1"/>
    <col min="7181" max="7186" width="9.140625" style="100" customWidth="1"/>
    <col min="7187" max="7424" width="9.140625" style="100"/>
    <col min="7425" max="7425" width="13.5703125" style="100" customWidth="1"/>
    <col min="7426" max="7426" width="5.42578125" style="100" customWidth="1"/>
    <col min="7427" max="7427" width="5.7109375" style="100" customWidth="1"/>
    <col min="7428" max="7428" width="9" style="100" customWidth="1"/>
    <col min="7429" max="7429" width="7.42578125" style="100" customWidth="1"/>
    <col min="7430" max="7430" width="7.7109375" style="100" customWidth="1"/>
    <col min="7431" max="7432" width="7.5703125" style="100" customWidth="1"/>
    <col min="7433" max="7433" width="7.42578125" style="100" customWidth="1"/>
    <col min="7434" max="7434" width="7.85546875" style="100" customWidth="1"/>
    <col min="7435" max="7435" width="9.140625" style="100"/>
    <col min="7436" max="7436" width="15.5703125" style="100" customWidth="1"/>
    <col min="7437" max="7442" width="9.140625" style="100" customWidth="1"/>
    <col min="7443" max="7680" width="9.140625" style="100"/>
    <col min="7681" max="7681" width="13.5703125" style="100" customWidth="1"/>
    <col min="7682" max="7682" width="5.42578125" style="100" customWidth="1"/>
    <col min="7683" max="7683" width="5.7109375" style="100" customWidth="1"/>
    <col min="7684" max="7684" width="9" style="100" customWidth="1"/>
    <col min="7685" max="7685" width="7.42578125" style="100" customWidth="1"/>
    <col min="7686" max="7686" width="7.7109375" style="100" customWidth="1"/>
    <col min="7687" max="7688" width="7.5703125" style="100" customWidth="1"/>
    <col min="7689" max="7689" width="7.42578125" style="100" customWidth="1"/>
    <col min="7690" max="7690" width="7.85546875" style="100" customWidth="1"/>
    <col min="7691" max="7691" width="9.140625" style="100"/>
    <col min="7692" max="7692" width="15.5703125" style="100" customWidth="1"/>
    <col min="7693" max="7698" width="9.140625" style="100" customWidth="1"/>
    <col min="7699" max="7936" width="9.140625" style="100"/>
    <col min="7937" max="7937" width="13.5703125" style="100" customWidth="1"/>
    <col min="7938" max="7938" width="5.42578125" style="100" customWidth="1"/>
    <col min="7939" max="7939" width="5.7109375" style="100" customWidth="1"/>
    <col min="7940" max="7940" width="9" style="100" customWidth="1"/>
    <col min="7941" max="7941" width="7.42578125" style="100" customWidth="1"/>
    <col min="7942" max="7942" width="7.7109375" style="100" customWidth="1"/>
    <col min="7943" max="7944" width="7.5703125" style="100" customWidth="1"/>
    <col min="7945" max="7945" width="7.42578125" style="100" customWidth="1"/>
    <col min="7946" max="7946" width="7.85546875" style="100" customWidth="1"/>
    <col min="7947" max="7947" width="9.140625" style="100"/>
    <col min="7948" max="7948" width="15.5703125" style="100" customWidth="1"/>
    <col min="7949" max="7954" width="9.140625" style="100" customWidth="1"/>
    <col min="7955" max="8192" width="9.140625" style="100"/>
    <col min="8193" max="8193" width="13.5703125" style="100" customWidth="1"/>
    <col min="8194" max="8194" width="5.42578125" style="100" customWidth="1"/>
    <col min="8195" max="8195" width="5.7109375" style="100" customWidth="1"/>
    <col min="8196" max="8196" width="9" style="100" customWidth="1"/>
    <col min="8197" max="8197" width="7.42578125" style="100" customWidth="1"/>
    <col min="8198" max="8198" width="7.7109375" style="100" customWidth="1"/>
    <col min="8199" max="8200" width="7.5703125" style="100" customWidth="1"/>
    <col min="8201" max="8201" width="7.42578125" style="100" customWidth="1"/>
    <col min="8202" max="8202" width="7.85546875" style="100" customWidth="1"/>
    <col min="8203" max="8203" width="9.140625" style="100"/>
    <col min="8204" max="8204" width="15.5703125" style="100" customWidth="1"/>
    <col min="8205" max="8210" width="9.140625" style="100" customWidth="1"/>
    <col min="8211" max="8448" width="9.140625" style="100"/>
    <col min="8449" max="8449" width="13.5703125" style="100" customWidth="1"/>
    <col min="8450" max="8450" width="5.42578125" style="100" customWidth="1"/>
    <col min="8451" max="8451" width="5.7109375" style="100" customWidth="1"/>
    <col min="8452" max="8452" width="9" style="100" customWidth="1"/>
    <col min="8453" max="8453" width="7.42578125" style="100" customWidth="1"/>
    <col min="8454" max="8454" width="7.7109375" style="100" customWidth="1"/>
    <col min="8455" max="8456" width="7.5703125" style="100" customWidth="1"/>
    <col min="8457" max="8457" width="7.42578125" style="100" customWidth="1"/>
    <col min="8458" max="8458" width="7.85546875" style="100" customWidth="1"/>
    <col min="8459" max="8459" width="9.140625" style="100"/>
    <col min="8460" max="8460" width="15.5703125" style="100" customWidth="1"/>
    <col min="8461" max="8466" width="9.140625" style="100" customWidth="1"/>
    <col min="8467" max="8704" width="9.140625" style="100"/>
    <col min="8705" max="8705" width="13.5703125" style="100" customWidth="1"/>
    <col min="8706" max="8706" width="5.42578125" style="100" customWidth="1"/>
    <col min="8707" max="8707" width="5.7109375" style="100" customWidth="1"/>
    <col min="8708" max="8708" width="9" style="100" customWidth="1"/>
    <col min="8709" max="8709" width="7.42578125" style="100" customWidth="1"/>
    <col min="8710" max="8710" width="7.7109375" style="100" customWidth="1"/>
    <col min="8711" max="8712" width="7.5703125" style="100" customWidth="1"/>
    <col min="8713" max="8713" width="7.42578125" style="100" customWidth="1"/>
    <col min="8714" max="8714" width="7.85546875" style="100" customWidth="1"/>
    <col min="8715" max="8715" width="9.140625" style="100"/>
    <col min="8716" max="8716" width="15.5703125" style="100" customWidth="1"/>
    <col min="8717" max="8722" width="9.140625" style="100" customWidth="1"/>
    <col min="8723" max="8960" width="9.140625" style="100"/>
    <col min="8961" max="8961" width="13.5703125" style="100" customWidth="1"/>
    <col min="8962" max="8962" width="5.42578125" style="100" customWidth="1"/>
    <col min="8963" max="8963" width="5.7109375" style="100" customWidth="1"/>
    <col min="8964" max="8964" width="9" style="100" customWidth="1"/>
    <col min="8965" max="8965" width="7.42578125" style="100" customWidth="1"/>
    <col min="8966" max="8966" width="7.7109375" style="100" customWidth="1"/>
    <col min="8967" max="8968" width="7.5703125" style="100" customWidth="1"/>
    <col min="8969" max="8969" width="7.42578125" style="100" customWidth="1"/>
    <col min="8970" max="8970" width="7.85546875" style="100" customWidth="1"/>
    <col min="8971" max="8971" width="9.140625" style="100"/>
    <col min="8972" max="8972" width="15.5703125" style="100" customWidth="1"/>
    <col min="8973" max="8978" width="9.140625" style="100" customWidth="1"/>
    <col min="8979" max="9216" width="9.140625" style="100"/>
    <col min="9217" max="9217" width="13.5703125" style="100" customWidth="1"/>
    <col min="9218" max="9218" width="5.42578125" style="100" customWidth="1"/>
    <col min="9219" max="9219" width="5.7109375" style="100" customWidth="1"/>
    <col min="9220" max="9220" width="9" style="100" customWidth="1"/>
    <col min="9221" max="9221" width="7.42578125" style="100" customWidth="1"/>
    <col min="9222" max="9222" width="7.7109375" style="100" customWidth="1"/>
    <col min="9223" max="9224" width="7.5703125" style="100" customWidth="1"/>
    <col min="9225" max="9225" width="7.42578125" style="100" customWidth="1"/>
    <col min="9226" max="9226" width="7.85546875" style="100" customWidth="1"/>
    <col min="9227" max="9227" width="9.140625" style="100"/>
    <col min="9228" max="9228" width="15.5703125" style="100" customWidth="1"/>
    <col min="9229" max="9234" width="9.140625" style="100" customWidth="1"/>
    <col min="9235" max="9472" width="9.140625" style="100"/>
    <col min="9473" max="9473" width="13.5703125" style="100" customWidth="1"/>
    <col min="9474" max="9474" width="5.42578125" style="100" customWidth="1"/>
    <col min="9475" max="9475" width="5.7109375" style="100" customWidth="1"/>
    <col min="9476" max="9476" width="9" style="100" customWidth="1"/>
    <col min="9477" max="9477" width="7.42578125" style="100" customWidth="1"/>
    <col min="9478" max="9478" width="7.7109375" style="100" customWidth="1"/>
    <col min="9479" max="9480" width="7.5703125" style="100" customWidth="1"/>
    <col min="9481" max="9481" width="7.42578125" style="100" customWidth="1"/>
    <col min="9482" max="9482" width="7.85546875" style="100" customWidth="1"/>
    <col min="9483" max="9483" width="9.140625" style="100"/>
    <col min="9484" max="9484" width="15.5703125" style="100" customWidth="1"/>
    <col min="9485" max="9490" width="9.140625" style="100" customWidth="1"/>
    <col min="9491" max="9728" width="9.140625" style="100"/>
    <col min="9729" max="9729" width="13.5703125" style="100" customWidth="1"/>
    <col min="9730" max="9730" width="5.42578125" style="100" customWidth="1"/>
    <col min="9731" max="9731" width="5.7109375" style="100" customWidth="1"/>
    <col min="9732" max="9732" width="9" style="100" customWidth="1"/>
    <col min="9733" max="9733" width="7.42578125" style="100" customWidth="1"/>
    <col min="9734" max="9734" width="7.7109375" style="100" customWidth="1"/>
    <col min="9735" max="9736" width="7.5703125" style="100" customWidth="1"/>
    <col min="9737" max="9737" width="7.42578125" style="100" customWidth="1"/>
    <col min="9738" max="9738" width="7.85546875" style="100" customWidth="1"/>
    <col min="9739" max="9739" width="9.140625" style="100"/>
    <col min="9740" max="9740" width="15.5703125" style="100" customWidth="1"/>
    <col min="9741" max="9746" width="9.140625" style="100" customWidth="1"/>
    <col min="9747" max="9984" width="9.140625" style="100"/>
    <col min="9985" max="9985" width="13.5703125" style="100" customWidth="1"/>
    <col min="9986" max="9986" width="5.42578125" style="100" customWidth="1"/>
    <col min="9987" max="9987" width="5.7109375" style="100" customWidth="1"/>
    <col min="9988" max="9988" width="9" style="100" customWidth="1"/>
    <col min="9989" max="9989" width="7.42578125" style="100" customWidth="1"/>
    <col min="9990" max="9990" width="7.7109375" style="100" customWidth="1"/>
    <col min="9991" max="9992" width="7.5703125" style="100" customWidth="1"/>
    <col min="9993" max="9993" width="7.42578125" style="100" customWidth="1"/>
    <col min="9994" max="9994" width="7.85546875" style="100" customWidth="1"/>
    <col min="9995" max="9995" width="9.140625" style="100"/>
    <col min="9996" max="9996" width="15.5703125" style="100" customWidth="1"/>
    <col min="9997" max="10002" width="9.140625" style="100" customWidth="1"/>
    <col min="10003" max="10240" width="9.140625" style="100"/>
    <col min="10241" max="10241" width="13.5703125" style="100" customWidth="1"/>
    <col min="10242" max="10242" width="5.42578125" style="100" customWidth="1"/>
    <col min="10243" max="10243" width="5.7109375" style="100" customWidth="1"/>
    <col min="10244" max="10244" width="9" style="100" customWidth="1"/>
    <col min="10245" max="10245" width="7.42578125" style="100" customWidth="1"/>
    <col min="10246" max="10246" width="7.7109375" style="100" customWidth="1"/>
    <col min="10247" max="10248" width="7.5703125" style="100" customWidth="1"/>
    <col min="10249" max="10249" width="7.42578125" style="100" customWidth="1"/>
    <col min="10250" max="10250" width="7.85546875" style="100" customWidth="1"/>
    <col min="10251" max="10251" width="9.140625" style="100"/>
    <col min="10252" max="10252" width="15.5703125" style="100" customWidth="1"/>
    <col min="10253" max="10258" width="9.140625" style="100" customWidth="1"/>
    <col min="10259" max="10496" width="9.140625" style="100"/>
    <col min="10497" max="10497" width="13.5703125" style="100" customWidth="1"/>
    <col min="10498" max="10498" width="5.42578125" style="100" customWidth="1"/>
    <col min="10499" max="10499" width="5.7109375" style="100" customWidth="1"/>
    <col min="10500" max="10500" width="9" style="100" customWidth="1"/>
    <col min="10501" max="10501" width="7.42578125" style="100" customWidth="1"/>
    <col min="10502" max="10502" width="7.7109375" style="100" customWidth="1"/>
    <col min="10503" max="10504" width="7.5703125" style="100" customWidth="1"/>
    <col min="10505" max="10505" width="7.42578125" style="100" customWidth="1"/>
    <col min="10506" max="10506" width="7.85546875" style="100" customWidth="1"/>
    <col min="10507" max="10507" width="9.140625" style="100"/>
    <col min="10508" max="10508" width="15.5703125" style="100" customWidth="1"/>
    <col min="10509" max="10514" width="9.140625" style="100" customWidth="1"/>
    <col min="10515" max="10752" width="9.140625" style="100"/>
    <col min="10753" max="10753" width="13.5703125" style="100" customWidth="1"/>
    <col min="10754" max="10754" width="5.42578125" style="100" customWidth="1"/>
    <col min="10755" max="10755" width="5.7109375" style="100" customWidth="1"/>
    <col min="10756" max="10756" width="9" style="100" customWidth="1"/>
    <col min="10757" max="10757" width="7.42578125" style="100" customWidth="1"/>
    <col min="10758" max="10758" width="7.7109375" style="100" customWidth="1"/>
    <col min="10759" max="10760" width="7.5703125" style="100" customWidth="1"/>
    <col min="10761" max="10761" width="7.42578125" style="100" customWidth="1"/>
    <col min="10762" max="10762" width="7.85546875" style="100" customWidth="1"/>
    <col min="10763" max="10763" width="9.140625" style="100"/>
    <col min="10764" max="10764" width="15.5703125" style="100" customWidth="1"/>
    <col min="10765" max="10770" width="9.140625" style="100" customWidth="1"/>
    <col min="10771" max="11008" width="9.140625" style="100"/>
    <col min="11009" max="11009" width="13.5703125" style="100" customWidth="1"/>
    <col min="11010" max="11010" width="5.42578125" style="100" customWidth="1"/>
    <col min="11011" max="11011" width="5.7109375" style="100" customWidth="1"/>
    <col min="11012" max="11012" width="9" style="100" customWidth="1"/>
    <col min="11013" max="11013" width="7.42578125" style="100" customWidth="1"/>
    <col min="11014" max="11014" width="7.7109375" style="100" customWidth="1"/>
    <col min="11015" max="11016" width="7.5703125" style="100" customWidth="1"/>
    <col min="11017" max="11017" width="7.42578125" style="100" customWidth="1"/>
    <col min="11018" max="11018" width="7.85546875" style="100" customWidth="1"/>
    <col min="11019" max="11019" width="9.140625" style="100"/>
    <col min="11020" max="11020" width="15.5703125" style="100" customWidth="1"/>
    <col min="11021" max="11026" width="9.140625" style="100" customWidth="1"/>
    <col min="11027" max="11264" width="9.140625" style="100"/>
    <col min="11265" max="11265" width="13.5703125" style="100" customWidth="1"/>
    <col min="11266" max="11266" width="5.42578125" style="100" customWidth="1"/>
    <col min="11267" max="11267" width="5.7109375" style="100" customWidth="1"/>
    <col min="11268" max="11268" width="9" style="100" customWidth="1"/>
    <col min="11269" max="11269" width="7.42578125" style="100" customWidth="1"/>
    <col min="11270" max="11270" width="7.7109375" style="100" customWidth="1"/>
    <col min="11271" max="11272" width="7.5703125" style="100" customWidth="1"/>
    <col min="11273" max="11273" width="7.42578125" style="100" customWidth="1"/>
    <col min="11274" max="11274" width="7.85546875" style="100" customWidth="1"/>
    <col min="11275" max="11275" width="9.140625" style="100"/>
    <col min="11276" max="11276" width="15.5703125" style="100" customWidth="1"/>
    <col min="11277" max="11282" width="9.140625" style="100" customWidth="1"/>
    <col min="11283" max="11520" width="9.140625" style="100"/>
    <col min="11521" max="11521" width="13.5703125" style="100" customWidth="1"/>
    <col min="11522" max="11522" width="5.42578125" style="100" customWidth="1"/>
    <col min="11523" max="11523" width="5.7109375" style="100" customWidth="1"/>
    <col min="11524" max="11524" width="9" style="100" customWidth="1"/>
    <col min="11525" max="11525" width="7.42578125" style="100" customWidth="1"/>
    <col min="11526" max="11526" width="7.7109375" style="100" customWidth="1"/>
    <col min="11527" max="11528" width="7.5703125" style="100" customWidth="1"/>
    <col min="11529" max="11529" width="7.42578125" style="100" customWidth="1"/>
    <col min="11530" max="11530" width="7.85546875" style="100" customWidth="1"/>
    <col min="11531" max="11531" width="9.140625" style="100"/>
    <col min="11532" max="11532" width="15.5703125" style="100" customWidth="1"/>
    <col min="11533" max="11538" width="9.140625" style="100" customWidth="1"/>
    <col min="11539" max="11776" width="9.140625" style="100"/>
    <col min="11777" max="11777" width="13.5703125" style="100" customWidth="1"/>
    <col min="11778" max="11778" width="5.42578125" style="100" customWidth="1"/>
    <col min="11779" max="11779" width="5.7109375" style="100" customWidth="1"/>
    <col min="11780" max="11780" width="9" style="100" customWidth="1"/>
    <col min="11781" max="11781" width="7.42578125" style="100" customWidth="1"/>
    <col min="11782" max="11782" width="7.7109375" style="100" customWidth="1"/>
    <col min="11783" max="11784" width="7.5703125" style="100" customWidth="1"/>
    <col min="11785" max="11785" width="7.42578125" style="100" customWidth="1"/>
    <col min="11786" max="11786" width="7.85546875" style="100" customWidth="1"/>
    <col min="11787" max="11787" width="9.140625" style="100"/>
    <col min="11788" max="11788" width="15.5703125" style="100" customWidth="1"/>
    <col min="11789" max="11794" width="9.140625" style="100" customWidth="1"/>
    <col min="11795" max="12032" width="9.140625" style="100"/>
    <col min="12033" max="12033" width="13.5703125" style="100" customWidth="1"/>
    <col min="12034" max="12034" width="5.42578125" style="100" customWidth="1"/>
    <col min="12035" max="12035" width="5.7109375" style="100" customWidth="1"/>
    <col min="12036" max="12036" width="9" style="100" customWidth="1"/>
    <col min="12037" max="12037" width="7.42578125" style="100" customWidth="1"/>
    <col min="12038" max="12038" width="7.7109375" style="100" customWidth="1"/>
    <col min="12039" max="12040" width="7.5703125" style="100" customWidth="1"/>
    <col min="12041" max="12041" width="7.42578125" style="100" customWidth="1"/>
    <col min="12042" max="12042" width="7.85546875" style="100" customWidth="1"/>
    <col min="12043" max="12043" width="9.140625" style="100"/>
    <col min="12044" max="12044" width="15.5703125" style="100" customWidth="1"/>
    <col min="12045" max="12050" width="9.140625" style="100" customWidth="1"/>
    <col min="12051" max="12288" width="9.140625" style="100"/>
    <col min="12289" max="12289" width="13.5703125" style="100" customWidth="1"/>
    <col min="12290" max="12290" width="5.42578125" style="100" customWidth="1"/>
    <col min="12291" max="12291" width="5.7109375" style="100" customWidth="1"/>
    <col min="12292" max="12292" width="9" style="100" customWidth="1"/>
    <col min="12293" max="12293" width="7.42578125" style="100" customWidth="1"/>
    <col min="12294" max="12294" width="7.7109375" style="100" customWidth="1"/>
    <col min="12295" max="12296" width="7.5703125" style="100" customWidth="1"/>
    <col min="12297" max="12297" width="7.42578125" style="100" customWidth="1"/>
    <col min="12298" max="12298" width="7.85546875" style="100" customWidth="1"/>
    <col min="12299" max="12299" width="9.140625" style="100"/>
    <col min="12300" max="12300" width="15.5703125" style="100" customWidth="1"/>
    <col min="12301" max="12306" width="9.140625" style="100" customWidth="1"/>
    <col min="12307" max="12544" width="9.140625" style="100"/>
    <col min="12545" max="12545" width="13.5703125" style="100" customWidth="1"/>
    <col min="12546" max="12546" width="5.42578125" style="100" customWidth="1"/>
    <col min="12547" max="12547" width="5.7109375" style="100" customWidth="1"/>
    <col min="12548" max="12548" width="9" style="100" customWidth="1"/>
    <col min="12549" max="12549" width="7.42578125" style="100" customWidth="1"/>
    <col min="12550" max="12550" width="7.7109375" style="100" customWidth="1"/>
    <col min="12551" max="12552" width="7.5703125" style="100" customWidth="1"/>
    <col min="12553" max="12553" width="7.42578125" style="100" customWidth="1"/>
    <col min="12554" max="12554" width="7.85546875" style="100" customWidth="1"/>
    <col min="12555" max="12555" width="9.140625" style="100"/>
    <col min="12556" max="12556" width="15.5703125" style="100" customWidth="1"/>
    <col min="12557" max="12562" width="9.140625" style="100" customWidth="1"/>
    <col min="12563" max="12800" width="9.140625" style="100"/>
    <col min="12801" max="12801" width="13.5703125" style="100" customWidth="1"/>
    <col min="12802" max="12802" width="5.42578125" style="100" customWidth="1"/>
    <col min="12803" max="12803" width="5.7109375" style="100" customWidth="1"/>
    <col min="12804" max="12804" width="9" style="100" customWidth="1"/>
    <col min="12805" max="12805" width="7.42578125" style="100" customWidth="1"/>
    <col min="12806" max="12806" width="7.7109375" style="100" customWidth="1"/>
    <col min="12807" max="12808" width="7.5703125" style="100" customWidth="1"/>
    <col min="12809" max="12809" width="7.42578125" style="100" customWidth="1"/>
    <col min="12810" max="12810" width="7.85546875" style="100" customWidth="1"/>
    <col min="12811" max="12811" width="9.140625" style="100"/>
    <col min="12812" max="12812" width="15.5703125" style="100" customWidth="1"/>
    <col min="12813" max="12818" width="9.140625" style="100" customWidth="1"/>
    <col min="12819" max="13056" width="9.140625" style="100"/>
    <col min="13057" max="13057" width="13.5703125" style="100" customWidth="1"/>
    <col min="13058" max="13058" width="5.42578125" style="100" customWidth="1"/>
    <col min="13059" max="13059" width="5.7109375" style="100" customWidth="1"/>
    <col min="13060" max="13060" width="9" style="100" customWidth="1"/>
    <col min="13061" max="13061" width="7.42578125" style="100" customWidth="1"/>
    <col min="13062" max="13062" width="7.7109375" style="100" customWidth="1"/>
    <col min="13063" max="13064" width="7.5703125" style="100" customWidth="1"/>
    <col min="13065" max="13065" width="7.42578125" style="100" customWidth="1"/>
    <col min="13066" max="13066" width="7.85546875" style="100" customWidth="1"/>
    <col min="13067" max="13067" width="9.140625" style="100"/>
    <col min="13068" max="13068" width="15.5703125" style="100" customWidth="1"/>
    <col min="13069" max="13074" width="9.140625" style="100" customWidth="1"/>
    <col min="13075" max="13312" width="9.140625" style="100"/>
    <col min="13313" max="13313" width="13.5703125" style="100" customWidth="1"/>
    <col min="13314" max="13314" width="5.42578125" style="100" customWidth="1"/>
    <col min="13315" max="13315" width="5.7109375" style="100" customWidth="1"/>
    <col min="13316" max="13316" width="9" style="100" customWidth="1"/>
    <col min="13317" max="13317" width="7.42578125" style="100" customWidth="1"/>
    <col min="13318" max="13318" width="7.7109375" style="100" customWidth="1"/>
    <col min="13319" max="13320" width="7.5703125" style="100" customWidth="1"/>
    <col min="13321" max="13321" width="7.42578125" style="100" customWidth="1"/>
    <col min="13322" max="13322" width="7.85546875" style="100" customWidth="1"/>
    <col min="13323" max="13323" width="9.140625" style="100"/>
    <col min="13324" max="13324" width="15.5703125" style="100" customWidth="1"/>
    <col min="13325" max="13330" width="9.140625" style="100" customWidth="1"/>
    <col min="13331" max="13568" width="9.140625" style="100"/>
    <col min="13569" max="13569" width="13.5703125" style="100" customWidth="1"/>
    <col min="13570" max="13570" width="5.42578125" style="100" customWidth="1"/>
    <col min="13571" max="13571" width="5.7109375" style="100" customWidth="1"/>
    <col min="13572" max="13572" width="9" style="100" customWidth="1"/>
    <col min="13573" max="13573" width="7.42578125" style="100" customWidth="1"/>
    <col min="13574" max="13574" width="7.7109375" style="100" customWidth="1"/>
    <col min="13575" max="13576" width="7.5703125" style="100" customWidth="1"/>
    <col min="13577" max="13577" width="7.42578125" style="100" customWidth="1"/>
    <col min="13578" max="13578" width="7.85546875" style="100" customWidth="1"/>
    <col min="13579" max="13579" width="9.140625" style="100"/>
    <col min="13580" max="13580" width="15.5703125" style="100" customWidth="1"/>
    <col min="13581" max="13586" width="9.140625" style="100" customWidth="1"/>
    <col min="13587" max="13824" width="9.140625" style="100"/>
    <col min="13825" max="13825" width="13.5703125" style="100" customWidth="1"/>
    <col min="13826" max="13826" width="5.42578125" style="100" customWidth="1"/>
    <col min="13827" max="13827" width="5.7109375" style="100" customWidth="1"/>
    <col min="13828" max="13828" width="9" style="100" customWidth="1"/>
    <col min="13829" max="13829" width="7.42578125" style="100" customWidth="1"/>
    <col min="13830" max="13830" width="7.7109375" style="100" customWidth="1"/>
    <col min="13831" max="13832" width="7.5703125" style="100" customWidth="1"/>
    <col min="13833" max="13833" width="7.42578125" style="100" customWidth="1"/>
    <col min="13834" max="13834" width="7.85546875" style="100" customWidth="1"/>
    <col min="13835" max="13835" width="9.140625" style="100"/>
    <col min="13836" max="13836" width="15.5703125" style="100" customWidth="1"/>
    <col min="13837" max="13842" width="9.140625" style="100" customWidth="1"/>
    <col min="13843" max="14080" width="9.140625" style="100"/>
    <col min="14081" max="14081" width="13.5703125" style="100" customWidth="1"/>
    <col min="14082" max="14082" width="5.42578125" style="100" customWidth="1"/>
    <col min="14083" max="14083" width="5.7109375" style="100" customWidth="1"/>
    <col min="14084" max="14084" width="9" style="100" customWidth="1"/>
    <col min="14085" max="14085" width="7.42578125" style="100" customWidth="1"/>
    <col min="14086" max="14086" width="7.7109375" style="100" customWidth="1"/>
    <col min="14087" max="14088" width="7.5703125" style="100" customWidth="1"/>
    <col min="14089" max="14089" width="7.42578125" style="100" customWidth="1"/>
    <col min="14090" max="14090" width="7.85546875" style="100" customWidth="1"/>
    <col min="14091" max="14091" width="9.140625" style="100"/>
    <col min="14092" max="14092" width="15.5703125" style="100" customWidth="1"/>
    <col min="14093" max="14098" width="9.140625" style="100" customWidth="1"/>
    <col min="14099" max="14336" width="9.140625" style="100"/>
    <col min="14337" max="14337" width="13.5703125" style="100" customWidth="1"/>
    <col min="14338" max="14338" width="5.42578125" style="100" customWidth="1"/>
    <col min="14339" max="14339" width="5.7109375" style="100" customWidth="1"/>
    <col min="14340" max="14340" width="9" style="100" customWidth="1"/>
    <col min="14341" max="14341" width="7.42578125" style="100" customWidth="1"/>
    <col min="14342" max="14342" width="7.7109375" style="100" customWidth="1"/>
    <col min="14343" max="14344" width="7.5703125" style="100" customWidth="1"/>
    <col min="14345" max="14345" width="7.42578125" style="100" customWidth="1"/>
    <col min="14346" max="14346" width="7.85546875" style="100" customWidth="1"/>
    <col min="14347" max="14347" width="9.140625" style="100"/>
    <col min="14348" max="14348" width="15.5703125" style="100" customWidth="1"/>
    <col min="14349" max="14354" width="9.140625" style="100" customWidth="1"/>
    <col min="14355" max="14592" width="9.140625" style="100"/>
    <col min="14593" max="14593" width="13.5703125" style="100" customWidth="1"/>
    <col min="14594" max="14594" width="5.42578125" style="100" customWidth="1"/>
    <col min="14595" max="14595" width="5.7109375" style="100" customWidth="1"/>
    <col min="14596" max="14596" width="9" style="100" customWidth="1"/>
    <col min="14597" max="14597" width="7.42578125" style="100" customWidth="1"/>
    <col min="14598" max="14598" width="7.7109375" style="100" customWidth="1"/>
    <col min="14599" max="14600" width="7.5703125" style="100" customWidth="1"/>
    <col min="14601" max="14601" width="7.42578125" style="100" customWidth="1"/>
    <col min="14602" max="14602" width="7.85546875" style="100" customWidth="1"/>
    <col min="14603" max="14603" width="9.140625" style="100"/>
    <col min="14604" max="14604" width="15.5703125" style="100" customWidth="1"/>
    <col min="14605" max="14610" width="9.140625" style="100" customWidth="1"/>
    <col min="14611" max="14848" width="9.140625" style="100"/>
    <col min="14849" max="14849" width="13.5703125" style="100" customWidth="1"/>
    <col min="14850" max="14850" width="5.42578125" style="100" customWidth="1"/>
    <col min="14851" max="14851" width="5.7109375" style="100" customWidth="1"/>
    <col min="14852" max="14852" width="9" style="100" customWidth="1"/>
    <col min="14853" max="14853" width="7.42578125" style="100" customWidth="1"/>
    <col min="14854" max="14854" width="7.7109375" style="100" customWidth="1"/>
    <col min="14855" max="14856" width="7.5703125" style="100" customWidth="1"/>
    <col min="14857" max="14857" width="7.42578125" style="100" customWidth="1"/>
    <col min="14858" max="14858" width="7.85546875" style="100" customWidth="1"/>
    <col min="14859" max="14859" width="9.140625" style="100"/>
    <col min="14860" max="14860" width="15.5703125" style="100" customWidth="1"/>
    <col min="14861" max="14866" width="9.140625" style="100" customWidth="1"/>
    <col min="14867" max="15104" width="9.140625" style="100"/>
    <col min="15105" max="15105" width="13.5703125" style="100" customWidth="1"/>
    <col min="15106" max="15106" width="5.42578125" style="100" customWidth="1"/>
    <col min="15107" max="15107" width="5.7109375" style="100" customWidth="1"/>
    <col min="15108" max="15108" width="9" style="100" customWidth="1"/>
    <col min="15109" max="15109" width="7.42578125" style="100" customWidth="1"/>
    <col min="15110" max="15110" width="7.7109375" style="100" customWidth="1"/>
    <col min="15111" max="15112" width="7.5703125" style="100" customWidth="1"/>
    <col min="15113" max="15113" width="7.42578125" style="100" customWidth="1"/>
    <col min="15114" max="15114" width="7.85546875" style="100" customWidth="1"/>
    <col min="15115" max="15115" width="9.140625" style="100"/>
    <col min="15116" max="15116" width="15.5703125" style="100" customWidth="1"/>
    <col min="15117" max="15122" width="9.140625" style="100" customWidth="1"/>
    <col min="15123" max="15360" width="9.140625" style="100"/>
    <col min="15361" max="15361" width="13.5703125" style="100" customWidth="1"/>
    <col min="15362" max="15362" width="5.42578125" style="100" customWidth="1"/>
    <col min="15363" max="15363" width="5.7109375" style="100" customWidth="1"/>
    <col min="15364" max="15364" width="9" style="100" customWidth="1"/>
    <col min="15365" max="15365" width="7.42578125" style="100" customWidth="1"/>
    <col min="15366" max="15366" width="7.7109375" style="100" customWidth="1"/>
    <col min="15367" max="15368" width="7.5703125" style="100" customWidth="1"/>
    <col min="15369" max="15369" width="7.42578125" style="100" customWidth="1"/>
    <col min="15370" max="15370" width="7.85546875" style="100" customWidth="1"/>
    <col min="15371" max="15371" width="9.140625" style="100"/>
    <col min="15372" max="15372" width="15.5703125" style="100" customWidth="1"/>
    <col min="15373" max="15378" width="9.140625" style="100" customWidth="1"/>
    <col min="15379" max="15616" width="9.140625" style="100"/>
    <col min="15617" max="15617" width="13.5703125" style="100" customWidth="1"/>
    <col min="15618" max="15618" width="5.42578125" style="100" customWidth="1"/>
    <col min="15619" max="15619" width="5.7109375" style="100" customWidth="1"/>
    <col min="15620" max="15620" width="9" style="100" customWidth="1"/>
    <col min="15621" max="15621" width="7.42578125" style="100" customWidth="1"/>
    <col min="15622" max="15622" width="7.7109375" style="100" customWidth="1"/>
    <col min="15623" max="15624" width="7.5703125" style="100" customWidth="1"/>
    <col min="15625" max="15625" width="7.42578125" style="100" customWidth="1"/>
    <col min="15626" max="15626" width="7.85546875" style="100" customWidth="1"/>
    <col min="15627" max="15627" width="9.140625" style="100"/>
    <col min="15628" max="15628" width="15.5703125" style="100" customWidth="1"/>
    <col min="15629" max="15634" width="9.140625" style="100" customWidth="1"/>
    <col min="15635" max="15872" width="9.140625" style="100"/>
    <col min="15873" max="15873" width="13.5703125" style="100" customWidth="1"/>
    <col min="15874" max="15874" width="5.42578125" style="100" customWidth="1"/>
    <col min="15875" max="15875" width="5.7109375" style="100" customWidth="1"/>
    <col min="15876" max="15876" width="9" style="100" customWidth="1"/>
    <col min="15877" max="15877" width="7.42578125" style="100" customWidth="1"/>
    <col min="15878" max="15878" width="7.7109375" style="100" customWidth="1"/>
    <col min="15879" max="15880" width="7.5703125" style="100" customWidth="1"/>
    <col min="15881" max="15881" width="7.42578125" style="100" customWidth="1"/>
    <col min="15882" max="15882" width="7.85546875" style="100" customWidth="1"/>
    <col min="15883" max="15883" width="9.140625" style="100"/>
    <col min="15884" max="15884" width="15.5703125" style="100" customWidth="1"/>
    <col min="15885" max="15890" width="9.140625" style="100" customWidth="1"/>
    <col min="15891" max="16128" width="9.140625" style="100"/>
    <col min="16129" max="16129" width="13.5703125" style="100" customWidth="1"/>
    <col min="16130" max="16130" width="5.42578125" style="100" customWidth="1"/>
    <col min="16131" max="16131" width="5.7109375" style="100" customWidth="1"/>
    <col min="16132" max="16132" width="9" style="100" customWidth="1"/>
    <col min="16133" max="16133" width="7.42578125" style="100" customWidth="1"/>
    <col min="16134" max="16134" width="7.7109375" style="100" customWidth="1"/>
    <col min="16135" max="16136" width="7.5703125" style="100" customWidth="1"/>
    <col min="16137" max="16137" width="7.42578125" style="100" customWidth="1"/>
    <col min="16138" max="16138" width="7.85546875" style="100" customWidth="1"/>
    <col min="16139" max="16139" width="9.140625" style="100"/>
    <col min="16140" max="16140" width="15.5703125" style="100" customWidth="1"/>
    <col min="16141" max="16146" width="9.140625" style="100" customWidth="1"/>
    <col min="16147" max="16384" width="9.140625" style="100"/>
  </cols>
  <sheetData>
    <row r="1" spans="1:10">
      <c r="A1" s="632" t="s">
        <v>103</v>
      </c>
      <c r="B1" s="632"/>
      <c r="C1" s="632"/>
      <c r="D1" s="632"/>
      <c r="E1" s="632"/>
      <c r="F1" s="632"/>
      <c r="G1" s="632"/>
      <c r="H1" s="632"/>
      <c r="I1" s="632"/>
      <c r="J1" s="632"/>
    </row>
    <row r="2" spans="1:10">
      <c r="A2" s="101"/>
      <c r="B2" s="101"/>
      <c r="C2" s="101"/>
      <c r="D2" s="102"/>
      <c r="E2" s="102"/>
      <c r="F2" s="102"/>
      <c r="G2" s="102"/>
      <c r="H2" s="102"/>
      <c r="I2" s="633">
        <v>42376</v>
      </c>
      <c r="J2" s="633"/>
    </row>
    <row r="3" spans="1:10">
      <c r="A3" s="634" t="s">
        <v>104</v>
      </c>
      <c r="B3" s="637" t="s">
        <v>76</v>
      </c>
      <c r="C3" s="637"/>
      <c r="D3" s="638" t="s">
        <v>105</v>
      </c>
      <c r="E3" s="641" t="s">
        <v>60</v>
      </c>
      <c r="F3" s="641"/>
      <c r="G3" s="641"/>
      <c r="H3" s="641"/>
      <c r="I3" s="641"/>
      <c r="J3" s="641"/>
    </row>
    <row r="4" spans="1:10">
      <c r="A4" s="635"/>
      <c r="B4" s="642" t="s">
        <v>106</v>
      </c>
      <c r="C4" s="642" t="s">
        <v>107</v>
      </c>
      <c r="D4" s="639"/>
      <c r="E4" s="628" t="s">
        <v>64</v>
      </c>
      <c r="F4" s="628" t="s">
        <v>65</v>
      </c>
      <c r="G4" s="628" t="s">
        <v>66</v>
      </c>
      <c r="H4" s="628" t="s">
        <v>67</v>
      </c>
      <c r="I4" s="628" t="s">
        <v>68</v>
      </c>
      <c r="J4" s="630" t="s">
        <v>70</v>
      </c>
    </row>
    <row r="5" spans="1:10">
      <c r="A5" s="636"/>
      <c r="B5" s="643"/>
      <c r="C5" s="643"/>
      <c r="D5" s="640"/>
      <c r="E5" s="629"/>
      <c r="F5" s="629"/>
      <c r="G5" s="629"/>
      <c r="H5" s="629"/>
      <c r="I5" s="629"/>
      <c r="J5" s="631"/>
    </row>
    <row r="6" spans="1:10" s="99" customFormat="1">
      <c r="A6" s="103" t="s">
        <v>79</v>
      </c>
      <c r="B6" s="99">
        <v>67</v>
      </c>
      <c r="C6" s="99">
        <v>8</v>
      </c>
      <c r="D6" s="104">
        <f>'[1]СХС-1'!C5</f>
        <v>377000</v>
      </c>
      <c r="E6" s="104">
        <v>34600</v>
      </c>
      <c r="F6" s="104">
        <v>34700</v>
      </c>
      <c r="G6" s="104">
        <v>4900</v>
      </c>
      <c r="H6" s="104">
        <v>61700</v>
      </c>
      <c r="I6" s="104">
        <v>7500</v>
      </c>
      <c r="J6" s="105">
        <f>D6-E6-F6-G6-H6-I6</f>
        <v>233600</v>
      </c>
    </row>
    <row r="7" spans="1:10" s="99" customFormat="1">
      <c r="A7" s="106" t="s">
        <v>80</v>
      </c>
      <c r="B7" s="99">
        <v>53</v>
      </c>
      <c r="C7" s="99">
        <v>7</v>
      </c>
      <c r="D7" s="105">
        <f>'[1]СХС-1'!C6</f>
        <v>292000</v>
      </c>
      <c r="E7" s="105">
        <v>33000</v>
      </c>
      <c r="F7" s="105">
        <v>10000</v>
      </c>
      <c r="G7" s="105">
        <v>8500</v>
      </c>
      <c r="H7" s="105">
        <v>8500</v>
      </c>
      <c r="I7" s="105">
        <v>12000</v>
      </c>
      <c r="J7" s="105">
        <f t="shared" ref="J7:J20" si="0">D7-E7-F7-G7-H7-I7</f>
        <v>220000</v>
      </c>
    </row>
    <row r="8" spans="1:10" s="99" customFormat="1">
      <c r="A8" s="106" t="s">
        <v>81</v>
      </c>
      <c r="B8" s="99">
        <v>67</v>
      </c>
      <c r="C8" s="99">
        <v>5</v>
      </c>
      <c r="D8" s="105">
        <f>'[1]СХС-1'!C7</f>
        <v>311000</v>
      </c>
      <c r="E8" s="105">
        <v>10000</v>
      </c>
      <c r="F8" s="105">
        <v>95000</v>
      </c>
      <c r="G8" s="105">
        <v>4500</v>
      </c>
      <c r="H8" s="105">
        <v>15000</v>
      </c>
      <c r="I8" s="105">
        <v>11000</v>
      </c>
      <c r="J8" s="105">
        <f t="shared" si="0"/>
        <v>175500</v>
      </c>
    </row>
    <row r="9" spans="1:10" s="99" customFormat="1">
      <c r="A9" s="106" t="s">
        <v>82</v>
      </c>
      <c r="B9" s="99">
        <v>59</v>
      </c>
      <c r="C9" s="99">
        <v>2</v>
      </c>
      <c r="D9" s="105">
        <f>'[1]СХС-1'!C8</f>
        <v>233000</v>
      </c>
      <c r="E9" s="105">
        <v>0</v>
      </c>
      <c r="F9" s="105">
        <v>10500</v>
      </c>
      <c r="G9" s="105">
        <v>6000</v>
      </c>
      <c r="H9" s="105">
        <v>67600</v>
      </c>
      <c r="I9" s="105">
        <v>17500</v>
      </c>
      <c r="J9" s="105">
        <f t="shared" si="0"/>
        <v>131400</v>
      </c>
    </row>
    <row r="10" spans="1:10" s="99" customFormat="1">
      <c r="A10" s="106" t="s">
        <v>83</v>
      </c>
      <c r="B10" s="99">
        <v>27</v>
      </c>
      <c r="C10" s="99">
        <v>11</v>
      </c>
      <c r="D10" s="105">
        <f>'[1]СХС-1'!C9</f>
        <v>218000</v>
      </c>
      <c r="E10" s="105">
        <v>18500</v>
      </c>
      <c r="F10" s="105">
        <v>0</v>
      </c>
      <c r="G10" s="105">
        <v>12000</v>
      </c>
      <c r="H10" s="105">
        <v>37000</v>
      </c>
      <c r="I10" s="105">
        <v>0</v>
      </c>
      <c r="J10" s="105">
        <f t="shared" si="0"/>
        <v>150500</v>
      </c>
    </row>
    <row r="11" spans="1:10" s="99" customFormat="1">
      <c r="A11" s="106" t="s">
        <v>84</v>
      </c>
      <c r="B11" s="99">
        <v>64</v>
      </c>
      <c r="C11" s="99">
        <v>0</v>
      </c>
      <c r="D11" s="105">
        <f>'[1]СХС-1'!C10</f>
        <v>240000</v>
      </c>
      <c r="E11" s="105">
        <v>12500</v>
      </c>
      <c r="F11" s="105">
        <v>97000</v>
      </c>
      <c r="G11" s="105">
        <v>25600</v>
      </c>
      <c r="H11" s="105">
        <v>15500</v>
      </c>
      <c r="I11" s="105">
        <v>0</v>
      </c>
      <c r="J11" s="105">
        <f t="shared" si="0"/>
        <v>89400</v>
      </c>
    </row>
    <row r="12" spans="1:10" s="99" customFormat="1">
      <c r="A12" s="106" t="s">
        <v>85</v>
      </c>
      <c r="B12" s="99">
        <v>17</v>
      </c>
      <c r="C12" s="99">
        <v>77</v>
      </c>
      <c r="D12" s="105">
        <f>'[1]СХС-1'!C11</f>
        <v>333000</v>
      </c>
      <c r="E12" s="105">
        <v>68000</v>
      </c>
      <c r="F12" s="105">
        <v>60300</v>
      </c>
      <c r="G12" s="105">
        <v>3000</v>
      </c>
      <c r="H12" s="105">
        <v>19500</v>
      </c>
      <c r="I12" s="105">
        <v>9800</v>
      </c>
      <c r="J12" s="105">
        <f t="shared" si="0"/>
        <v>172400</v>
      </c>
    </row>
    <row r="13" spans="1:10" s="99" customFormat="1">
      <c r="A13" s="106" t="s">
        <v>86</v>
      </c>
      <c r="B13" s="99">
        <v>65</v>
      </c>
      <c r="C13" s="99">
        <v>41</v>
      </c>
      <c r="D13" s="105">
        <f>'[1]СХС-1'!C12</f>
        <v>217000</v>
      </c>
      <c r="E13" s="105">
        <v>48500</v>
      </c>
      <c r="F13" s="105">
        <v>64500</v>
      </c>
      <c r="G13" s="105">
        <v>0</v>
      </c>
      <c r="H13" s="105">
        <v>0</v>
      </c>
      <c r="I13" s="105">
        <v>4000</v>
      </c>
      <c r="J13" s="105">
        <f t="shared" si="0"/>
        <v>100000</v>
      </c>
    </row>
    <row r="14" spans="1:10" s="99" customFormat="1">
      <c r="A14" s="106" t="s">
        <v>87</v>
      </c>
      <c r="B14" s="99">
        <v>64</v>
      </c>
      <c r="C14" s="99">
        <v>34</v>
      </c>
      <c r="D14" s="105">
        <f>'[1]СХС-1'!C13</f>
        <v>275500</v>
      </c>
      <c r="E14" s="105">
        <v>0</v>
      </c>
      <c r="F14" s="105">
        <v>4000</v>
      </c>
      <c r="G14" s="105">
        <v>2000</v>
      </c>
      <c r="H14" s="105">
        <v>55000</v>
      </c>
      <c r="I14" s="105">
        <v>16000</v>
      </c>
      <c r="J14" s="105">
        <f t="shared" si="0"/>
        <v>198500</v>
      </c>
    </row>
    <row r="15" spans="1:10" s="99" customFormat="1">
      <c r="A15" s="106" t="s">
        <v>88</v>
      </c>
      <c r="B15" s="99">
        <v>85</v>
      </c>
      <c r="C15" s="99">
        <v>0</v>
      </c>
      <c r="D15" s="105">
        <f>'[1]СХС-1'!C14</f>
        <v>335000</v>
      </c>
      <c r="E15" s="105">
        <v>5000</v>
      </c>
      <c r="F15" s="105">
        <v>76500</v>
      </c>
      <c r="G15" s="105">
        <v>14400</v>
      </c>
      <c r="H15" s="105">
        <v>46000</v>
      </c>
      <c r="I15" s="105">
        <v>13500</v>
      </c>
      <c r="J15" s="105">
        <f t="shared" si="0"/>
        <v>179600</v>
      </c>
    </row>
    <row r="16" spans="1:10" s="99" customFormat="1">
      <c r="A16" s="106" t="s">
        <v>89</v>
      </c>
      <c r="B16" s="99">
        <v>72</v>
      </c>
      <c r="C16" s="99">
        <v>7</v>
      </c>
      <c r="D16" s="105">
        <f>'[1]СХС-1'!C15</f>
        <v>284000</v>
      </c>
      <c r="E16" s="105">
        <v>18500</v>
      </c>
      <c r="F16" s="105">
        <v>15000</v>
      </c>
      <c r="G16" s="105">
        <v>26000</v>
      </c>
      <c r="H16" s="105">
        <v>32000</v>
      </c>
      <c r="I16" s="105">
        <v>15500</v>
      </c>
      <c r="J16" s="105">
        <f t="shared" si="0"/>
        <v>177000</v>
      </c>
    </row>
    <row r="17" spans="1:10" s="99" customFormat="1">
      <c r="A17" s="106" t="s">
        <v>90</v>
      </c>
      <c r="B17" s="99">
        <v>70</v>
      </c>
      <c r="C17" s="99">
        <v>9</v>
      </c>
      <c r="D17" s="105">
        <f>'[1]СХС-1'!C16</f>
        <v>211000</v>
      </c>
      <c r="E17" s="105">
        <v>7000</v>
      </c>
      <c r="F17" s="105">
        <v>55000</v>
      </c>
      <c r="G17" s="105">
        <v>30500</v>
      </c>
      <c r="H17" s="105">
        <v>39000</v>
      </c>
      <c r="I17" s="105">
        <v>16000</v>
      </c>
      <c r="J17" s="105">
        <f t="shared" si="0"/>
        <v>63500</v>
      </c>
    </row>
    <row r="18" spans="1:10" s="99" customFormat="1">
      <c r="A18" s="106" t="s">
        <v>91</v>
      </c>
      <c r="B18" s="99">
        <v>58</v>
      </c>
      <c r="C18" s="99">
        <v>14</v>
      </c>
      <c r="D18" s="105">
        <f>'[1]СХС-1'!C17</f>
        <v>357000</v>
      </c>
      <c r="E18" s="105">
        <v>18000</v>
      </c>
      <c r="F18" s="105">
        <v>92000</v>
      </c>
      <c r="G18" s="105">
        <v>21500</v>
      </c>
      <c r="H18" s="105">
        <v>20300</v>
      </c>
      <c r="I18" s="105">
        <v>50000</v>
      </c>
      <c r="J18" s="105">
        <f t="shared" si="0"/>
        <v>155200</v>
      </c>
    </row>
    <row r="19" spans="1:10" s="99" customFormat="1">
      <c r="A19" s="106" t="s">
        <v>92</v>
      </c>
      <c r="B19" s="99">
        <v>206</v>
      </c>
      <c r="C19" s="99">
        <v>124</v>
      </c>
      <c r="D19" s="105">
        <f>'[1]СХС-1'!C18</f>
        <v>1744000</v>
      </c>
      <c r="E19" s="105">
        <v>125500</v>
      </c>
      <c r="F19" s="105">
        <v>364700</v>
      </c>
      <c r="G19" s="105">
        <v>57600</v>
      </c>
      <c r="H19" s="105">
        <v>245700</v>
      </c>
      <c r="I19" s="105">
        <v>126500</v>
      </c>
      <c r="J19" s="105">
        <f t="shared" si="0"/>
        <v>824000</v>
      </c>
    </row>
    <row r="20" spans="1:10" s="99" customFormat="1">
      <c r="A20" s="106" t="s">
        <v>93</v>
      </c>
      <c r="B20" s="99">
        <v>124</v>
      </c>
      <c r="C20" s="99">
        <v>12</v>
      </c>
      <c r="D20" s="105">
        <f>'[1]СХС-1'!C19</f>
        <v>371000</v>
      </c>
      <c r="E20" s="107">
        <v>35400</v>
      </c>
      <c r="F20" s="107">
        <v>85800</v>
      </c>
      <c r="G20" s="107">
        <v>6000</v>
      </c>
      <c r="H20" s="107">
        <v>7500</v>
      </c>
      <c r="I20" s="107">
        <v>1500</v>
      </c>
      <c r="J20" s="105">
        <f t="shared" si="0"/>
        <v>234800</v>
      </c>
    </row>
    <row r="21" spans="1:10">
      <c r="A21" s="108" t="s">
        <v>71</v>
      </c>
      <c r="B21" s="109">
        <f>SUM(B6:B20)</f>
        <v>1098</v>
      </c>
      <c r="C21" s="109">
        <f>SUM(C6:C20)</f>
        <v>351</v>
      </c>
      <c r="D21" s="110">
        <f t="shared" ref="D21:J21" si="1">SUM(D6:D20)</f>
        <v>5798500</v>
      </c>
      <c r="E21" s="110">
        <f t="shared" si="1"/>
        <v>434500</v>
      </c>
      <c r="F21" s="110">
        <f t="shared" si="1"/>
        <v>1065000</v>
      </c>
      <c r="G21" s="110">
        <f t="shared" si="1"/>
        <v>222500</v>
      </c>
      <c r="H21" s="110">
        <f t="shared" si="1"/>
        <v>670300</v>
      </c>
      <c r="I21" s="110">
        <f t="shared" si="1"/>
        <v>300800</v>
      </c>
      <c r="J21" s="110">
        <f t="shared" si="1"/>
        <v>3105400</v>
      </c>
    </row>
  </sheetData>
  <mergeCells count="14">
    <mergeCell ref="G4:G5"/>
    <mergeCell ref="H4:H5"/>
    <mergeCell ref="I4:I5"/>
    <mergeCell ref="J4:J5"/>
    <mergeCell ref="A1:J1"/>
    <mergeCell ref="I2:J2"/>
    <mergeCell ref="A3:A5"/>
    <mergeCell ref="B3:C3"/>
    <mergeCell ref="D3:D5"/>
    <mergeCell ref="E3:J3"/>
    <mergeCell ref="B4:B5"/>
    <mergeCell ref="C4:C5"/>
    <mergeCell ref="E4:E5"/>
    <mergeCell ref="F4:F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B1" workbookViewId="0">
      <selection activeCell="G10" sqref="G10"/>
    </sheetView>
  </sheetViews>
  <sheetFormatPr defaultRowHeight="15"/>
  <cols>
    <col min="1" max="1" width="0" style="447" hidden="1" customWidth="1"/>
    <col min="2" max="2" width="6.85546875" style="447" customWidth="1"/>
    <col min="3" max="3" width="28.5703125" style="447" customWidth="1"/>
    <col min="4" max="4" width="13.7109375" style="447" customWidth="1"/>
    <col min="5" max="5" width="0" style="447" hidden="1" customWidth="1"/>
    <col min="6" max="10" width="13.7109375" style="447" customWidth="1"/>
    <col min="11" max="11" width="0" style="447" hidden="1" customWidth="1"/>
    <col min="12" max="16384" width="9.140625" style="447"/>
  </cols>
  <sheetData>
    <row r="1" spans="1:10" ht="15" customHeight="1">
      <c r="A1" s="816" t="s">
        <v>580</v>
      </c>
      <c r="B1" s="817"/>
      <c r="C1" s="817"/>
      <c r="D1" s="817"/>
      <c r="E1" s="817"/>
      <c r="F1" s="817"/>
      <c r="G1" s="817"/>
      <c r="H1" s="817"/>
      <c r="I1" s="817"/>
      <c r="J1" s="817"/>
    </row>
    <row r="2" spans="1:10">
      <c r="A2" s="448"/>
      <c r="B2" s="818" t="s">
        <v>581</v>
      </c>
      <c r="C2" s="818"/>
      <c r="D2" s="449"/>
      <c r="E2" s="449"/>
      <c r="F2" s="449"/>
      <c r="G2" s="449"/>
      <c r="H2" s="449"/>
      <c r="I2" s="449"/>
      <c r="J2" s="449" t="s">
        <v>582</v>
      </c>
    </row>
    <row r="4" spans="1:10">
      <c r="A4" s="450"/>
      <c r="B4" s="819" t="s">
        <v>583</v>
      </c>
      <c r="C4" s="819" t="s">
        <v>584</v>
      </c>
      <c r="D4" s="819" t="s">
        <v>585</v>
      </c>
      <c r="E4" s="820"/>
      <c r="F4" s="820"/>
      <c r="G4" s="819" t="s">
        <v>586</v>
      </c>
      <c r="H4" s="820"/>
      <c r="I4" s="819" t="s">
        <v>587</v>
      </c>
      <c r="J4" s="820"/>
    </row>
    <row r="5" spans="1:10" ht="25.5">
      <c r="A5" s="450"/>
      <c r="B5" s="820"/>
      <c r="C5" s="820"/>
      <c r="D5" s="819" t="s">
        <v>588</v>
      </c>
      <c r="E5" s="820"/>
      <c r="F5" s="451" t="s">
        <v>589</v>
      </c>
      <c r="G5" s="451" t="s">
        <v>588</v>
      </c>
      <c r="H5" s="451" t="s">
        <v>589</v>
      </c>
      <c r="I5" s="451" t="s">
        <v>588</v>
      </c>
      <c r="J5" s="451" t="s">
        <v>589</v>
      </c>
    </row>
    <row r="6" spans="1:10">
      <c r="A6" s="450"/>
      <c r="B6" s="452">
        <v>1</v>
      </c>
      <c r="C6" s="453" t="s">
        <v>590</v>
      </c>
      <c r="D6" s="821">
        <v>4110300</v>
      </c>
      <c r="E6" s="820"/>
      <c r="F6" s="454">
        <v>422700</v>
      </c>
      <c r="G6" s="454">
        <v>557700</v>
      </c>
      <c r="H6" s="454">
        <v>0</v>
      </c>
      <c r="I6" s="455">
        <v>0.135683526749872</v>
      </c>
      <c r="J6" s="456"/>
    </row>
    <row r="7" spans="1:10" ht="25.5">
      <c r="A7" s="450"/>
      <c r="B7" s="452">
        <v>3</v>
      </c>
      <c r="C7" s="453" t="s">
        <v>591</v>
      </c>
      <c r="D7" s="821">
        <v>3032000</v>
      </c>
      <c r="E7" s="820"/>
      <c r="F7" s="454">
        <v>950000</v>
      </c>
      <c r="G7" s="454">
        <v>400000</v>
      </c>
      <c r="H7" s="454">
        <v>0</v>
      </c>
      <c r="I7" s="455">
        <v>0.131926121372032</v>
      </c>
      <c r="J7" s="456"/>
    </row>
    <row r="8" spans="1:10">
      <c r="A8" s="450"/>
      <c r="B8" s="452">
        <v>12</v>
      </c>
      <c r="C8" s="453" t="s">
        <v>592</v>
      </c>
      <c r="D8" s="821">
        <v>768379</v>
      </c>
      <c r="E8" s="820"/>
      <c r="F8" s="454">
        <v>367389</v>
      </c>
      <c r="G8" s="454">
        <v>1436706.7</v>
      </c>
      <c r="H8" s="454">
        <v>30000</v>
      </c>
      <c r="I8" s="455">
        <v>1.86978912750088</v>
      </c>
      <c r="J8" s="455">
        <v>8.16573169038812E-2</v>
      </c>
    </row>
    <row r="9" spans="1:10">
      <c r="A9" s="450"/>
      <c r="B9" s="452">
        <v>14</v>
      </c>
      <c r="C9" s="453" t="s">
        <v>593</v>
      </c>
      <c r="D9" s="821">
        <v>376000</v>
      </c>
      <c r="E9" s="820"/>
      <c r="F9" s="454">
        <v>0</v>
      </c>
      <c r="G9" s="454">
        <v>861000</v>
      </c>
      <c r="H9" s="454">
        <v>0</v>
      </c>
      <c r="I9" s="455">
        <v>2.28989361702128</v>
      </c>
      <c r="J9" s="456"/>
    </row>
    <row r="10" spans="1:10">
      <c r="A10" s="450"/>
      <c r="B10" s="452">
        <v>16</v>
      </c>
      <c r="C10" s="453" t="s">
        <v>594</v>
      </c>
      <c r="D10" s="821">
        <v>2122758.5</v>
      </c>
      <c r="E10" s="820"/>
      <c r="F10" s="454">
        <v>1527891.5</v>
      </c>
      <c r="G10" s="454">
        <v>258500</v>
      </c>
      <c r="H10" s="454">
        <v>0</v>
      </c>
      <c r="I10" s="455">
        <v>0.121775510497308</v>
      </c>
      <c r="J10" s="456"/>
    </row>
    <row r="11" spans="1:10">
      <c r="A11" s="450"/>
      <c r="B11" s="452">
        <v>17</v>
      </c>
      <c r="C11" s="453" t="s">
        <v>595</v>
      </c>
      <c r="D11" s="821">
        <v>2260623</v>
      </c>
      <c r="E11" s="820"/>
      <c r="F11" s="454">
        <v>1124000</v>
      </c>
      <c r="G11" s="454">
        <v>4817982.4000000004</v>
      </c>
      <c r="H11" s="454">
        <v>3176025.3</v>
      </c>
      <c r="I11" s="455">
        <v>2.13126310755929</v>
      </c>
      <c r="J11" s="455">
        <v>2.8256452846975102</v>
      </c>
    </row>
    <row r="12" spans="1:10">
      <c r="A12" s="450"/>
      <c r="B12" s="452">
        <v>18</v>
      </c>
      <c r="C12" s="453" t="s">
        <v>596</v>
      </c>
      <c r="D12" s="821">
        <v>1140000</v>
      </c>
      <c r="E12" s="820"/>
      <c r="F12" s="454">
        <v>1140000</v>
      </c>
      <c r="G12" s="454">
        <v>2280695.9</v>
      </c>
      <c r="H12" s="454">
        <v>1475404.8</v>
      </c>
      <c r="I12" s="455">
        <v>2.0006104385964898</v>
      </c>
      <c r="J12" s="455">
        <v>1.29421473684211</v>
      </c>
    </row>
    <row r="13" spans="1:10">
      <c r="A13" s="450"/>
      <c r="B13" s="452">
        <v>19</v>
      </c>
      <c r="C13" s="453" t="s">
        <v>597</v>
      </c>
      <c r="D13" s="821">
        <v>187720</v>
      </c>
      <c r="E13" s="820"/>
      <c r="F13" s="454">
        <v>0</v>
      </c>
      <c r="G13" s="454">
        <v>1562518.7</v>
      </c>
      <c r="H13" s="454">
        <v>395420.1</v>
      </c>
      <c r="I13" s="455">
        <v>8.3236666311527792</v>
      </c>
      <c r="J13" s="456"/>
    </row>
    <row r="14" spans="1:10">
      <c r="A14" s="450"/>
      <c r="B14" s="452">
        <v>20</v>
      </c>
      <c r="C14" s="453" t="s">
        <v>598</v>
      </c>
      <c r="D14" s="821">
        <v>1117137</v>
      </c>
      <c r="E14" s="820"/>
      <c r="F14" s="454">
        <v>144939</v>
      </c>
      <c r="G14" s="454">
        <v>809478.2</v>
      </c>
      <c r="H14" s="454">
        <v>339999.2</v>
      </c>
      <c r="I14" s="455">
        <v>0.72460065327708201</v>
      </c>
      <c r="J14" s="455">
        <v>2.3458089265139099</v>
      </c>
    </row>
    <row r="15" spans="1:10" ht="25.5">
      <c r="A15" s="450"/>
      <c r="B15" s="452">
        <v>21</v>
      </c>
      <c r="C15" s="453" t="s">
        <v>599</v>
      </c>
      <c r="D15" s="821">
        <v>731140.9</v>
      </c>
      <c r="E15" s="820"/>
      <c r="F15" s="454">
        <v>607478.9</v>
      </c>
      <c r="G15" s="454">
        <v>1259200.7</v>
      </c>
      <c r="H15" s="454">
        <v>887475.5</v>
      </c>
      <c r="I15" s="455">
        <v>1.7222408156895599</v>
      </c>
      <c r="J15" s="455">
        <v>1.4609157618478601</v>
      </c>
    </row>
    <row r="16" spans="1:10">
      <c r="A16" s="450"/>
      <c r="B16" s="452">
        <v>31</v>
      </c>
      <c r="C16" s="453" t="s">
        <v>600</v>
      </c>
      <c r="D16" s="821">
        <v>4503788.7</v>
      </c>
      <c r="E16" s="820"/>
      <c r="F16" s="454">
        <v>2985288.7</v>
      </c>
      <c r="G16" s="454">
        <v>128669.2</v>
      </c>
      <c r="H16" s="454">
        <v>11810</v>
      </c>
      <c r="I16" s="455">
        <v>2.85691022760459E-2</v>
      </c>
      <c r="J16" s="455">
        <v>3.9560662926838496E-3</v>
      </c>
    </row>
    <row r="17" spans="1:10">
      <c r="A17" s="450"/>
      <c r="B17" s="452">
        <v>34</v>
      </c>
      <c r="C17" s="453" t="s">
        <v>601</v>
      </c>
      <c r="D17" s="821">
        <v>0</v>
      </c>
      <c r="E17" s="820"/>
      <c r="F17" s="454">
        <v>0</v>
      </c>
      <c r="G17" s="454">
        <v>1655672</v>
      </c>
      <c r="H17" s="454">
        <v>0</v>
      </c>
      <c r="I17" s="456"/>
      <c r="J17" s="456"/>
    </row>
    <row r="18" spans="1:10">
      <c r="A18" s="450"/>
      <c r="B18" s="452">
        <v>36</v>
      </c>
      <c r="C18" s="453" t="s">
        <v>602</v>
      </c>
      <c r="D18" s="821">
        <v>0</v>
      </c>
      <c r="E18" s="820"/>
      <c r="F18" s="454">
        <v>0</v>
      </c>
      <c r="G18" s="454">
        <v>1655672.2</v>
      </c>
      <c r="H18" s="454">
        <v>1655672.2</v>
      </c>
      <c r="I18" s="456"/>
      <c r="J18" s="456"/>
    </row>
    <row r="19" spans="1:10">
      <c r="A19" s="450"/>
      <c r="B19" s="452">
        <v>40</v>
      </c>
      <c r="C19" s="453" t="s">
        <v>603</v>
      </c>
      <c r="D19" s="821">
        <v>2081059</v>
      </c>
      <c r="E19" s="820"/>
      <c r="F19" s="454">
        <v>2081059</v>
      </c>
      <c r="G19" s="454">
        <v>453589</v>
      </c>
      <c r="H19" s="454">
        <v>51166.6</v>
      </c>
      <c r="I19" s="455">
        <v>0.217960663296908</v>
      </c>
      <c r="J19" s="455">
        <v>2.4586808927570099E-2</v>
      </c>
    </row>
    <row r="20" spans="1:10" ht="25.5">
      <c r="A20" s="450"/>
      <c r="B20" s="452">
        <v>41</v>
      </c>
      <c r="C20" s="453" t="s">
        <v>604</v>
      </c>
      <c r="D20" s="821">
        <v>1219717.2</v>
      </c>
      <c r="E20" s="820"/>
      <c r="F20" s="454">
        <v>737183.2</v>
      </c>
      <c r="G20" s="454">
        <v>1886666.5</v>
      </c>
      <c r="H20" s="454">
        <v>914000</v>
      </c>
      <c r="I20" s="455">
        <v>1.54680650563918</v>
      </c>
      <c r="J20" s="455">
        <v>1.2398546250104501</v>
      </c>
    </row>
    <row r="21" spans="1:10" ht="25.5">
      <c r="A21" s="450"/>
      <c r="B21" s="452">
        <v>50</v>
      </c>
      <c r="C21" s="453" t="s">
        <v>605</v>
      </c>
      <c r="D21" s="821">
        <v>116394.6</v>
      </c>
      <c r="E21" s="820"/>
      <c r="F21" s="454">
        <v>116394.6</v>
      </c>
      <c r="G21" s="454">
        <v>0</v>
      </c>
      <c r="H21" s="454">
        <v>0</v>
      </c>
      <c r="I21" s="456"/>
      <c r="J21" s="456"/>
    </row>
    <row r="22" spans="1:10" ht="25.5">
      <c r="A22" s="450"/>
      <c r="B22" s="452">
        <v>51</v>
      </c>
      <c r="C22" s="453" t="s">
        <v>606</v>
      </c>
      <c r="D22" s="821">
        <v>1734343</v>
      </c>
      <c r="E22" s="820"/>
      <c r="F22" s="454">
        <v>405455</v>
      </c>
      <c r="G22" s="454">
        <v>1022231.8</v>
      </c>
      <c r="H22" s="454">
        <v>163696.4</v>
      </c>
      <c r="I22" s="455">
        <v>0.58940578651397102</v>
      </c>
      <c r="J22" s="455">
        <v>0.40373506307728402</v>
      </c>
    </row>
    <row r="23" spans="1:10" ht="25.5">
      <c r="A23" s="450"/>
      <c r="B23" s="452">
        <v>52</v>
      </c>
      <c r="C23" s="453" t="s">
        <v>607</v>
      </c>
      <c r="D23" s="821">
        <v>397213.8</v>
      </c>
      <c r="E23" s="820"/>
      <c r="F23" s="454">
        <v>397213.8</v>
      </c>
      <c r="G23" s="454">
        <v>0</v>
      </c>
      <c r="H23" s="454">
        <v>0</v>
      </c>
      <c r="I23" s="456"/>
      <c r="J23" s="456"/>
    </row>
    <row r="24" spans="1:10">
      <c r="A24" s="820"/>
      <c r="B24" s="820"/>
      <c r="C24" s="820"/>
      <c r="D24" s="822">
        <v>25898574.699999999</v>
      </c>
      <c r="E24" s="820"/>
      <c r="F24" s="457">
        <v>13006992.699999999</v>
      </c>
      <c r="G24" s="457">
        <v>21046283.300000001</v>
      </c>
      <c r="H24" s="457">
        <v>9100670.0999999996</v>
      </c>
      <c r="I24" s="458">
        <v>0.81264253125095698</v>
      </c>
      <c r="J24" s="458">
        <v>0.69967519086867802</v>
      </c>
    </row>
  </sheetData>
  <mergeCells count="28">
    <mergeCell ref="A24:C24"/>
    <mergeCell ref="D24:E24"/>
    <mergeCell ref="D18:E18"/>
    <mergeCell ref="D19:E19"/>
    <mergeCell ref="D20:E20"/>
    <mergeCell ref="D21:E21"/>
    <mergeCell ref="D22:E22"/>
    <mergeCell ref="D23:E23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1:J1"/>
    <mergeCell ref="B2:C2"/>
    <mergeCell ref="B4:B5"/>
    <mergeCell ref="C4:C5"/>
    <mergeCell ref="D4:F4"/>
    <mergeCell ref="G4:H4"/>
    <mergeCell ref="I4:J4"/>
    <mergeCell ref="D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B1" workbookViewId="0">
      <selection activeCell="P36" sqref="P36"/>
    </sheetView>
  </sheetViews>
  <sheetFormatPr defaultRowHeight="15"/>
  <cols>
    <col min="1" max="1" width="20" style="459" customWidth="1"/>
    <col min="2" max="9" width="6.5703125" style="459" customWidth="1"/>
    <col min="10" max="11" width="5.85546875" style="459" customWidth="1"/>
    <col min="12" max="12" width="8.28515625" style="459" customWidth="1"/>
    <col min="13" max="13" width="7.42578125" style="459" customWidth="1"/>
    <col min="14" max="16384" width="9.140625" style="459"/>
  </cols>
  <sheetData>
    <row r="1" spans="1:14">
      <c r="A1" s="825" t="s">
        <v>608</v>
      </c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6"/>
      <c r="M1" s="826"/>
    </row>
    <row r="2" spans="1:14">
      <c r="A2" s="827" t="s">
        <v>609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</row>
    <row r="3" spans="1:14" ht="15" customHeight="1">
      <c r="A3" s="460" t="s">
        <v>610</v>
      </c>
      <c r="B3" s="828">
        <v>2014</v>
      </c>
      <c r="C3" s="623"/>
      <c r="D3" s="623"/>
      <c r="E3" s="829"/>
      <c r="F3" s="828">
        <v>2015</v>
      </c>
      <c r="G3" s="623"/>
      <c r="H3" s="623"/>
      <c r="I3" s="829"/>
      <c r="J3" s="830" t="s">
        <v>611</v>
      </c>
      <c r="K3" s="830" t="s">
        <v>612</v>
      </c>
      <c r="L3" s="624" t="s">
        <v>613</v>
      </c>
      <c r="M3" s="624"/>
    </row>
    <row r="4" spans="1:14">
      <c r="A4" s="460"/>
      <c r="B4" s="823" t="s">
        <v>614</v>
      </c>
      <c r="C4" s="824"/>
      <c r="D4" s="823" t="s">
        <v>615</v>
      </c>
      <c r="E4" s="824"/>
      <c r="F4" s="823" t="s">
        <v>614</v>
      </c>
      <c r="G4" s="824"/>
      <c r="H4" s="823" t="s">
        <v>615</v>
      </c>
      <c r="I4" s="824"/>
      <c r="J4" s="831"/>
      <c r="K4" s="831"/>
      <c r="L4" s="624"/>
      <c r="M4" s="624"/>
    </row>
    <row r="5" spans="1:14" ht="85.5">
      <c r="A5" s="460"/>
      <c r="B5" s="461" t="s">
        <v>616</v>
      </c>
      <c r="C5" s="461" t="s">
        <v>617</v>
      </c>
      <c r="D5" s="461" t="s">
        <v>616</v>
      </c>
      <c r="E5" s="461" t="s">
        <v>617</v>
      </c>
      <c r="F5" s="461" t="s">
        <v>616</v>
      </c>
      <c r="G5" s="461" t="s">
        <v>617</v>
      </c>
      <c r="H5" s="461" t="s">
        <v>616</v>
      </c>
      <c r="I5" s="461" t="s">
        <v>617</v>
      </c>
      <c r="J5" s="832"/>
      <c r="K5" s="832"/>
      <c r="L5" s="461">
        <v>2014</v>
      </c>
      <c r="M5" s="461">
        <v>2015</v>
      </c>
    </row>
    <row r="6" spans="1:14">
      <c r="A6" s="462" t="s">
        <v>618</v>
      </c>
      <c r="B6" s="463">
        <v>0.8</v>
      </c>
      <c r="C6" s="463">
        <v>4.0999999999999996</v>
      </c>
      <c r="D6" s="463">
        <v>0.9</v>
      </c>
      <c r="E6" s="463">
        <v>1.3</v>
      </c>
      <c r="F6" s="464">
        <v>1</v>
      </c>
      <c r="G6" s="464">
        <v>8</v>
      </c>
      <c r="H6" s="464">
        <v>0.8</v>
      </c>
      <c r="I6" s="464">
        <v>3.68</v>
      </c>
      <c r="J6" s="464"/>
      <c r="K6" s="464" t="s">
        <v>485</v>
      </c>
      <c r="L6" s="464">
        <v>444.4</v>
      </c>
      <c r="M6" s="465">
        <v>378.06799999999998</v>
      </c>
      <c r="N6" s="466"/>
    </row>
    <row r="7" spans="1:14">
      <c r="A7" s="462" t="s">
        <v>619</v>
      </c>
      <c r="B7" s="463">
        <v>0.03</v>
      </c>
      <c r="C7" s="463">
        <v>0.4</v>
      </c>
      <c r="D7" s="463">
        <v>6.0000000000000001E-3</v>
      </c>
      <c r="E7" s="463">
        <v>0.22</v>
      </c>
      <c r="F7" s="464">
        <v>2</v>
      </c>
      <c r="G7" s="464">
        <v>2</v>
      </c>
      <c r="H7" s="464">
        <v>0.5</v>
      </c>
      <c r="I7" s="464">
        <v>0.5</v>
      </c>
      <c r="J7" s="464"/>
      <c r="K7" s="464" t="s">
        <v>485</v>
      </c>
      <c r="L7" s="464">
        <v>55</v>
      </c>
      <c r="M7" s="465">
        <v>77</v>
      </c>
      <c r="N7" s="466"/>
    </row>
    <row r="8" spans="1:14">
      <c r="A8" s="462" t="s">
        <v>620</v>
      </c>
      <c r="B8" s="463">
        <v>2</v>
      </c>
      <c r="C8" s="463">
        <v>4.5</v>
      </c>
      <c r="D8" s="463">
        <v>0.5</v>
      </c>
      <c r="E8" s="463">
        <v>0.66</v>
      </c>
      <c r="F8" s="464">
        <v>1</v>
      </c>
      <c r="G8" s="464">
        <v>2</v>
      </c>
      <c r="H8" s="464">
        <v>0.501</v>
      </c>
      <c r="I8" s="464">
        <v>0.56000000000000005</v>
      </c>
      <c r="J8" s="464"/>
      <c r="K8" s="464" t="s">
        <v>485</v>
      </c>
      <c r="L8" s="464">
        <v>105.3</v>
      </c>
      <c r="M8" s="465">
        <v>16.739999999999998</v>
      </c>
      <c r="N8" s="466"/>
    </row>
    <row r="9" spans="1:14">
      <c r="A9" s="462" t="s">
        <v>621</v>
      </c>
      <c r="B9" s="463">
        <v>1.5</v>
      </c>
      <c r="C9" s="463">
        <v>1</v>
      </c>
      <c r="D9" s="463">
        <v>1</v>
      </c>
      <c r="E9" s="463">
        <v>1.45</v>
      </c>
      <c r="F9" s="464">
        <v>1</v>
      </c>
      <c r="G9" s="464">
        <v>1.8</v>
      </c>
      <c r="H9" s="464">
        <v>1</v>
      </c>
      <c r="I9" s="464">
        <v>0.318</v>
      </c>
      <c r="J9" s="464"/>
      <c r="K9" s="464" t="s">
        <v>485</v>
      </c>
      <c r="L9" s="464">
        <v>0.7</v>
      </c>
      <c r="M9" s="465">
        <v>215.67</v>
      </c>
      <c r="N9" s="466"/>
    </row>
    <row r="10" spans="1:14">
      <c r="A10" s="462" t="s">
        <v>622</v>
      </c>
      <c r="B10" s="463">
        <v>2.1</v>
      </c>
      <c r="C10" s="463">
        <v>13</v>
      </c>
      <c r="D10" s="463">
        <v>0.9</v>
      </c>
      <c r="E10" s="463">
        <v>3.4</v>
      </c>
      <c r="F10" s="464">
        <v>2.2000000000000002</v>
      </c>
      <c r="G10" s="464">
        <v>7.2</v>
      </c>
      <c r="H10" s="464">
        <v>1</v>
      </c>
      <c r="I10" s="464">
        <v>8</v>
      </c>
      <c r="J10" s="464"/>
      <c r="K10" s="464">
        <v>37.5</v>
      </c>
      <c r="L10" s="464">
        <v>900</v>
      </c>
      <c r="M10" s="465">
        <v>46.7</v>
      </c>
      <c r="N10" s="466"/>
    </row>
    <row r="11" spans="1:14">
      <c r="A11" s="462" t="s">
        <v>623</v>
      </c>
      <c r="B11" s="463">
        <v>1</v>
      </c>
      <c r="C11" s="463">
        <v>13</v>
      </c>
      <c r="D11" s="463">
        <v>0.1</v>
      </c>
      <c r="E11" s="463">
        <v>3.6</v>
      </c>
      <c r="F11" s="464">
        <v>2</v>
      </c>
      <c r="G11" s="464">
        <v>10</v>
      </c>
      <c r="H11" s="464">
        <v>0.40600000000000003</v>
      </c>
      <c r="I11" s="464">
        <v>0.34</v>
      </c>
      <c r="J11" s="464"/>
      <c r="K11" s="464" t="s">
        <v>485</v>
      </c>
      <c r="L11" s="464">
        <v>700</v>
      </c>
      <c r="M11" s="467">
        <v>422.5</v>
      </c>
      <c r="N11" s="466"/>
    </row>
    <row r="12" spans="1:14">
      <c r="A12" s="462" t="s">
        <v>624</v>
      </c>
      <c r="B12" s="463">
        <v>1.44</v>
      </c>
      <c r="C12" s="463">
        <v>4</v>
      </c>
      <c r="D12" s="463">
        <v>0.23400000000000001</v>
      </c>
      <c r="E12" s="463">
        <v>1.05</v>
      </c>
      <c r="F12" s="464">
        <v>2</v>
      </c>
      <c r="G12" s="464">
        <v>4.5999999999999996</v>
      </c>
      <c r="H12" s="464">
        <v>0.4</v>
      </c>
      <c r="I12" s="464">
        <v>2.1</v>
      </c>
      <c r="J12" s="464">
        <v>30</v>
      </c>
      <c r="K12" s="464">
        <v>61</v>
      </c>
      <c r="L12" s="464">
        <v>1300</v>
      </c>
      <c r="M12" s="467">
        <v>1135</v>
      </c>
      <c r="N12" s="466"/>
    </row>
    <row r="13" spans="1:14">
      <c r="A13" s="462" t="s">
        <v>625</v>
      </c>
      <c r="B13" s="463">
        <v>1</v>
      </c>
      <c r="C13" s="463">
        <v>0.84</v>
      </c>
      <c r="D13" s="463">
        <v>0.2</v>
      </c>
      <c r="E13" s="463">
        <v>0.12</v>
      </c>
      <c r="F13" s="463">
        <v>1</v>
      </c>
      <c r="G13" s="463">
        <v>4</v>
      </c>
      <c r="H13" s="464">
        <v>2.8000000000000001E-2</v>
      </c>
      <c r="I13" s="463">
        <v>0.63</v>
      </c>
      <c r="J13" s="463"/>
      <c r="K13" s="464" t="s">
        <v>485</v>
      </c>
      <c r="L13" s="464">
        <v>273.10000000000002</v>
      </c>
      <c r="M13" s="467">
        <v>353</v>
      </c>
      <c r="N13" s="466"/>
    </row>
    <row r="14" spans="1:14">
      <c r="A14" s="462" t="s">
        <v>626</v>
      </c>
      <c r="B14" s="463">
        <v>0.7</v>
      </c>
      <c r="C14" s="463">
        <v>2.2999999999999998</v>
      </c>
      <c r="D14" s="463">
        <v>0.3</v>
      </c>
      <c r="E14" s="463">
        <v>0.48</v>
      </c>
      <c r="F14" s="464">
        <v>1.5</v>
      </c>
      <c r="G14" s="464">
        <v>1.9</v>
      </c>
      <c r="H14" s="464">
        <v>0.3</v>
      </c>
      <c r="I14" s="464">
        <v>0.64</v>
      </c>
      <c r="J14" s="464"/>
      <c r="K14" s="464" t="s">
        <v>485</v>
      </c>
      <c r="L14" s="464" t="s">
        <v>485</v>
      </c>
      <c r="M14" s="467">
        <v>110</v>
      </c>
      <c r="N14" s="466"/>
    </row>
    <row r="15" spans="1:14">
      <c r="A15" s="462" t="s">
        <v>86</v>
      </c>
      <c r="B15" s="463" t="s">
        <v>485</v>
      </c>
      <c r="C15" s="463" t="s">
        <v>485</v>
      </c>
      <c r="D15" s="463" t="s">
        <v>485</v>
      </c>
      <c r="E15" s="463" t="s">
        <v>485</v>
      </c>
      <c r="F15" s="464" t="s">
        <v>485</v>
      </c>
      <c r="G15" s="464" t="s">
        <v>485</v>
      </c>
      <c r="H15" s="464" t="s">
        <v>485</v>
      </c>
      <c r="I15" s="464" t="s">
        <v>485</v>
      </c>
      <c r="J15" s="464"/>
      <c r="K15" s="464" t="s">
        <v>485</v>
      </c>
      <c r="L15" s="464" t="s">
        <v>485</v>
      </c>
      <c r="M15" s="467" t="s">
        <v>485</v>
      </c>
      <c r="N15" s="466"/>
    </row>
    <row r="16" spans="1:14">
      <c r="A16" s="462" t="s">
        <v>627</v>
      </c>
      <c r="B16" s="463">
        <v>5.0999999999999996</v>
      </c>
      <c r="C16" s="463">
        <v>24</v>
      </c>
      <c r="D16" s="463">
        <v>3.01</v>
      </c>
      <c r="E16" s="463">
        <v>9.11</v>
      </c>
      <c r="F16" s="464">
        <v>3.8</v>
      </c>
      <c r="G16" s="464">
        <v>18.96</v>
      </c>
      <c r="H16" s="464">
        <v>4.2229999999999999</v>
      </c>
      <c r="I16" s="464">
        <v>17.34</v>
      </c>
      <c r="J16" s="464"/>
      <c r="K16" s="464" t="s">
        <v>485</v>
      </c>
      <c r="L16" s="464">
        <v>80.7</v>
      </c>
      <c r="M16" s="467">
        <v>184.54300000000001</v>
      </c>
      <c r="N16" s="466"/>
    </row>
    <row r="17" spans="1:14">
      <c r="A17" s="462" t="s">
        <v>628</v>
      </c>
      <c r="B17" s="463">
        <v>7</v>
      </c>
      <c r="C17" s="463">
        <v>35</v>
      </c>
      <c r="D17" s="463">
        <v>1.3</v>
      </c>
      <c r="E17" s="463">
        <v>6.8140000000000001</v>
      </c>
      <c r="F17" s="464">
        <v>7.1</v>
      </c>
      <c r="G17" s="464">
        <v>35.5</v>
      </c>
      <c r="H17" s="464">
        <v>1.3</v>
      </c>
      <c r="I17" s="464">
        <v>6.76</v>
      </c>
      <c r="J17" s="464"/>
      <c r="K17" s="464" t="s">
        <v>485</v>
      </c>
      <c r="L17" s="464">
        <v>1120</v>
      </c>
      <c r="M17" s="467">
        <v>108.16</v>
      </c>
      <c r="N17" s="466"/>
    </row>
    <row r="18" spans="1:14">
      <c r="A18" s="462" t="s">
        <v>629</v>
      </c>
      <c r="B18" s="463">
        <v>1.5</v>
      </c>
      <c r="C18" s="463">
        <v>3</v>
      </c>
      <c r="D18" s="463">
        <v>0.05</v>
      </c>
      <c r="E18" s="463">
        <v>0.65</v>
      </c>
      <c r="F18" s="464">
        <v>1.6</v>
      </c>
      <c r="G18" s="464">
        <v>3</v>
      </c>
      <c r="H18" s="464">
        <v>1.2</v>
      </c>
      <c r="I18" s="464">
        <v>1.3</v>
      </c>
      <c r="J18" s="464"/>
      <c r="K18" s="464" t="s">
        <v>485</v>
      </c>
      <c r="L18" s="464">
        <v>565</v>
      </c>
      <c r="M18" s="467">
        <v>660</v>
      </c>
      <c r="N18" s="466"/>
    </row>
    <row r="19" spans="1:14">
      <c r="A19" s="462" t="s">
        <v>630</v>
      </c>
      <c r="B19" s="463">
        <v>5</v>
      </c>
      <c r="C19" s="463">
        <v>7.1</v>
      </c>
      <c r="D19" s="463">
        <v>0.6</v>
      </c>
      <c r="E19" s="463">
        <v>4</v>
      </c>
      <c r="F19" s="464">
        <v>0.9</v>
      </c>
      <c r="G19" s="464">
        <v>5</v>
      </c>
      <c r="H19" s="464">
        <v>1.2</v>
      </c>
      <c r="I19" s="464">
        <v>0.95</v>
      </c>
      <c r="J19" s="464"/>
      <c r="K19" s="464" t="s">
        <v>485</v>
      </c>
      <c r="L19" s="464">
        <v>122</v>
      </c>
      <c r="M19" s="467">
        <v>136.22999999999999</v>
      </c>
      <c r="N19" s="466"/>
    </row>
    <row r="20" spans="1:14">
      <c r="A20" s="462" t="s">
        <v>631</v>
      </c>
      <c r="B20" s="463">
        <v>4.01</v>
      </c>
      <c r="C20" s="463">
        <v>29.05</v>
      </c>
      <c r="D20" s="463">
        <v>1.6</v>
      </c>
      <c r="E20" s="463">
        <v>6.4</v>
      </c>
      <c r="F20" s="464">
        <v>2.5</v>
      </c>
      <c r="G20" s="464">
        <v>6.25</v>
      </c>
      <c r="H20" s="464">
        <v>1.5</v>
      </c>
      <c r="I20" s="464">
        <v>2.0299999999999998</v>
      </c>
      <c r="J20" s="464"/>
      <c r="K20" s="464" t="s">
        <v>485</v>
      </c>
      <c r="L20" s="464">
        <v>3641</v>
      </c>
      <c r="M20" s="467">
        <v>3760</v>
      </c>
      <c r="N20" s="466"/>
    </row>
    <row r="21" spans="1:14">
      <c r="A21" s="468" t="s">
        <v>218</v>
      </c>
      <c r="B21" s="469">
        <f>SUM(B6:B20)</f>
        <v>33.18</v>
      </c>
      <c r="C21" s="469">
        <f>SUM(C6:C20)</f>
        <v>141.29</v>
      </c>
      <c r="D21" s="469">
        <f t="shared" ref="D21:E21" si="0">SUM(D6:D20)</f>
        <v>10.700000000000001</v>
      </c>
      <c r="E21" s="469">
        <f t="shared" si="0"/>
        <v>39.253999999999998</v>
      </c>
      <c r="F21" s="470">
        <f>SUM(F6:F20)</f>
        <v>29.6</v>
      </c>
      <c r="G21" s="470">
        <f>SUM(G6:G20)</f>
        <v>110.21000000000001</v>
      </c>
      <c r="H21" s="470">
        <f>SUM(H6:H20)</f>
        <v>14.357999999999999</v>
      </c>
      <c r="I21" s="470">
        <f t="shared" ref="I21:J21" si="1">SUM(I6:I20)</f>
        <v>45.148000000000003</v>
      </c>
      <c r="J21" s="470">
        <f t="shared" si="1"/>
        <v>30</v>
      </c>
      <c r="K21" s="470">
        <f>SUM(K6:K20)</f>
        <v>98.5</v>
      </c>
      <c r="L21" s="470">
        <f>SUM(L6:L20)</f>
        <v>9307.2000000000007</v>
      </c>
      <c r="M21" s="469">
        <f>SUM(M6:M20)</f>
        <v>7603.6109999999999</v>
      </c>
      <c r="N21" s="466"/>
    </row>
  </sheetData>
  <mergeCells count="11">
    <mergeCell ref="H4:I4"/>
    <mergeCell ref="A1:M1"/>
    <mergeCell ref="A2:K2"/>
    <mergeCell ref="B3:E3"/>
    <mergeCell ref="F3:I3"/>
    <mergeCell ref="J3:J5"/>
    <mergeCell ref="K3:K5"/>
    <mergeCell ref="L3:M4"/>
    <mergeCell ref="B4:C4"/>
    <mergeCell ref="D4:E4"/>
    <mergeCell ref="F4:G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G23" sqref="G23"/>
    </sheetView>
  </sheetViews>
  <sheetFormatPr defaultRowHeight="15"/>
  <cols>
    <col min="2" max="2" width="13.5703125" customWidth="1"/>
    <col min="3" max="4" width="12.28515625" customWidth="1"/>
    <col min="5" max="6" width="13.140625" customWidth="1"/>
    <col min="7" max="7" width="14" customWidth="1"/>
  </cols>
  <sheetData>
    <row r="2" spans="1:8">
      <c r="A2" s="833" t="s">
        <v>632</v>
      </c>
      <c r="B2" s="833"/>
      <c r="C2" s="833"/>
      <c r="D2" s="833"/>
      <c r="E2" s="833"/>
      <c r="F2" s="833"/>
      <c r="G2" s="833"/>
    </row>
    <row r="3" spans="1:8">
      <c r="A3" s="197"/>
      <c r="B3" s="197"/>
      <c r="C3" s="471"/>
      <c r="D3" s="471"/>
      <c r="E3" s="471"/>
      <c r="F3" s="471"/>
      <c r="G3" s="472" t="s">
        <v>633</v>
      </c>
    </row>
    <row r="4" spans="1:8">
      <c r="A4" s="834" t="s">
        <v>610</v>
      </c>
      <c r="B4" s="835"/>
      <c r="C4" s="838" t="s">
        <v>634</v>
      </c>
      <c r="D4" s="756"/>
      <c r="E4" s="838" t="s">
        <v>635</v>
      </c>
      <c r="F4" s="756"/>
      <c r="G4" s="838" t="s">
        <v>636</v>
      </c>
      <c r="H4" s="756"/>
    </row>
    <row r="5" spans="1:8">
      <c r="A5" s="836"/>
      <c r="B5" s="837"/>
      <c r="C5" s="144">
        <v>2014</v>
      </c>
      <c r="D5" s="144">
        <v>2015</v>
      </c>
      <c r="E5" s="144">
        <v>2014</v>
      </c>
      <c r="F5" s="144">
        <v>2015</v>
      </c>
      <c r="G5" s="144">
        <v>2014</v>
      </c>
      <c r="H5" s="144">
        <v>2015</v>
      </c>
    </row>
    <row r="6" spans="1:8">
      <c r="A6" s="473">
        <v>1</v>
      </c>
      <c r="B6" s="474" t="s">
        <v>203</v>
      </c>
      <c r="C6" s="473">
        <v>2</v>
      </c>
      <c r="D6" s="473">
        <v>59</v>
      </c>
      <c r="E6" s="473">
        <v>2</v>
      </c>
      <c r="F6" s="473">
        <v>59</v>
      </c>
      <c r="G6" s="475">
        <v>0.98</v>
      </c>
      <c r="H6" s="475">
        <v>6.79</v>
      </c>
    </row>
    <row r="7" spans="1:8">
      <c r="A7" s="373">
        <v>2</v>
      </c>
      <c r="B7" s="476" t="s">
        <v>337</v>
      </c>
      <c r="C7" s="373">
        <v>10</v>
      </c>
      <c r="D7" s="373">
        <v>24</v>
      </c>
      <c r="E7" s="373">
        <v>10</v>
      </c>
      <c r="F7" s="373">
        <v>24</v>
      </c>
      <c r="G7" s="477">
        <v>0.7</v>
      </c>
      <c r="H7" s="477">
        <v>1.82</v>
      </c>
    </row>
    <row r="8" spans="1:8">
      <c r="A8" s="373">
        <v>3</v>
      </c>
      <c r="B8" s="476" t="s">
        <v>637</v>
      </c>
      <c r="C8" s="373">
        <v>28</v>
      </c>
      <c r="D8" s="373">
        <v>23</v>
      </c>
      <c r="E8" s="373">
        <v>28</v>
      </c>
      <c r="F8" s="373">
        <v>23</v>
      </c>
      <c r="G8" s="477">
        <v>2.0699999999999998</v>
      </c>
      <c r="H8" s="477">
        <v>1.66</v>
      </c>
    </row>
    <row r="9" spans="1:8">
      <c r="A9" s="373">
        <v>4</v>
      </c>
      <c r="B9" s="476" t="s">
        <v>206</v>
      </c>
      <c r="C9" s="373">
        <v>52</v>
      </c>
      <c r="D9" s="373">
        <v>21</v>
      </c>
      <c r="E9" s="373">
        <v>52</v>
      </c>
      <c r="F9" s="373">
        <v>21</v>
      </c>
      <c r="G9" s="477">
        <v>5.27</v>
      </c>
      <c r="H9" s="477">
        <v>1.96</v>
      </c>
    </row>
    <row r="10" spans="1:8">
      <c r="A10" s="373">
        <v>5</v>
      </c>
      <c r="B10" s="476" t="s">
        <v>207</v>
      </c>
      <c r="C10" s="373">
        <v>0</v>
      </c>
      <c r="D10" s="373">
        <v>7</v>
      </c>
      <c r="E10" s="373">
        <v>0</v>
      </c>
      <c r="F10" s="373">
        <v>7</v>
      </c>
      <c r="G10" s="477">
        <v>0</v>
      </c>
      <c r="H10" s="477">
        <v>0.84</v>
      </c>
    </row>
    <row r="11" spans="1:8">
      <c r="A11" s="373">
        <v>6</v>
      </c>
      <c r="B11" s="476" t="s">
        <v>208</v>
      </c>
      <c r="C11" s="373">
        <v>0</v>
      </c>
      <c r="D11" s="373">
        <v>12</v>
      </c>
      <c r="E11" s="373">
        <v>0</v>
      </c>
      <c r="F11" s="373">
        <v>12</v>
      </c>
      <c r="G11" s="477">
        <v>0</v>
      </c>
      <c r="H11" s="477">
        <v>1.08</v>
      </c>
    </row>
    <row r="12" spans="1:8">
      <c r="A12" s="373">
        <v>7</v>
      </c>
      <c r="B12" s="476" t="s">
        <v>209</v>
      </c>
      <c r="C12" s="373">
        <v>0</v>
      </c>
      <c r="D12" s="373">
        <v>0</v>
      </c>
      <c r="E12" s="373">
        <v>0</v>
      </c>
      <c r="F12" s="373">
        <v>0</v>
      </c>
      <c r="G12" s="477">
        <v>0</v>
      </c>
      <c r="H12" s="477">
        <v>0</v>
      </c>
    </row>
    <row r="13" spans="1:8">
      <c r="A13" s="373">
        <v>8</v>
      </c>
      <c r="B13" s="476" t="s">
        <v>638</v>
      </c>
      <c r="C13" s="373">
        <v>0</v>
      </c>
      <c r="D13" s="373">
        <v>33</v>
      </c>
      <c r="E13" s="373">
        <v>0</v>
      </c>
      <c r="F13" s="373">
        <v>33</v>
      </c>
      <c r="G13" s="477">
        <v>0</v>
      </c>
      <c r="H13" s="477">
        <v>3.08</v>
      </c>
    </row>
    <row r="14" spans="1:8">
      <c r="A14" s="373">
        <v>9</v>
      </c>
      <c r="B14" s="476" t="s">
        <v>211</v>
      </c>
      <c r="C14" s="373">
        <v>8</v>
      </c>
      <c r="D14" s="373">
        <v>24</v>
      </c>
      <c r="E14" s="373">
        <v>8</v>
      </c>
      <c r="F14" s="373">
        <v>24</v>
      </c>
      <c r="G14" s="477">
        <v>2.2999999999999998</v>
      </c>
      <c r="H14" s="477">
        <v>1.95</v>
      </c>
    </row>
    <row r="15" spans="1:8">
      <c r="A15" s="373">
        <v>10</v>
      </c>
      <c r="B15" s="476" t="s">
        <v>212</v>
      </c>
      <c r="C15" s="373">
        <v>10</v>
      </c>
      <c r="D15" s="373">
        <v>16</v>
      </c>
      <c r="E15" s="373">
        <v>10</v>
      </c>
      <c r="F15" s="373">
        <v>16</v>
      </c>
      <c r="G15" s="477">
        <v>1.2</v>
      </c>
      <c r="H15" s="477">
        <v>1.92</v>
      </c>
    </row>
    <row r="16" spans="1:8">
      <c r="A16" s="373">
        <v>11</v>
      </c>
      <c r="B16" s="476" t="s">
        <v>213</v>
      </c>
      <c r="C16" s="373">
        <v>3</v>
      </c>
      <c r="D16" s="373">
        <v>40</v>
      </c>
      <c r="E16" s="373">
        <v>3</v>
      </c>
      <c r="F16" s="373">
        <v>40</v>
      </c>
      <c r="G16" s="477">
        <v>0.27</v>
      </c>
      <c r="H16" s="477">
        <v>3.65</v>
      </c>
    </row>
    <row r="17" spans="1:8">
      <c r="A17" s="373">
        <v>12</v>
      </c>
      <c r="B17" s="476" t="s">
        <v>639</v>
      </c>
      <c r="C17" s="373">
        <v>20</v>
      </c>
      <c r="D17" s="373">
        <v>66</v>
      </c>
      <c r="E17" s="373">
        <v>20</v>
      </c>
      <c r="F17" s="373">
        <v>66</v>
      </c>
      <c r="G17" s="477">
        <v>1.85</v>
      </c>
      <c r="H17" s="477">
        <v>5.82</v>
      </c>
    </row>
    <row r="18" spans="1:8">
      <c r="A18" s="373">
        <v>13</v>
      </c>
      <c r="B18" s="476" t="s">
        <v>215</v>
      </c>
      <c r="C18" s="373">
        <v>107</v>
      </c>
      <c r="D18" s="373">
        <v>122</v>
      </c>
      <c r="E18" s="373">
        <v>107</v>
      </c>
      <c r="F18" s="373">
        <v>122</v>
      </c>
      <c r="G18" s="477">
        <v>7.8</v>
      </c>
      <c r="H18" s="477">
        <v>9</v>
      </c>
    </row>
    <row r="19" spans="1:8">
      <c r="A19" s="373">
        <v>14</v>
      </c>
      <c r="B19" s="476" t="s">
        <v>216</v>
      </c>
      <c r="C19" s="373">
        <v>607</v>
      </c>
      <c r="D19" s="373">
        <v>1652</v>
      </c>
      <c r="E19" s="373">
        <v>535</v>
      </c>
      <c r="F19" s="373">
        <v>1094</v>
      </c>
      <c r="G19" s="477">
        <v>38.42</v>
      </c>
      <c r="H19" s="477">
        <v>80.08</v>
      </c>
    </row>
    <row r="20" spans="1:8">
      <c r="A20" s="373">
        <v>15</v>
      </c>
      <c r="B20" s="476" t="s">
        <v>217</v>
      </c>
      <c r="C20" s="373">
        <v>3</v>
      </c>
      <c r="D20" s="373">
        <v>8</v>
      </c>
      <c r="E20" s="373">
        <v>3</v>
      </c>
      <c r="F20" s="373">
        <v>8</v>
      </c>
      <c r="G20" s="477">
        <v>0.27</v>
      </c>
      <c r="H20" s="477">
        <v>0.68</v>
      </c>
    </row>
    <row r="21" spans="1:8">
      <c r="A21" s="478"/>
      <c r="B21" s="478" t="s">
        <v>183</v>
      </c>
      <c r="C21" s="478">
        <f>SUM(C6:C20)</f>
        <v>850</v>
      </c>
      <c r="D21" s="478">
        <f t="shared" ref="D21:H21" si="0">SUM(D6:D20)</f>
        <v>2107</v>
      </c>
      <c r="E21" s="478">
        <f t="shared" si="0"/>
        <v>778</v>
      </c>
      <c r="F21" s="478">
        <f t="shared" si="0"/>
        <v>1549</v>
      </c>
      <c r="G21" s="478">
        <f t="shared" si="0"/>
        <v>61.13</v>
      </c>
      <c r="H21" s="478">
        <f t="shared" si="0"/>
        <v>120.33000000000001</v>
      </c>
    </row>
  </sheetData>
  <mergeCells count="5">
    <mergeCell ref="A2:G2"/>
    <mergeCell ref="A4:B5"/>
    <mergeCell ref="C4:D4"/>
    <mergeCell ref="E4:F4"/>
    <mergeCell ref="G4:H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1:N51"/>
  <sheetViews>
    <sheetView topLeftCell="A31" workbookViewId="0">
      <selection activeCell="S51" sqref="S51"/>
    </sheetView>
  </sheetViews>
  <sheetFormatPr defaultRowHeight="15"/>
  <cols>
    <col min="1" max="1" width="14" customWidth="1"/>
    <col min="2" max="2" width="5.28515625" customWidth="1"/>
    <col min="3" max="3" width="5.7109375" customWidth="1"/>
    <col min="4" max="4" width="5.5703125" customWidth="1"/>
    <col min="5" max="5" width="5.28515625" customWidth="1"/>
    <col min="6" max="6" width="4.85546875" customWidth="1"/>
    <col min="7" max="7" width="5.5703125" customWidth="1"/>
    <col min="8" max="8" width="8.42578125" customWidth="1"/>
    <col min="9" max="9" width="8.28515625" customWidth="1"/>
    <col min="10" max="10" width="7.28515625" customWidth="1"/>
    <col min="11" max="13" width="6.28515625" customWidth="1"/>
    <col min="14" max="14" width="6.85546875" customWidth="1"/>
  </cols>
  <sheetData>
    <row r="31" spans="1:14" ht="45" customHeight="1"/>
    <row r="32" spans="1:14" ht="15.75">
      <c r="A32" s="841" t="s">
        <v>645</v>
      </c>
      <c r="B32" s="841"/>
      <c r="C32" s="841"/>
      <c r="D32" s="841"/>
      <c r="E32" s="841"/>
      <c r="F32" s="841"/>
      <c r="G32" s="841"/>
      <c r="H32" s="841"/>
      <c r="I32" s="841"/>
      <c r="J32" s="841"/>
      <c r="K32" s="841"/>
      <c r="L32" s="841"/>
      <c r="M32" s="841"/>
      <c r="N32" s="841"/>
    </row>
    <row r="33" spans="1:14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</row>
    <row r="34" spans="1:14">
      <c r="A34" s="842" t="s">
        <v>646</v>
      </c>
      <c r="B34" s="840" t="s">
        <v>647</v>
      </c>
      <c r="C34" s="655" t="s">
        <v>431</v>
      </c>
      <c r="D34" s="655"/>
      <c r="E34" s="840" t="s">
        <v>648</v>
      </c>
      <c r="F34" s="655" t="s">
        <v>431</v>
      </c>
      <c r="G34" s="655"/>
      <c r="H34" s="840" t="s">
        <v>649</v>
      </c>
      <c r="I34" s="840" t="s">
        <v>650</v>
      </c>
      <c r="J34" s="840" t="s">
        <v>651</v>
      </c>
      <c r="K34" s="839" t="s">
        <v>652</v>
      </c>
      <c r="L34" s="839" t="s">
        <v>653</v>
      </c>
      <c r="M34" s="839" t="s">
        <v>654</v>
      </c>
      <c r="N34" s="840" t="s">
        <v>655</v>
      </c>
    </row>
    <row r="35" spans="1:14" ht="72.75" customHeight="1">
      <c r="A35" s="842"/>
      <c r="B35" s="840"/>
      <c r="C35" s="487" t="s">
        <v>656</v>
      </c>
      <c r="D35" s="487" t="s">
        <v>657</v>
      </c>
      <c r="E35" s="840"/>
      <c r="F35" s="487" t="s">
        <v>658</v>
      </c>
      <c r="G35" s="487" t="s">
        <v>659</v>
      </c>
      <c r="H35" s="840"/>
      <c r="I35" s="840"/>
      <c r="J35" s="840"/>
      <c r="K35" s="839"/>
      <c r="L35" s="839"/>
      <c r="M35" s="839"/>
      <c r="N35" s="840"/>
    </row>
    <row r="36" spans="1:14" ht="13.5" customHeight="1">
      <c r="A36" s="199" t="s">
        <v>203</v>
      </c>
      <c r="B36" s="145">
        <v>102</v>
      </c>
      <c r="C36" s="145">
        <v>68</v>
      </c>
      <c r="D36" s="145">
        <v>34</v>
      </c>
      <c r="E36" s="488">
        <f>F36+G36</f>
        <v>15</v>
      </c>
      <c r="F36" s="145">
        <v>6</v>
      </c>
      <c r="G36" s="145">
        <v>9</v>
      </c>
      <c r="H36" s="489">
        <f t="shared" ref="H36:J51" si="0">B36/E36</f>
        <v>6.8</v>
      </c>
      <c r="I36" s="489">
        <f t="shared" si="0"/>
        <v>11.333333333333334</v>
      </c>
      <c r="J36" s="489">
        <f t="shared" si="0"/>
        <v>3.7777777777777777</v>
      </c>
      <c r="K36" s="145">
        <v>0</v>
      </c>
      <c r="L36" s="145">
        <v>17</v>
      </c>
      <c r="M36" s="145">
        <v>15</v>
      </c>
      <c r="N36" s="145">
        <v>27</v>
      </c>
    </row>
    <row r="37" spans="1:14" ht="13.5" customHeight="1">
      <c r="A37" s="199" t="s">
        <v>337</v>
      </c>
      <c r="B37" s="145">
        <v>213</v>
      </c>
      <c r="C37" s="145">
        <v>142</v>
      </c>
      <c r="D37" s="145">
        <f t="shared" ref="D37:D48" si="1">B37-C37</f>
        <v>71</v>
      </c>
      <c r="E37" s="488">
        <f t="shared" ref="E37:E51" si="2">F37+G37</f>
        <v>20</v>
      </c>
      <c r="F37" s="145">
        <v>7</v>
      </c>
      <c r="G37" s="145">
        <v>13</v>
      </c>
      <c r="H37" s="489">
        <f t="shared" si="0"/>
        <v>10.65</v>
      </c>
      <c r="I37" s="489">
        <f t="shared" si="0"/>
        <v>20.285714285714285</v>
      </c>
      <c r="J37" s="489">
        <f t="shared" si="0"/>
        <v>5.4615384615384617</v>
      </c>
      <c r="K37" s="145">
        <v>0</v>
      </c>
      <c r="L37" s="145">
        <v>33</v>
      </c>
      <c r="M37" s="145">
        <v>28</v>
      </c>
      <c r="N37" s="145">
        <v>22</v>
      </c>
    </row>
    <row r="38" spans="1:14" ht="13.5" customHeight="1">
      <c r="A38" s="199" t="s">
        <v>205</v>
      </c>
      <c r="B38" s="145">
        <v>177</v>
      </c>
      <c r="C38" s="145">
        <v>116</v>
      </c>
      <c r="D38" s="145">
        <f t="shared" si="1"/>
        <v>61</v>
      </c>
      <c r="E38" s="488">
        <f t="shared" si="2"/>
        <v>15</v>
      </c>
      <c r="F38" s="145">
        <v>6</v>
      </c>
      <c r="G38" s="145">
        <v>9</v>
      </c>
      <c r="H38" s="489">
        <f>B38/14</f>
        <v>12.642857142857142</v>
      </c>
      <c r="I38" s="489">
        <f t="shared" si="0"/>
        <v>19.333333333333332</v>
      </c>
      <c r="J38" s="489">
        <f t="shared" si="0"/>
        <v>6.7777777777777777</v>
      </c>
      <c r="K38" s="145">
        <v>0</v>
      </c>
      <c r="L38" s="145">
        <v>33</v>
      </c>
      <c r="M38" s="145">
        <v>22</v>
      </c>
      <c r="N38" s="145">
        <v>39</v>
      </c>
    </row>
    <row r="39" spans="1:14" ht="13.5" customHeight="1">
      <c r="A39" s="199" t="s">
        <v>206</v>
      </c>
      <c r="B39" s="145">
        <v>81</v>
      </c>
      <c r="C39" s="145">
        <v>52</v>
      </c>
      <c r="D39" s="145">
        <f t="shared" si="1"/>
        <v>29</v>
      </c>
      <c r="E39" s="488">
        <f t="shared" si="2"/>
        <v>13</v>
      </c>
      <c r="F39" s="145">
        <v>6</v>
      </c>
      <c r="G39" s="145">
        <v>7</v>
      </c>
      <c r="H39" s="489">
        <f>B39/12</f>
        <v>6.75</v>
      </c>
      <c r="I39" s="489">
        <f t="shared" si="0"/>
        <v>8.6666666666666661</v>
      </c>
      <c r="J39" s="489">
        <f t="shared" si="0"/>
        <v>4.1428571428571432</v>
      </c>
      <c r="K39" s="145">
        <v>0</v>
      </c>
      <c r="L39" s="145">
        <v>15</v>
      </c>
      <c r="M39" s="145">
        <v>14</v>
      </c>
      <c r="N39" s="145">
        <v>17</v>
      </c>
    </row>
    <row r="40" spans="1:14" ht="13.5" customHeight="1">
      <c r="A40" s="199" t="s">
        <v>207</v>
      </c>
      <c r="B40" s="145">
        <v>131</v>
      </c>
      <c r="C40" s="145">
        <v>90</v>
      </c>
      <c r="D40" s="145">
        <f t="shared" si="1"/>
        <v>41</v>
      </c>
      <c r="E40" s="488">
        <f t="shared" si="2"/>
        <v>13</v>
      </c>
      <c r="F40" s="145">
        <v>4</v>
      </c>
      <c r="G40" s="145">
        <v>9</v>
      </c>
      <c r="H40" s="489">
        <f>B40/E40</f>
        <v>10.076923076923077</v>
      </c>
      <c r="I40" s="489">
        <f t="shared" si="0"/>
        <v>22.5</v>
      </c>
      <c r="J40" s="489">
        <f t="shared" si="0"/>
        <v>4.5555555555555554</v>
      </c>
      <c r="K40" s="145">
        <v>0</v>
      </c>
      <c r="L40" s="145">
        <v>32</v>
      </c>
      <c r="M40" s="145">
        <v>25</v>
      </c>
      <c r="N40" s="145">
        <v>43</v>
      </c>
    </row>
    <row r="41" spans="1:14" ht="13.5" customHeight="1">
      <c r="A41" s="199" t="s">
        <v>208</v>
      </c>
      <c r="B41" s="145">
        <v>209</v>
      </c>
      <c r="C41" s="145">
        <v>121</v>
      </c>
      <c r="D41" s="145">
        <f t="shared" si="1"/>
        <v>88</v>
      </c>
      <c r="E41" s="488">
        <f t="shared" si="2"/>
        <v>18</v>
      </c>
      <c r="F41" s="145">
        <v>5</v>
      </c>
      <c r="G41" s="145">
        <v>13</v>
      </c>
      <c r="H41" s="489">
        <f>B41/14</f>
        <v>14.928571428571429</v>
      </c>
      <c r="I41" s="489">
        <f t="shared" si="0"/>
        <v>24.2</v>
      </c>
      <c r="J41" s="489">
        <f t="shared" si="0"/>
        <v>6.7692307692307692</v>
      </c>
      <c r="K41" s="145">
        <v>0</v>
      </c>
      <c r="L41" s="145">
        <v>26</v>
      </c>
      <c r="M41" s="145">
        <v>32</v>
      </c>
      <c r="N41" s="145">
        <v>65</v>
      </c>
    </row>
    <row r="42" spans="1:14" ht="13.5" customHeight="1">
      <c r="A42" s="199" t="s">
        <v>209</v>
      </c>
      <c r="B42" s="145">
        <v>249</v>
      </c>
      <c r="C42" s="145">
        <v>147</v>
      </c>
      <c r="D42" s="145">
        <f t="shared" si="1"/>
        <v>102</v>
      </c>
      <c r="E42" s="488">
        <f t="shared" si="2"/>
        <v>19</v>
      </c>
      <c r="F42" s="145">
        <v>7</v>
      </c>
      <c r="G42" s="145">
        <v>12</v>
      </c>
      <c r="H42" s="489">
        <f>B42/E42</f>
        <v>13.105263157894736</v>
      </c>
      <c r="I42" s="489">
        <f t="shared" si="0"/>
        <v>21</v>
      </c>
      <c r="J42" s="489">
        <f t="shared" si="0"/>
        <v>8.5</v>
      </c>
      <c r="K42" s="145">
        <v>0</v>
      </c>
      <c r="L42" s="145">
        <v>26</v>
      </c>
      <c r="M42" s="145">
        <v>47</v>
      </c>
      <c r="N42" s="145">
        <v>32</v>
      </c>
    </row>
    <row r="43" spans="1:14" ht="13.5" customHeight="1">
      <c r="A43" s="199" t="s">
        <v>210</v>
      </c>
      <c r="B43" s="145">
        <v>126</v>
      </c>
      <c r="C43" s="145">
        <v>64</v>
      </c>
      <c r="D43" s="145">
        <f t="shared" si="1"/>
        <v>62</v>
      </c>
      <c r="E43" s="488">
        <f t="shared" si="2"/>
        <v>14</v>
      </c>
      <c r="F43" s="145">
        <v>5</v>
      </c>
      <c r="G43" s="145">
        <v>9</v>
      </c>
      <c r="H43" s="489">
        <f>B43/13</f>
        <v>9.6923076923076916</v>
      </c>
      <c r="I43" s="489">
        <f t="shared" si="0"/>
        <v>12.8</v>
      </c>
      <c r="J43" s="489">
        <f t="shared" si="0"/>
        <v>6.8888888888888893</v>
      </c>
      <c r="K43" s="145">
        <v>0</v>
      </c>
      <c r="L43" s="145">
        <v>16</v>
      </c>
      <c r="M43" s="145">
        <v>15</v>
      </c>
      <c r="N43" s="145">
        <v>19</v>
      </c>
    </row>
    <row r="44" spans="1:14" ht="13.5" customHeight="1">
      <c r="A44" s="199" t="s">
        <v>211</v>
      </c>
      <c r="B44" s="145">
        <v>228</v>
      </c>
      <c r="C44" s="145">
        <v>150</v>
      </c>
      <c r="D44" s="145">
        <f t="shared" si="1"/>
        <v>78</v>
      </c>
      <c r="E44" s="488">
        <f t="shared" si="2"/>
        <v>19</v>
      </c>
      <c r="F44" s="145">
        <v>7</v>
      </c>
      <c r="G44" s="145">
        <v>12</v>
      </c>
      <c r="H44" s="489">
        <f>B44/E44</f>
        <v>12</v>
      </c>
      <c r="I44" s="489">
        <f t="shared" si="0"/>
        <v>21.428571428571427</v>
      </c>
      <c r="J44" s="489">
        <f t="shared" si="0"/>
        <v>6.5</v>
      </c>
      <c r="K44" s="145">
        <v>0</v>
      </c>
      <c r="L44" s="145">
        <v>25</v>
      </c>
      <c r="M44" s="145">
        <v>36</v>
      </c>
      <c r="N44" s="145">
        <v>21</v>
      </c>
    </row>
    <row r="45" spans="1:14" ht="13.5" customHeight="1">
      <c r="A45" s="199" t="s">
        <v>212</v>
      </c>
      <c r="B45" s="145">
        <v>128</v>
      </c>
      <c r="C45" s="145">
        <v>90</v>
      </c>
      <c r="D45" s="145">
        <f t="shared" si="1"/>
        <v>38</v>
      </c>
      <c r="E45" s="488">
        <f t="shared" si="2"/>
        <v>15</v>
      </c>
      <c r="F45" s="145">
        <v>5</v>
      </c>
      <c r="G45" s="145">
        <v>10</v>
      </c>
      <c r="H45" s="489">
        <f>B45/14</f>
        <v>9.1428571428571423</v>
      </c>
      <c r="I45" s="489">
        <f t="shared" si="0"/>
        <v>18</v>
      </c>
      <c r="J45" s="489">
        <f t="shared" si="0"/>
        <v>3.8</v>
      </c>
      <c r="K45" s="145">
        <v>0</v>
      </c>
      <c r="L45" s="145">
        <v>24</v>
      </c>
      <c r="M45" s="145">
        <v>27</v>
      </c>
      <c r="N45" s="145">
        <v>28</v>
      </c>
    </row>
    <row r="46" spans="1:14" ht="13.5" customHeight="1">
      <c r="A46" s="199" t="s">
        <v>213</v>
      </c>
      <c r="B46" s="145">
        <v>463</v>
      </c>
      <c r="C46" s="145">
        <v>242</v>
      </c>
      <c r="D46" s="145">
        <f t="shared" si="1"/>
        <v>221</v>
      </c>
      <c r="E46" s="488">
        <f t="shared" si="2"/>
        <v>32</v>
      </c>
      <c r="F46" s="145">
        <v>11</v>
      </c>
      <c r="G46" s="145">
        <v>21</v>
      </c>
      <c r="H46" s="489">
        <f>B46/29</f>
        <v>15.96551724137931</v>
      </c>
      <c r="I46" s="489">
        <f t="shared" si="0"/>
        <v>22</v>
      </c>
      <c r="J46" s="489">
        <f t="shared" si="0"/>
        <v>10.523809523809524</v>
      </c>
      <c r="K46" s="145">
        <v>16</v>
      </c>
      <c r="L46" s="145">
        <v>51</v>
      </c>
      <c r="M46" s="145">
        <v>51</v>
      </c>
      <c r="N46" s="145">
        <v>37</v>
      </c>
    </row>
    <row r="47" spans="1:14" ht="13.5" customHeight="1">
      <c r="A47" s="199" t="s">
        <v>214</v>
      </c>
      <c r="B47" s="145">
        <v>262</v>
      </c>
      <c r="C47" s="145">
        <v>155</v>
      </c>
      <c r="D47" s="145">
        <f t="shared" si="1"/>
        <v>107</v>
      </c>
      <c r="E47" s="488">
        <f t="shared" si="2"/>
        <v>22</v>
      </c>
      <c r="F47" s="145">
        <v>8</v>
      </c>
      <c r="G47" s="145">
        <v>14</v>
      </c>
      <c r="H47" s="489">
        <f>B47/E47</f>
        <v>11.909090909090908</v>
      </c>
      <c r="I47" s="489">
        <f t="shared" si="0"/>
        <v>19.375</v>
      </c>
      <c r="J47" s="489">
        <f t="shared" si="0"/>
        <v>7.6428571428571432</v>
      </c>
      <c r="K47" s="145">
        <v>0</v>
      </c>
      <c r="L47" s="145">
        <v>32</v>
      </c>
      <c r="M47" s="145">
        <v>32</v>
      </c>
      <c r="N47" s="145">
        <v>48</v>
      </c>
    </row>
    <row r="48" spans="1:14" ht="13.5" customHeight="1">
      <c r="A48" s="199" t="s">
        <v>215</v>
      </c>
      <c r="B48" s="145">
        <v>1159</v>
      </c>
      <c r="C48" s="145">
        <v>581</v>
      </c>
      <c r="D48" s="145">
        <f t="shared" si="1"/>
        <v>578</v>
      </c>
      <c r="E48" s="488">
        <f t="shared" si="2"/>
        <v>57</v>
      </c>
      <c r="F48" s="145">
        <v>19</v>
      </c>
      <c r="G48" s="145">
        <v>38</v>
      </c>
      <c r="H48" s="489">
        <f>B48/54</f>
        <v>21.462962962962962</v>
      </c>
      <c r="I48" s="489">
        <f t="shared" si="0"/>
        <v>30.578947368421051</v>
      </c>
      <c r="J48" s="489">
        <f t="shared" si="0"/>
        <v>15.210526315789474</v>
      </c>
      <c r="K48" s="145">
        <v>49</v>
      </c>
      <c r="L48" s="145">
        <v>98</v>
      </c>
      <c r="M48" s="145">
        <v>138</v>
      </c>
      <c r="N48" s="145">
        <v>70</v>
      </c>
    </row>
    <row r="49" spans="1:14" ht="13.5" customHeight="1">
      <c r="A49" s="199" t="s">
        <v>216</v>
      </c>
      <c r="B49" s="145">
        <v>4067</v>
      </c>
      <c r="C49" s="145">
        <v>1781</v>
      </c>
      <c r="D49" s="145">
        <f>B49-C49</f>
        <v>2286</v>
      </c>
      <c r="E49" s="488">
        <f t="shared" si="2"/>
        <v>234</v>
      </c>
      <c r="F49" s="145">
        <v>67</v>
      </c>
      <c r="G49" s="145">
        <v>167</v>
      </c>
      <c r="H49" s="489">
        <f>B49/219</f>
        <v>18.570776255707763</v>
      </c>
      <c r="I49" s="489">
        <f t="shared" si="0"/>
        <v>26.582089552238806</v>
      </c>
      <c r="J49" s="489">
        <f t="shared" si="0"/>
        <v>13.688622754491018</v>
      </c>
      <c r="K49" s="145">
        <v>276</v>
      </c>
      <c r="L49" s="145">
        <v>387</v>
      </c>
      <c r="M49" s="145">
        <v>430</v>
      </c>
      <c r="N49" s="145">
        <v>218</v>
      </c>
    </row>
    <row r="50" spans="1:14" ht="13.5" customHeight="1">
      <c r="A50" s="199" t="s">
        <v>217</v>
      </c>
      <c r="B50" s="145">
        <v>275</v>
      </c>
      <c r="C50" s="145">
        <v>181</v>
      </c>
      <c r="D50" s="145">
        <f>B50-C50</f>
        <v>94</v>
      </c>
      <c r="E50" s="488">
        <f t="shared" si="2"/>
        <v>23</v>
      </c>
      <c r="F50" s="145">
        <v>11</v>
      </c>
      <c r="G50" s="145">
        <v>12</v>
      </c>
      <c r="H50" s="489">
        <f>B50/23</f>
        <v>11.956521739130435</v>
      </c>
      <c r="I50" s="489">
        <f t="shared" si="0"/>
        <v>16.454545454545453</v>
      </c>
      <c r="J50" s="489">
        <f t="shared" si="0"/>
        <v>7.833333333333333</v>
      </c>
      <c r="K50" s="145">
        <v>0</v>
      </c>
      <c r="L50" s="145">
        <v>42</v>
      </c>
      <c r="M50" s="145">
        <v>39</v>
      </c>
      <c r="N50" s="145">
        <v>72</v>
      </c>
    </row>
    <row r="51" spans="1:14" ht="13.5" customHeight="1">
      <c r="A51" s="490" t="s">
        <v>218</v>
      </c>
      <c r="B51" s="145">
        <f>SUM(B36:B50)</f>
        <v>7870</v>
      </c>
      <c r="C51" s="145">
        <f t="shared" ref="C51:D51" si="3">SUM(C36:C50)</f>
        <v>3980</v>
      </c>
      <c r="D51" s="145">
        <f t="shared" si="3"/>
        <v>3890</v>
      </c>
      <c r="E51" s="488">
        <f t="shared" si="2"/>
        <v>529</v>
      </c>
      <c r="F51" s="145">
        <f t="shared" ref="F51:G51" si="4">SUM(F36:F50)</f>
        <v>174</v>
      </c>
      <c r="G51" s="145">
        <f t="shared" si="4"/>
        <v>355</v>
      </c>
      <c r="H51" s="489">
        <f>B51/486</f>
        <v>16.193415637860081</v>
      </c>
      <c r="I51" s="489">
        <f t="shared" si="0"/>
        <v>22.873563218390803</v>
      </c>
      <c r="J51" s="489">
        <f t="shared" si="0"/>
        <v>10.95774647887324</v>
      </c>
      <c r="K51" s="145">
        <f t="shared" ref="K51:N51" si="5">SUM(K36:K50)</f>
        <v>341</v>
      </c>
      <c r="L51" s="145">
        <f t="shared" si="5"/>
        <v>857</v>
      </c>
      <c r="M51" s="145">
        <f t="shared" si="5"/>
        <v>951</v>
      </c>
      <c r="N51" s="145">
        <f t="shared" si="5"/>
        <v>758</v>
      </c>
    </row>
  </sheetData>
  <mergeCells count="13">
    <mergeCell ref="L34:L35"/>
    <mergeCell ref="M34:M35"/>
    <mergeCell ref="N34:N35"/>
    <mergeCell ref="A32:N32"/>
    <mergeCell ref="A34:A35"/>
    <mergeCell ref="B34:B35"/>
    <mergeCell ref="C34:D34"/>
    <mergeCell ref="E34:E35"/>
    <mergeCell ref="F34:G34"/>
    <mergeCell ref="H34:H35"/>
    <mergeCell ref="I34:I35"/>
    <mergeCell ref="J34:J35"/>
    <mergeCell ref="K34:K3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4" workbookViewId="0">
      <selection activeCell="P13" sqref="P13"/>
    </sheetView>
  </sheetViews>
  <sheetFormatPr defaultRowHeight="15"/>
  <cols>
    <col min="1" max="1" width="13.5703125" customWidth="1"/>
    <col min="2" max="10" width="4.85546875" customWidth="1"/>
    <col min="11" max="11" width="11.5703125" bestFit="1" customWidth="1"/>
  </cols>
  <sheetData>
    <row r="1" spans="1:14">
      <c r="A1" s="843" t="s">
        <v>660</v>
      </c>
      <c r="B1" s="843"/>
      <c r="C1" s="843"/>
      <c r="D1" s="843"/>
      <c r="E1" s="843"/>
      <c r="F1" s="843"/>
      <c r="G1" s="843"/>
      <c r="H1" s="843"/>
      <c r="I1" s="843"/>
      <c r="J1" s="843"/>
    </row>
    <row r="2" spans="1:14">
      <c r="A2" s="321"/>
      <c r="B2" s="844"/>
      <c r="C2" s="844"/>
      <c r="D2" s="844"/>
      <c r="E2" s="844"/>
      <c r="F2" s="844"/>
      <c r="G2" s="844"/>
      <c r="H2" s="844"/>
      <c r="I2" s="844"/>
      <c r="J2" s="844"/>
    </row>
    <row r="3" spans="1:14" ht="33.75">
      <c r="A3" s="388" t="s">
        <v>661</v>
      </c>
      <c r="B3" s="491" t="s">
        <v>662</v>
      </c>
      <c r="C3" s="491" t="s">
        <v>663</v>
      </c>
      <c r="D3" s="491" t="s">
        <v>664</v>
      </c>
      <c r="E3" s="491" t="s">
        <v>665</v>
      </c>
      <c r="F3" s="491" t="s">
        <v>666</v>
      </c>
      <c r="G3" s="491" t="s">
        <v>667</v>
      </c>
      <c r="H3" s="491" t="s">
        <v>668</v>
      </c>
      <c r="I3" s="491" t="s">
        <v>669</v>
      </c>
      <c r="J3" s="492" t="s">
        <v>670</v>
      </c>
    </row>
    <row r="4" spans="1:14" ht="24">
      <c r="A4" s="493" t="s">
        <v>671</v>
      </c>
      <c r="B4" s="494">
        <v>19</v>
      </c>
      <c r="C4" s="494">
        <v>18</v>
      </c>
      <c r="D4" s="494">
        <v>18</v>
      </c>
      <c r="E4" s="494">
        <v>18</v>
      </c>
      <c r="F4" s="494">
        <v>18</v>
      </c>
      <c r="G4" s="494">
        <v>18</v>
      </c>
      <c r="H4" s="494">
        <v>18</v>
      </c>
      <c r="I4" s="494">
        <v>19</v>
      </c>
      <c r="J4" s="495">
        <f>I4/H4*100</f>
        <v>105.55555555555556</v>
      </c>
    </row>
    <row r="5" spans="1:14" ht="24">
      <c r="A5" s="493" t="s">
        <v>672</v>
      </c>
      <c r="B5" s="494">
        <v>0</v>
      </c>
      <c r="C5" s="494">
        <v>0</v>
      </c>
      <c r="D5" s="494">
        <v>0</v>
      </c>
      <c r="E5" s="494">
        <v>0</v>
      </c>
      <c r="F5" s="494">
        <v>0</v>
      </c>
      <c r="G5" s="494">
        <v>0</v>
      </c>
      <c r="H5" s="494">
        <v>0</v>
      </c>
      <c r="I5" s="494">
        <v>0</v>
      </c>
      <c r="J5" s="495">
        <v>0</v>
      </c>
      <c r="L5" s="496"/>
    </row>
    <row r="6" spans="1:14" ht="24">
      <c r="A6" s="493" t="s">
        <v>673</v>
      </c>
      <c r="B6" s="494">
        <v>12</v>
      </c>
      <c r="C6" s="494">
        <v>12</v>
      </c>
      <c r="D6" s="494">
        <v>12</v>
      </c>
      <c r="E6" s="494">
        <v>12</v>
      </c>
      <c r="F6" s="494">
        <v>12</v>
      </c>
      <c r="G6" s="494">
        <v>12</v>
      </c>
      <c r="H6" s="494">
        <v>12</v>
      </c>
      <c r="I6" s="494">
        <v>12</v>
      </c>
      <c r="J6" s="495">
        <f t="shared" ref="J6:J19" si="0">I6/H6*100</f>
        <v>100</v>
      </c>
    </row>
    <row r="7" spans="1:14" ht="24">
      <c r="A7" s="493" t="s">
        <v>674</v>
      </c>
      <c r="B7" s="494">
        <v>7</v>
      </c>
      <c r="C7" s="494">
        <v>6</v>
      </c>
      <c r="D7" s="494">
        <v>6</v>
      </c>
      <c r="E7" s="494">
        <v>6</v>
      </c>
      <c r="F7" s="494">
        <v>6</v>
      </c>
      <c r="G7" s="494">
        <v>6</v>
      </c>
      <c r="H7" s="494">
        <v>6</v>
      </c>
      <c r="I7" s="494">
        <v>7</v>
      </c>
      <c r="J7" s="495">
        <f t="shared" si="0"/>
        <v>116.66666666666667</v>
      </c>
      <c r="N7" s="459"/>
    </row>
    <row r="8" spans="1:14" ht="24">
      <c r="A8" s="493" t="s">
        <v>647</v>
      </c>
      <c r="B8" s="494">
        <v>9237</v>
      </c>
      <c r="C8" s="494">
        <v>8900</v>
      </c>
      <c r="D8" s="494">
        <v>8427</v>
      </c>
      <c r="E8" s="494">
        <v>8143</v>
      </c>
      <c r="F8" s="494">
        <v>7741</v>
      </c>
      <c r="G8" s="494">
        <v>7561</v>
      </c>
      <c r="H8" s="494">
        <v>7603</v>
      </c>
      <c r="I8" s="494">
        <v>7870</v>
      </c>
      <c r="J8" s="495">
        <f t="shared" si="0"/>
        <v>103.51177166907799</v>
      </c>
    </row>
    <row r="9" spans="1:14" ht="24">
      <c r="A9" s="497" t="s">
        <v>675</v>
      </c>
      <c r="B9" s="494">
        <v>4709</v>
      </c>
      <c r="C9" s="494">
        <v>4472</v>
      </c>
      <c r="D9" s="494">
        <v>4234</v>
      </c>
      <c r="E9" s="494">
        <v>4104</v>
      </c>
      <c r="F9" s="494">
        <v>3919</v>
      </c>
      <c r="G9" s="494">
        <v>3768</v>
      </c>
      <c r="H9" s="494">
        <v>3801</v>
      </c>
      <c r="I9" s="494">
        <v>3968</v>
      </c>
      <c r="J9" s="495">
        <f t="shared" si="0"/>
        <v>104.39358063667457</v>
      </c>
    </row>
    <row r="10" spans="1:14">
      <c r="A10" s="497" t="s">
        <v>648</v>
      </c>
      <c r="B10" s="494">
        <v>475</v>
      </c>
      <c r="C10" s="494">
        <v>486</v>
      </c>
      <c r="D10" s="494">
        <v>498</v>
      </c>
      <c r="E10" s="494">
        <v>486</v>
      </c>
      <c r="F10" s="494">
        <v>484</v>
      </c>
      <c r="G10" s="494">
        <v>482</v>
      </c>
      <c r="H10" s="494">
        <v>486</v>
      </c>
      <c r="I10" s="494">
        <v>529</v>
      </c>
      <c r="J10" s="495">
        <f t="shared" si="0"/>
        <v>108.84773662551441</v>
      </c>
    </row>
    <row r="11" spans="1:14" ht="24">
      <c r="A11" s="497" t="s">
        <v>676</v>
      </c>
      <c r="B11" s="494">
        <v>464</v>
      </c>
      <c r="C11" s="494">
        <v>472</v>
      </c>
      <c r="D11" s="494">
        <v>480</v>
      </c>
      <c r="E11" s="494">
        <v>475</v>
      </c>
      <c r="F11" s="494">
        <v>474</v>
      </c>
      <c r="G11" s="494">
        <v>474</v>
      </c>
      <c r="H11" s="494">
        <v>482</v>
      </c>
      <c r="I11" s="494">
        <v>524</v>
      </c>
      <c r="J11" s="495">
        <f t="shared" si="0"/>
        <v>108.71369294605809</v>
      </c>
    </row>
    <row r="12" spans="1:14" ht="36">
      <c r="A12" s="493" t="s">
        <v>655</v>
      </c>
      <c r="B12" s="494">
        <v>980</v>
      </c>
      <c r="C12" s="494">
        <v>1088</v>
      </c>
      <c r="D12" s="494">
        <v>1009</v>
      </c>
      <c r="E12" s="494">
        <v>1001</v>
      </c>
      <c r="F12" s="494">
        <v>982</v>
      </c>
      <c r="G12" s="494">
        <v>923</v>
      </c>
      <c r="H12" s="494">
        <v>805</v>
      </c>
      <c r="I12" s="494">
        <v>758</v>
      </c>
      <c r="J12" s="495">
        <f t="shared" si="0"/>
        <v>94.161490683229815</v>
      </c>
    </row>
    <row r="13" spans="1:14" ht="24">
      <c r="A13" s="493" t="s">
        <v>677</v>
      </c>
      <c r="B13" s="494">
        <v>20</v>
      </c>
      <c r="C13" s="494">
        <v>20</v>
      </c>
      <c r="D13" s="494">
        <v>20</v>
      </c>
      <c r="E13" s="494">
        <v>20</v>
      </c>
      <c r="F13" s="494">
        <v>20</v>
      </c>
      <c r="G13" s="494">
        <v>21</v>
      </c>
      <c r="H13" s="494">
        <v>22</v>
      </c>
      <c r="I13" s="494">
        <v>22</v>
      </c>
      <c r="J13" s="495">
        <f t="shared" si="0"/>
        <v>100</v>
      </c>
    </row>
    <row r="14" spans="1:14" ht="36">
      <c r="A14" s="493" t="s">
        <v>678</v>
      </c>
      <c r="B14" s="494">
        <v>2135</v>
      </c>
      <c r="C14" s="494">
        <v>2097</v>
      </c>
      <c r="D14" s="494">
        <v>2330</v>
      </c>
      <c r="E14" s="494">
        <v>2479</v>
      </c>
      <c r="F14" s="494">
        <v>2717</v>
      </c>
      <c r="G14" s="494">
        <v>2660</v>
      </c>
      <c r="H14" s="494">
        <v>2981</v>
      </c>
      <c r="I14" s="494">
        <v>2805</v>
      </c>
      <c r="J14" s="495">
        <f t="shared" si="0"/>
        <v>94.095940959409603</v>
      </c>
      <c r="K14" s="496"/>
      <c r="L14" s="421"/>
    </row>
    <row r="15" spans="1:14" ht="24">
      <c r="A15" s="493" t="s">
        <v>679</v>
      </c>
      <c r="B15" s="494">
        <v>48.5</v>
      </c>
      <c r="C15" s="494">
        <v>54.8</v>
      </c>
      <c r="D15" s="494">
        <v>50.1</v>
      </c>
      <c r="E15" s="494">
        <v>66.7</v>
      </c>
      <c r="F15" s="494">
        <v>71.8</v>
      </c>
      <c r="G15" s="494">
        <v>72.3</v>
      </c>
      <c r="H15" s="494">
        <v>83.3</v>
      </c>
      <c r="I15" s="494">
        <v>79.099999999999994</v>
      </c>
      <c r="J15" s="495">
        <f t="shared" si="0"/>
        <v>94.9579831932773</v>
      </c>
      <c r="K15" s="496"/>
      <c r="L15" s="421"/>
    </row>
    <row r="16" spans="1:14" ht="36">
      <c r="A16" s="497" t="s">
        <v>680</v>
      </c>
      <c r="B16" s="494">
        <v>10</v>
      </c>
      <c r="C16" s="494">
        <v>13</v>
      </c>
      <c r="D16" s="494">
        <v>9</v>
      </c>
      <c r="E16" s="494">
        <v>2</v>
      </c>
      <c r="F16" s="494">
        <v>3</v>
      </c>
      <c r="G16" s="494">
        <v>3</v>
      </c>
      <c r="H16" s="494">
        <v>5</v>
      </c>
      <c r="I16" s="494">
        <v>4</v>
      </c>
      <c r="J16" s="495">
        <f t="shared" si="0"/>
        <v>80</v>
      </c>
    </row>
    <row r="17" spans="1:10" ht="24">
      <c r="A17" s="497" t="s">
        <v>681</v>
      </c>
      <c r="B17" s="494">
        <v>609</v>
      </c>
      <c r="C17" s="494">
        <v>418</v>
      </c>
      <c r="D17" s="494">
        <v>359</v>
      </c>
      <c r="E17" s="494">
        <v>494</v>
      </c>
      <c r="F17" s="494">
        <v>580</v>
      </c>
      <c r="G17" s="494">
        <v>479</v>
      </c>
      <c r="H17" s="494">
        <v>341</v>
      </c>
      <c r="I17" s="494"/>
      <c r="J17" s="495">
        <f>H17/G17*100</f>
        <v>71.189979123173273</v>
      </c>
    </row>
    <row r="18" spans="1:10" ht="24">
      <c r="A18" s="497" t="s">
        <v>682</v>
      </c>
      <c r="B18" s="494">
        <v>821</v>
      </c>
      <c r="C18" s="494">
        <v>877</v>
      </c>
      <c r="D18" s="494">
        <v>1012</v>
      </c>
      <c r="E18" s="494">
        <v>1265</v>
      </c>
      <c r="F18" s="494">
        <v>806</v>
      </c>
      <c r="G18" s="494">
        <v>823</v>
      </c>
      <c r="H18" s="494">
        <v>857</v>
      </c>
      <c r="I18" s="494"/>
      <c r="J18" s="495">
        <f>H18/G18*100</f>
        <v>104.13122721749697</v>
      </c>
    </row>
    <row r="19" spans="1:10" ht="24">
      <c r="A19" s="497" t="s">
        <v>654</v>
      </c>
      <c r="B19" s="494">
        <v>1168</v>
      </c>
      <c r="C19" s="494">
        <v>882</v>
      </c>
      <c r="D19" s="494">
        <v>712</v>
      </c>
      <c r="E19" s="494">
        <v>708</v>
      </c>
      <c r="F19" s="494">
        <v>654</v>
      </c>
      <c r="G19" s="494">
        <v>825</v>
      </c>
      <c r="H19" s="494">
        <v>906</v>
      </c>
      <c r="I19" s="494">
        <v>951</v>
      </c>
      <c r="J19" s="495">
        <f t="shared" si="0"/>
        <v>104.96688741721853</v>
      </c>
    </row>
  </sheetData>
  <mergeCells count="2">
    <mergeCell ref="A1:J1"/>
    <mergeCell ref="B2:J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H1" workbookViewId="0">
      <selection activeCell="S24" sqref="S24"/>
    </sheetView>
  </sheetViews>
  <sheetFormatPr defaultColWidth="9.140625" defaultRowHeight="12"/>
  <cols>
    <col min="1" max="1" width="6.140625" style="228" hidden="1" customWidth="1"/>
    <col min="2" max="7" width="0" style="228" hidden="1" customWidth="1"/>
    <col min="8" max="8" width="0.42578125" style="228" customWidth="1"/>
    <col min="9" max="9" width="4.28515625" style="228" customWidth="1"/>
    <col min="10" max="10" width="3.28515625" style="228" customWidth="1"/>
    <col min="11" max="11" width="28.42578125" style="228" customWidth="1"/>
    <col min="12" max="12" width="0.140625" style="228" customWidth="1"/>
    <col min="13" max="13" width="8.85546875" style="341" customWidth="1"/>
    <col min="14" max="14" width="8.42578125" style="228" customWidth="1"/>
    <col min="15" max="15" width="9.42578125" style="228" customWidth="1"/>
    <col min="16" max="16" width="9.28515625" style="228" customWidth="1"/>
    <col min="17" max="256" width="9.140625" style="228"/>
    <col min="257" max="263" width="0" style="228" hidden="1" customWidth="1"/>
    <col min="264" max="264" width="0.42578125" style="228" customWidth="1"/>
    <col min="265" max="265" width="4.28515625" style="228" customWidth="1"/>
    <col min="266" max="266" width="3.28515625" style="228" customWidth="1"/>
    <col min="267" max="267" width="28.42578125" style="228" customWidth="1"/>
    <col min="268" max="268" width="0.140625" style="228" customWidth="1"/>
    <col min="269" max="269" width="8.85546875" style="228" customWidth="1"/>
    <col min="270" max="270" width="8.42578125" style="228" customWidth="1"/>
    <col min="271" max="271" width="9.42578125" style="228" customWidth="1"/>
    <col min="272" max="272" width="9.28515625" style="228" customWidth="1"/>
    <col min="273" max="512" width="9.140625" style="228"/>
    <col min="513" max="519" width="0" style="228" hidden="1" customWidth="1"/>
    <col min="520" max="520" width="0.42578125" style="228" customWidth="1"/>
    <col min="521" max="521" width="4.28515625" style="228" customWidth="1"/>
    <col min="522" max="522" width="3.28515625" style="228" customWidth="1"/>
    <col min="523" max="523" width="28.42578125" style="228" customWidth="1"/>
    <col min="524" max="524" width="0.140625" style="228" customWidth="1"/>
    <col min="525" max="525" width="8.85546875" style="228" customWidth="1"/>
    <col min="526" max="526" width="8.42578125" style="228" customWidth="1"/>
    <col min="527" max="527" width="9.42578125" style="228" customWidth="1"/>
    <col min="528" max="528" width="9.28515625" style="228" customWidth="1"/>
    <col min="529" max="768" width="9.140625" style="228"/>
    <col min="769" max="775" width="0" style="228" hidden="1" customWidth="1"/>
    <col min="776" max="776" width="0.42578125" style="228" customWidth="1"/>
    <col min="777" max="777" width="4.28515625" style="228" customWidth="1"/>
    <col min="778" max="778" width="3.28515625" style="228" customWidth="1"/>
    <col min="779" max="779" width="28.42578125" style="228" customWidth="1"/>
    <col min="780" max="780" width="0.140625" style="228" customWidth="1"/>
    <col min="781" max="781" width="8.85546875" style="228" customWidth="1"/>
    <col min="782" max="782" width="8.42578125" style="228" customWidth="1"/>
    <col min="783" max="783" width="9.42578125" style="228" customWidth="1"/>
    <col min="784" max="784" width="9.28515625" style="228" customWidth="1"/>
    <col min="785" max="1024" width="9.140625" style="228"/>
    <col min="1025" max="1031" width="0" style="228" hidden="1" customWidth="1"/>
    <col min="1032" max="1032" width="0.42578125" style="228" customWidth="1"/>
    <col min="1033" max="1033" width="4.28515625" style="228" customWidth="1"/>
    <col min="1034" max="1034" width="3.28515625" style="228" customWidth="1"/>
    <col min="1035" max="1035" width="28.42578125" style="228" customWidth="1"/>
    <col min="1036" max="1036" width="0.140625" style="228" customWidth="1"/>
    <col min="1037" max="1037" width="8.85546875" style="228" customWidth="1"/>
    <col min="1038" max="1038" width="8.42578125" style="228" customWidth="1"/>
    <col min="1039" max="1039" width="9.42578125" style="228" customWidth="1"/>
    <col min="1040" max="1040" width="9.28515625" style="228" customWidth="1"/>
    <col min="1041" max="1280" width="9.140625" style="228"/>
    <col min="1281" max="1287" width="0" style="228" hidden="1" customWidth="1"/>
    <col min="1288" max="1288" width="0.42578125" style="228" customWidth="1"/>
    <col min="1289" max="1289" width="4.28515625" style="228" customWidth="1"/>
    <col min="1290" max="1290" width="3.28515625" style="228" customWidth="1"/>
    <col min="1291" max="1291" width="28.42578125" style="228" customWidth="1"/>
    <col min="1292" max="1292" width="0.140625" style="228" customWidth="1"/>
    <col min="1293" max="1293" width="8.85546875" style="228" customWidth="1"/>
    <col min="1294" max="1294" width="8.42578125" style="228" customWidth="1"/>
    <col min="1295" max="1295" width="9.42578125" style="228" customWidth="1"/>
    <col min="1296" max="1296" width="9.28515625" style="228" customWidth="1"/>
    <col min="1297" max="1536" width="9.140625" style="228"/>
    <col min="1537" max="1543" width="0" style="228" hidden="1" customWidth="1"/>
    <col min="1544" max="1544" width="0.42578125" style="228" customWidth="1"/>
    <col min="1545" max="1545" width="4.28515625" style="228" customWidth="1"/>
    <col min="1546" max="1546" width="3.28515625" style="228" customWidth="1"/>
    <col min="1547" max="1547" width="28.42578125" style="228" customWidth="1"/>
    <col min="1548" max="1548" width="0.140625" style="228" customWidth="1"/>
    <col min="1549" max="1549" width="8.85546875" style="228" customWidth="1"/>
    <col min="1550" max="1550" width="8.42578125" style="228" customWidth="1"/>
    <col min="1551" max="1551" width="9.42578125" style="228" customWidth="1"/>
    <col min="1552" max="1552" width="9.28515625" style="228" customWidth="1"/>
    <col min="1553" max="1792" width="9.140625" style="228"/>
    <col min="1793" max="1799" width="0" style="228" hidden="1" customWidth="1"/>
    <col min="1800" max="1800" width="0.42578125" style="228" customWidth="1"/>
    <col min="1801" max="1801" width="4.28515625" style="228" customWidth="1"/>
    <col min="1802" max="1802" width="3.28515625" style="228" customWidth="1"/>
    <col min="1803" max="1803" width="28.42578125" style="228" customWidth="1"/>
    <col min="1804" max="1804" width="0.140625" style="228" customWidth="1"/>
    <col min="1805" max="1805" width="8.85546875" style="228" customWidth="1"/>
    <col min="1806" max="1806" width="8.42578125" style="228" customWidth="1"/>
    <col min="1807" max="1807" width="9.42578125" style="228" customWidth="1"/>
    <col min="1808" max="1808" width="9.28515625" style="228" customWidth="1"/>
    <col min="1809" max="2048" width="9.140625" style="228"/>
    <col min="2049" max="2055" width="0" style="228" hidden="1" customWidth="1"/>
    <col min="2056" max="2056" width="0.42578125" style="228" customWidth="1"/>
    <col min="2057" max="2057" width="4.28515625" style="228" customWidth="1"/>
    <col min="2058" max="2058" width="3.28515625" style="228" customWidth="1"/>
    <col min="2059" max="2059" width="28.42578125" style="228" customWidth="1"/>
    <col min="2060" max="2060" width="0.140625" style="228" customWidth="1"/>
    <col min="2061" max="2061" width="8.85546875" style="228" customWidth="1"/>
    <col min="2062" max="2062" width="8.42578125" style="228" customWidth="1"/>
    <col min="2063" max="2063" width="9.42578125" style="228" customWidth="1"/>
    <col min="2064" max="2064" width="9.28515625" style="228" customWidth="1"/>
    <col min="2065" max="2304" width="9.140625" style="228"/>
    <col min="2305" max="2311" width="0" style="228" hidden="1" customWidth="1"/>
    <col min="2312" max="2312" width="0.42578125" style="228" customWidth="1"/>
    <col min="2313" max="2313" width="4.28515625" style="228" customWidth="1"/>
    <col min="2314" max="2314" width="3.28515625" style="228" customWidth="1"/>
    <col min="2315" max="2315" width="28.42578125" style="228" customWidth="1"/>
    <col min="2316" max="2316" width="0.140625" style="228" customWidth="1"/>
    <col min="2317" max="2317" width="8.85546875" style="228" customWidth="1"/>
    <col min="2318" max="2318" width="8.42578125" style="228" customWidth="1"/>
    <col min="2319" max="2319" width="9.42578125" style="228" customWidth="1"/>
    <col min="2320" max="2320" width="9.28515625" style="228" customWidth="1"/>
    <col min="2321" max="2560" width="9.140625" style="228"/>
    <col min="2561" max="2567" width="0" style="228" hidden="1" customWidth="1"/>
    <col min="2568" max="2568" width="0.42578125" style="228" customWidth="1"/>
    <col min="2569" max="2569" width="4.28515625" style="228" customWidth="1"/>
    <col min="2570" max="2570" width="3.28515625" style="228" customWidth="1"/>
    <col min="2571" max="2571" width="28.42578125" style="228" customWidth="1"/>
    <col min="2572" max="2572" width="0.140625" style="228" customWidth="1"/>
    <col min="2573" max="2573" width="8.85546875" style="228" customWidth="1"/>
    <col min="2574" max="2574" width="8.42578125" style="228" customWidth="1"/>
    <col min="2575" max="2575" width="9.42578125" style="228" customWidth="1"/>
    <col min="2576" max="2576" width="9.28515625" style="228" customWidth="1"/>
    <col min="2577" max="2816" width="9.140625" style="228"/>
    <col min="2817" max="2823" width="0" style="228" hidden="1" customWidth="1"/>
    <col min="2824" max="2824" width="0.42578125" style="228" customWidth="1"/>
    <col min="2825" max="2825" width="4.28515625" style="228" customWidth="1"/>
    <col min="2826" max="2826" width="3.28515625" style="228" customWidth="1"/>
    <col min="2827" max="2827" width="28.42578125" style="228" customWidth="1"/>
    <col min="2828" max="2828" width="0.140625" style="228" customWidth="1"/>
    <col min="2829" max="2829" width="8.85546875" style="228" customWidth="1"/>
    <col min="2830" max="2830" width="8.42578125" style="228" customWidth="1"/>
    <col min="2831" max="2831" width="9.42578125" style="228" customWidth="1"/>
    <col min="2832" max="2832" width="9.28515625" style="228" customWidth="1"/>
    <col min="2833" max="3072" width="9.140625" style="228"/>
    <col min="3073" max="3079" width="0" style="228" hidden="1" customWidth="1"/>
    <col min="3080" max="3080" width="0.42578125" style="228" customWidth="1"/>
    <col min="3081" max="3081" width="4.28515625" style="228" customWidth="1"/>
    <col min="3082" max="3082" width="3.28515625" style="228" customWidth="1"/>
    <col min="3083" max="3083" width="28.42578125" style="228" customWidth="1"/>
    <col min="3084" max="3084" width="0.140625" style="228" customWidth="1"/>
    <col min="3085" max="3085" width="8.85546875" style="228" customWidth="1"/>
    <col min="3086" max="3086" width="8.42578125" style="228" customWidth="1"/>
    <col min="3087" max="3087" width="9.42578125" style="228" customWidth="1"/>
    <col min="3088" max="3088" width="9.28515625" style="228" customWidth="1"/>
    <col min="3089" max="3328" width="9.140625" style="228"/>
    <col min="3329" max="3335" width="0" style="228" hidden="1" customWidth="1"/>
    <col min="3336" max="3336" width="0.42578125" style="228" customWidth="1"/>
    <col min="3337" max="3337" width="4.28515625" style="228" customWidth="1"/>
    <col min="3338" max="3338" width="3.28515625" style="228" customWidth="1"/>
    <col min="3339" max="3339" width="28.42578125" style="228" customWidth="1"/>
    <col min="3340" max="3340" width="0.140625" style="228" customWidth="1"/>
    <col min="3341" max="3341" width="8.85546875" style="228" customWidth="1"/>
    <col min="3342" max="3342" width="8.42578125" style="228" customWidth="1"/>
    <col min="3343" max="3343" width="9.42578125" style="228" customWidth="1"/>
    <col min="3344" max="3344" width="9.28515625" style="228" customWidth="1"/>
    <col min="3345" max="3584" width="9.140625" style="228"/>
    <col min="3585" max="3591" width="0" style="228" hidden="1" customWidth="1"/>
    <col min="3592" max="3592" width="0.42578125" style="228" customWidth="1"/>
    <col min="3593" max="3593" width="4.28515625" style="228" customWidth="1"/>
    <col min="3594" max="3594" width="3.28515625" style="228" customWidth="1"/>
    <col min="3595" max="3595" width="28.42578125" style="228" customWidth="1"/>
    <col min="3596" max="3596" width="0.140625" style="228" customWidth="1"/>
    <col min="3597" max="3597" width="8.85546875" style="228" customWidth="1"/>
    <col min="3598" max="3598" width="8.42578125" style="228" customWidth="1"/>
    <col min="3599" max="3599" width="9.42578125" style="228" customWidth="1"/>
    <col min="3600" max="3600" width="9.28515625" style="228" customWidth="1"/>
    <col min="3601" max="3840" width="9.140625" style="228"/>
    <col min="3841" max="3847" width="0" style="228" hidden="1" customWidth="1"/>
    <col min="3848" max="3848" width="0.42578125" style="228" customWidth="1"/>
    <col min="3849" max="3849" width="4.28515625" style="228" customWidth="1"/>
    <col min="3850" max="3850" width="3.28515625" style="228" customWidth="1"/>
    <col min="3851" max="3851" width="28.42578125" style="228" customWidth="1"/>
    <col min="3852" max="3852" width="0.140625" style="228" customWidth="1"/>
    <col min="3853" max="3853" width="8.85546875" style="228" customWidth="1"/>
    <col min="3854" max="3854" width="8.42578125" style="228" customWidth="1"/>
    <col min="3855" max="3855" width="9.42578125" style="228" customWidth="1"/>
    <col min="3856" max="3856" width="9.28515625" style="228" customWidth="1"/>
    <col min="3857" max="4096" width="9.140625" style="228"/>
    <col min="4097" max="4103" width="0" style="228" hidden="1" customWidth="1"/>
    <col min="4104" max="4104" width="0.42578125" style="228" customWidth="1"/>
    <col min="4105" max="4105" width="4.28515625" style="228" customWidth="1"/>
    <col min="4106" max="4106" width="3.28515625" style="228" customWidth="1"/>
    <col min="4107" max="4107" width="28.42578125" style="228" customWidth="1"/>
    <col min="4108" max="4108" width="0.140625" style="228" customWidth="1"/>
    <col min="4109" max="4109" width="8.85546875" style="228" customWidth="1"/>
    <col min="4110" max="4110" width="8.42578125" style="228" customWidth="1"/>
    <col min="4111" max="4111" width="9.42578125" style="228" customWidth="1"/>
    <col min="4112" max="4112" width="9.28515625" style="228" customWidth="1"/>
    <col min="4113" max="4352" width="9.140625" style="228"/>
    <col min="4353" max="4359" width="0" style="228" hidden="1" customWidth="1"/>
    <col min="4360" max="4360" width="0.42578125" style="228" customWidth="1"/>
    <col min="4361" max="4361" width="4.28515625" style="228" customWidth="1"/>
    <col min="4362" max="4362" width="3.28515625" style="228" customWidth="1"/>
    <col min="4363" max="4363" width="28.42578125" style="228" customWidth="1"/>
    <col min="4364" max="4364" width="0.140625" style="228" customWidth="1"/>
    <col min="4365" max="4365" width="8.85546875" style="228" customWidth="1"/>
    <col min="4366" max="4366" width="8.42578125" style="228" customWidth="1"/>
    <col min="4367" max="4367" width="9.42578125" style="228" customWidth="1"/>
    <col min="4368" max="4368" width="9.28515625" style="228" customWidth="1"/>
    <col min="4369" max="4608" width="9.140625" style="228"/>
    <col min="4609" max="4615" width="0" style="228" hidden="1" customWidth="1"/>
    <col min="4616" max="4616" width="0.42578125" style="228" customWidth="1"/>
    <col min="4617" max="4617" width="4.28515625" style="228" customWidth="1"/>
    <col min="4618" max="4618" width="3.28515625" style="228" customWidth="1"/>
    <col min="4619" max="4619" width="28.42578125" style="228" customWidth="1"/>
    <col min="4620" max="4620" width="0.140625" style="228" customWidth="1"/>
    <col min="4621" max="4621" width="8.85546875" style="228" customWidth="1"/>
    <col min="4622" max="4622" width="8.42578125" style="228" customWidth="1"/>
    <col min="4623" max="4623" width="9.42578125" style="228" customWidth="1"/>
    <col min="4624" max="4624" width="9.28515625" style="228" customWidth="1"/>
    <col min="4625" max="4864" width="9.140625" style="228"/>
    <col min="4865" max="4871" width="0" style="228" hidden="1" customWidth="1"/>
    <col min="4872" max="4872" width="0.42578125" style="228" customWidth="1"/>
    <col min="4873" max="4873" width="4.28515625" style="228" customWidth="1"/>
    <col min="4874" max="4874" width="3.28515625" style="228" customWidth="1"/>
    <col min="4875" max="4875" width="28.42578125" style="228" customWidth="1"/>
    <col min="4876" max="4876" width="0.140625" style="228" customWidth="1"/>
    <col min="4877" max="4877" width="8.85546875" style="228" customWidth="1"/>
    <col min="4878" max="4878" width="8.42578125" style="228" customWidth="1"/>
    <col min="4879" max="4879" width="9.42578125" style="228" customWidth="1"/>
    <col min="4880" max="4880" width="9.28515625" style="228" customWidth="1"/>
    <col min="4881" max="5120" width="9.140625" style="228"/>
    <col min="5121" max="5127" width="0" style="228" hidden="1" customWidth="1"/>
    <col min="5128" max="5128" width="0.42578125" style="228" customWidth="1"/>
    <col min="5129" max="5129" width="4.28515625" style="228" customWidth="1"/>
    <col min="5130" max="5130" width="3.28515625" style="228" customWidth="1"/>
    <col min="5131" max="5131" width="28.42578125" style="228" customWidth="1"/>
    <col min="5132" max="5132" width="0.140625" style="228" customWidth="1"/>
    <col min="5133" max="5133" width="8.85546875" style="228" customWidth="1"/>
    <col min="5134" max="5134" width="8.42578125" style="228" customWidth="1"/>
    <col min="5135" max="5135" width="9.42578125" style="228" customWidth="1"/>
    <col min="5136" max="5136" width="9.28515625" style="228" customWidth="1"/>
    <col min="5137" max="5376" width="9.140625" style="228"/>
    <col min="5377" max="5383" width="0" style="228" hidden="1" customWidth="1"/>
    <col min="5384" max="5384" width="0.42578125" style="228" customWidth="1"/>
    <col min="5385" max="5385" width="4.28515625" style="228" customWidth="1"/>
    <col min="5386" max="5386" width="3.28515625" style="228" customWidth="1"/>
    <col min="5387" max="5387" width="28.42578125" style="228" customWidth="1"/>
    <col min="5388" max="5388" width="0.140625" style="228" customWidth="1"/>
    <col min="5389" max="5389" width="8.85546875" style="228" customWidth="1"/>
    <col min="5390" max="5390" width="8.42578125" style="228" customWidth="1"/>
    <col min="5391" max="5391" width="9.42578125" style="228" customWidth="1"/>
    <col min="5392" max="5392" width="9.28515625" style="228" customWidth="1"/>
    <col min="5393" max="5632" width="9.140625" style="228"/>
    <col min="5633" max="5639" width="0" style="228" hidden="1" customWidth="1"/>
    <col min="5640" max="5640" width="0.42578125" style="228" customWidth="1"/>
    <col min="5641" max="5641" width="4.28515625" style="228" customWidth="1"/>
    <col min="5642" max="5642" width="3.28515625" style="228" customWidth="1"/>
    <col min="5643" max="5643" width="28.42578125" style="228" customWidth="1"/>
    <col min="5644" max="5644" width="0.140625" style="228" customWidth="1"/>
    <col min="5645" max="5645" width="8.85546875" style="228" customWidth="1"/>
    <col min="5646" max="5646" width="8.42578125" style="228" customWidth="1"/>
    <col min="5647" max="5647" width="9.42578125" style="228" customWidth="1"/>
    <col min="5648" max="5648" width="9.28515625" style="228" customWidth="1"/>
    <col min="5649" max="5888" width="9.140625" style="228"/>
    <col min="5889" max="5895" width="0" style="228" hidden="1" customWidth="1"/>
    <col min="5896" max="5896" width="0.42578125" style="228" customWidth="1"/>
    <col min="5897" max="5897" width="4.28515625" style="228" customWidth="1"/>
    <col min="5898" max="5898" width="3.28515625" style="228" customWidth="1"/>
    <col min="5899" max="5899" width="28.42578125" style="228" customWidth="1"/>
    <col min="5900" max="5900" width="0.140625" style="228" customWidth="1"/>
    <col min="5901" max="5901" width="8.85546875" style="228" customWidth="1"/>
    <col min="5902" max="5902" width="8.42578125" style="228" customWidth="1"/>
    <col min="5903" max="5903" width="9.42578125" style="228" customWidth="1"/>
    <col min="5904" max="5904" width="9.28515625" style="228" customWidth="1"/>
    <col min="5905" max="6144" width="9.140625" style="228"/>
    <col min="6145" max="6151" width="0" style="228" hidden="1" customWidth="1"/>
    <col min="6152" max="6152" width="0.42578125" style="228" customWidth="1"/>
    <col min="6153" max="6153" width="4.28515625" style="228" customWidth="1"/>
    <col min="6154" max="6154" width="3.28515625" style="228" customWidth="1"/>
    <col min="6155" max="6155" width="28.42578125" style="228" customWidth="1"/>
    <col min="6156" max="6156" width="0.140625" style="228" customWidth="1"/>
    <col min="6157" max="6157" width="8.85546875" style="228" customWidth="1"/>
    <col min="6158" max="6158" width="8.42578125" style="228" customWidth="1"/>
    <col min="6159" max="6159" width="9.42578125" style="228" customWidth="1"/>
    <col min="6160" max="6160" width="9.28515625" style="228" customWidth="1"/>
    <col min="6161" max="6400" width="9.140625" style="228"/>
    <col min="6401" max="6407" width="0" style="228" hidden="1" customWidth="1"/>
    <col min="6408" max="6408" width="0.42578125" style="228" customWidth="1"/>
    <col min="6409" max="6409" width="4.28515625" style="228" customWidth="1"/>
    <col min="6410" max="6410" width="3.28515625" style="228" customWidth="1"/>
    <col min="6411" max="6411" width="28.42578125" style="228" customWidth="1"/>
    <col min="6412" max="6412" width="0.140625" style="228" customWidth="1"/>
    <col min="6413" max="6413" width="8.85546875" style="228" customWidth="1"/>
    <col min="6414" max="6414" width="8.42578125" style="228" customWidth="1"/>
    <col min="6415" max="6415" width="9.42578125" style="228" customWidth="1"/>
    <col min="6416" max="6416" width="9.28515625" style="228" customWidth="1"/>
    <col min="6417" max="6656" width="9.140625" style="228"/>
    <col min="6657" max="6663" width="0" style="228" hidden="1" customWidth="1"/>
    <col min="6664" max="6664" width="0.42578125" style="228" customWidth="1"/>
    <col min="6665" max="6665" width="4.28515625" style="228" customWidth="1"/>
    <col min="6666" max="6666" width="3.28515625" style="228" customWidth="1"/>
    <col min="6667" max="6667" width="28.42578125" style="228" customWidth="1"/>
    <col min="6668" max="6668" width="0.140625" style="228" customWidth="1"/>
    <col min="6669" max="6669" width="8.85546875" style="228" customWidth="1"/>
    <col min="6670" max="6670" width="8.42578125" style="228" customWidth="1"/>
    <col min="6671" max="6671" width="9.42578125" style="228" customWidth="1"/>
    <col min="6672" max="6672" width="9.28515625" style="228" customWidth="1"/>
    <col min="6673" max="6912" width="9.140625" style="228"/>
    <col min="6913" max="6919" width="0" style="228" hidden="1" customWidth="1"/>
    <col min="6920" max="6920" width="0.42578125" style="228" customWidth="1"/>
    <col min="6921" max="6921" width="4.28515625" style="228" customWidth="1"/>
    <col min="6922" max="6922" width="3.28515625" style="228" customWidth="1"/>
    <col min="6923" max="6923" width="28.42578125" style="228" customWidth="1"/>
    <col min="6924" max="6924" width="0.140625" style="228" customWidth="1"/>
    <col min="6925" max="6925" width="8.85546875" style="228" customWidth="1"/>
    <col min="6926" max="6926" width="8.42578125" style="228" customWidth="1"/>
    <col min="6927" max="6927" width="9.42578125" style="228" customWidth="1"/>
    <col min="6928" max="6928" width="9.28515625" style="228" customWidth="1"/>
    <col min="6929" max="7168" width="9.140625" style="228"/>
    <col min="7169" max="7175" width="0" style="228" hidden="1" customWidth="1"/>
    <col min="7176" max="7176" width="0.42578125" style="228" customWidth="1"/>
    <col min="7177" max="7177" width="4.28515625" style="228" customWidth="1"/>
    <col min="7178" max="7178" width="3.28515625" style="228" customWidth="1"/>
    <col min="7179" max="7179" width="28.42578125" style="228" customWidth="1"/>
    <col min="7180" max="7180" width="0.140625" style="228" customWidth="1"/>
    <col min="7181" max="7181" width="8.85546875" style="228" customWidth="1"/>
    <col min="7182" max="7182" width="8.42578125" style="228" customWidth="1"/>
    <col min="7183" max="7183" width="9.42578125" style="228" customWidth="1"/>
    <col min="7184" max="7184" width="9.28515625" style="228" customWidth="1"/>
    <col min="7185" max="7424" width="9.140625" style="228"/>
    <col min="7425" max="7431" width="0" style="228" hidden="1" customWidth="1"/>
    <col min="7432" max="7432" width="0.42578125" style="228" customWidth="1"/>
    <col min="7433" max="7433" width="4.28515625" style="228" customWidth="1"/>
    <col min="7434" max="7434" width="3.28515625" style="228" customWidth="1"/>
    <col min="7435" max="7435" width="28.42578125" style="228" customWidth="1"/>
    <col min="7436" max="7436" width="0.140625" style="228" customWidth="1"/>
    <col min="7437" max="7437" width="8.85546875" style="228" customWidth="1"/>
    <col min="7438" max="7438" width="8.42578125" style="228" customWidth="1"/>
    <col min="7439" max="7439" width="9.42578125" style="228" customWidth="1"/>
    <col min="7440" max="7440" width="9.28515625" style="228" customWidth="1"/>
    <col min="7441" max="7680" width="9.140625" style="228"/>
    <col min="7681" max="7687" width="0" style="228" hidden="1" customWidth="1"/>
    <col min="7688" max="7688" width="0.42578125" style="228" customWidth="1"/>
    <col min="7689" max="7689" width="4.28515625" style="228" customWidth="1"/>
    <col min="7690" max="7690" width="3.28515625" style="228" customWidth="1"/>
    <col min="7691" max="7691" width="28.42578125" style="228" customWidth="1"/>
    <col min="7692" max="7692" width="0.140625" style="228" customWidth="1"/>
    <col min="7693" max="7693" width="8.85546875" style="228" customWidth="1"/>
    <col min="7694" max="7694" width="8.42578125" style="228" customWidth="1"/>
    <col min="7695" max="7695" width="9.42578125" style="228" customWidth="1"/>
    <col min="7696" max="7696" width="9.28515625" style="228" customWidth="1"/>
    <col min="7697" max="7936" width="9.140625" style="228"/>
    <col min="7937" max="7943" width="0" style="228" hidden="1" customWidth="1"/>
    <col min="7944" max="7944" width="0.42578125" style="228" customWidth="1"/>
    <col min="7945" max="7945" width="4.28515625" style="228" customWidth="1"/>
    <col min="7946" max="7946" width="3.28515625" style="228" customWidth="1"/>
    <col min="7947" max="7947" width="28.42578125" style="228" customWidth="1"/>
    <col min="7948" max="7948" width="0.140625" style="228" customWidth="1"/>
    <col min="7949" max="7949" width="8.85546875" style="228" customWidth="1"/>
    <col min="7950" max="7950" width="8.42578125" style="228" customWidth="1"/>
    <col min="7951" max="7951" width="9.42578125" style="228" customWidth="1"/>
    <col min="7952" max="7952" width="9.28515625" style="228" customWidth="1"/>
    <col min="7953" max="8192" width="9.140625" style="228"/>
    <col min="8193" max="8199" width="0" style="228" hidden="1" customWidth="1"/>
    <col min="8200" max="8200" width="0.42578125" style="228" customWidth="1"/>
    <col min="8201" max="8201" width="4.28515625" style="228" customWidth="1"/>
    <col min="8202" max="8202" width="3.28515625" style="228" customWidth="1"/>
    <col min="8203" max="8203" width="28.42578125" style="228" customWidth="1"/>
    <col min="8204" max="8204" width="0.140625" style="228" customWidth="1"/>
    <col min="8205" max="8205" width="8.85546875" style="228" customWidth="1"/>
    <col min="8206" max="8206" width="8.42578125" style="228" customWidth="1"/>
    <col min="8207" max="8207" width="9.42578125" style="228" customWidth="1"/>
    <col min="8208" max="8208" width="9.28515625" style="228" customWidth="1"/>
    <col min="8209" max="8448" width="9.140625" style="228"/>
    <col min="8449" max="8455" width="0" style="228" hidden="1" customWidth="1"/>
    <col min="8456" max="8456" width="0.42578125" style="228" customWidth="1"/>
    <col min="8457" max="8457" width="4.28515625" style="228" customWidth="1"/>
    <col min="8458" max="8458" width="3.28515625" style="228" customWidth="1"/>
    <col min="8459" max="8459" width="28.42578125" style="228" customWidth="1"/>
    <col min="8460" max="8460" width="0.140625" style="228" customWidth="1"/>
    <col min="8461" max="8461" width="8.85546875" style="228" customWidth="1"/>
    <col min="8462" max="8462" width="8.42578125" style="228" customWidth="1"/>
    <col min="8463" max="8463" width="9.42578125" style="228" customWidth="1"/>
    <col min="8464" max="8464" width="9.28515625" style="228" customWidth="1"/>
    <col min="8465" max="8704" width="9.140625" style="228"/>
    <col min="8705" max="8711" width="0" style="228" hidden="1" customWidth="1"/>
    <col min="8712" max="8712" width="0.42578125" style="228" customWidth="1"/>
    <col min="8713" max="8713" width="4.28515625" style="228" customWidth="1"/>
    <col min="8714" max="8714" width="3.28515625" style="228" customWidth="1"/>
    <col min="8715" max="8715" width="28.42578125" style="228" customWidth="1"/>
    <col min="8716" max="8716" width="0.140625" style="228" customWidth="1"/>
    <col min="8717" max="8717" width="8.85546875" style="228" customWidth="1"/>
    <col min="8718" max="8718" width="8.42578125" style="228" customWidth="1"/>
    <col min="8719" max="8719" width="9.42578125" style="228" customWidth="1"/>
    <col min="8720" max="8720" width="9.28515625" style="228" customWidth="1"/>
    <col min="8721" max="8960" width="9.140625" style="228"/>
    <col min="8961" max="8967" width="0" style="228" hidden="1" customWidth="1"/>
    <col min="8968" max="8968" width="0.42578125" style="228" customWidth="1"/>
    <col min="8969" max="8969" width="4.28515625" style="228" customWidth="1"/>
    <col min="8970" max="8970" width="3.28515625" style="228" customWidth="1"/>
    <col min="8971" max="8971" width="28.42578125" style="228" customWidth="1"/>
    <col min="8972" max="8972" width="0.140625" style="228" customWidth="1"/>
    <col min="8973" max="8973" width="8.85546875" style="228" customWidth="1"/>
    <col min="8974" max="8974" width="8.42578125" style="228" customWidth="1"/>
    <col min="8975" max="8975" width="9.42578125" style="228" customWidth="1"/>
    <col min="8976" max="8976" width="9.28515625" style="228" customWidth="1"/>
    <col min="8977" max="9216" width="9.140625" style="228"/>
    <col min="9217" max="9223" width="0" style="228" hidden="1" customWidth="1"/>
    <col min="9224" max="9224" width="0.42578125" style="228" customWidth="1"/>
    <col min="9225" max="9225" width="4.28515625" style="228" customWidth="1"/>
    <col min="9226" max="9226" width="3.28515625" style="228" customWidth="1"/>
    <col min="9227" max="9227" width="28.42578125" style="228" customWidth="1"/>
    <col min="9228" max="9228" width="0.140625" style="228" customWidth="1"/>
    <col min="9229" max="9229" width="8.85546875" style="228" customWidth="1"/>
    <col min="9230" max="9230" width="8.42578125" style="228" customWidth="1"/>
    <col min="9231" max="9231" width="9.42578125" style="228" customWidth="1"/>
    <col min="9232" max="9232" width="9.28515625" style="228" customWidth="1"/>
    <col min="9233" max="9472" width="9.140625" style="228"/>
    <col min="9473" max="9479" width="0" style="228" hidden="1" customWidth="1"/>
    <col min="9480" max="9480" width="0.42578125" style="228" customWidth="1"/>
    <col min="9481" max="9481" width="4.28515625" style="228" customWidth="1"/>
    <col min="9482" max="9482" width="3.28515625" style="228" customWidth="1"/>
    <col min="9483" max="9483" width="28.42578125" style="228" customWidth="1"/>
    <col min="9484" max="9484" width="0.140625" style="228" customWidth="1"/>
    <col min="9485" max="9485" width="8.85546875" style="228" customWidth="1"/>
    <col min="9486" max="9486" width="8.42578125" style="228" customWidth="1"/>
    <col min="9487" max="9487" width="9.42578125" style="228" customWidth="1"/>
    <col min="9488" max="9488" width="9.28515625" style="228" customWidth="1"/>
    <col min="9489" max="9728" width="9.140625" style="228"/>
    <col min="9729" max="9735" width="0" style="228" hidden="1" customWidth="1"/>
    <col min="9736" max="9736" width="0.42578125" style="228" customWidth="1"/>
    <col min="9737" max="9737" width="4.28515625" style="228" customWidth="1"/>
    <col min="9738" max="9738" width="3.28515625" style="228" customWidth="1"/>
    <col min="9739" max="9739" width="28.42578125" style="228" customWidth="1"/>
    <col min="9740" max="9740" width="0.140625" style="228" customWidth="1"/>
    <col min="9741" max="9741" width="8.85546875" style="228" customWidth="1"/>
    <col min="9742" max="9742" width="8.42578125" style="228" customWidth="1"/>
    <col min="9743" max="9743" width="9.42578125" style="228" customWidth="1"/>
    <col min="9744" max="9744" width="9.28515625" style="228" customWidth="1"/>
    <col min="9745" max="9984" width="9.140625" style="228"/>
    <col min="9985" max="9991" width="0" style="228" hidden="1" customWidth="1"/>
    <col min="9992" max="9992" width="0.42578125" style="228" customWidth="1"/>
    <col min="9993" max="9993" width="4.28515625" style="228" customWidth="1"/>
    <col min="9994" max="9994" width="3.28515625" style="228" customWidth="1"/>
    <col min="9995" max="9995" width="28.42578125" style="228" customWidth="1"/>
    <col min="9996" max="9996" width="0.140625" style="228" customWidth="1"/>
    <col min="9997" max="9997" width="8.85546875" style="228" customWidth="1"/>
    <col min="9998" max="9998" width="8.42578125" style="228" customWidth="1"/>
    <col min="9999" max="9999" width="9.42578125" style="228" customWidth="1"/>
    <col min="10000" max="10000" width="9.28515625" style="228" customWidth="1"/>
    <col min="10001" max="10240" width="9.140625" style="228"/>
    <col min="10241" max="10247" width="0" style="228" hidden="1" customWidth="1"/>
    <col min="10248" max="10248" width="0.42578125" style="228" customWidth="1"/>
    <col min="10249" max="10249" width="4.28515625" style="228" customWidth="1"/>
    <col min="10250" max="10250" width="3.28515625" style="228" customWidth="1"/>
    <col min="10251" max="10251" width="28.42578125" style="228" customWidth="1"/>
    <col min="10252" max="10252" width="0.140625" style="228" customWidth="1"/>
    <col min="10253" max="10253" width="8.85546875" style="228" customWidth="1"/>
    <col min="10254" max="10254" width="8.42578125" style="228" customWidth="1"/>
    <col min="10255" max="10255" width="9.42578125" style="228" customWidth="1"/>
    <col min="10256" max="10256" width="9.28515625" style="228" customWidth="1"/>
    <col min="10257" max="10496" width="9.140625" style="228"/>
    <col min="10497" max="10503" width="0" style="228" hidden="1" customWidth="1"/>
    <col min="10504" max="10504" width="0.42578125" style="228" customWidth="1"/>
    <col min="10505" max="10505" width="4.28515625" style="228" customWidth="1"/>
    <col min="10506" max="10506" width="3.28515625" style="228" customWidth="1"/>
    <col min="10507" max="10507" width="28.42578125" style="228" customWidth="1"/>
    <col min="10508" max="10508" width="0.140625" style="228" customWidth="1"/>
    <col min="10509" max="10509" width="8.85546875" style="228" customWidth="1"/>
    <col min="10510" max="10510" width="8.42578125" style="228" customWidth="1"/>
    <col min="10511" max="10511" width="9.42578125" style="228" customWidth="1"/>
    <col min="10512" max="10512" width="9.28515625" style="228" customWidth="1"/>
    <col min="10513" max="10752" width="9.140625" style="228"/>
    <col min="10753" max="10759" width="0" style="228" hidden="1" customWidth="1"/>
    <col min="10760" max="10760" width="0.42578125" style="228" customWidth="1"/>
    <col min="10761" max="10761" width="4.28515625" style="228" customWidth="1"/>
    <col min="10762" max="10762" width="3.28515625" style="228" customWidth="1"/>
    <col min="10763" max="10763" width="28.42578125" style="228" customWidth="1"/>
    <col min="10764" max="10764" width="0.140625" style="228" customWidth="1"/>
    <col min="10765" max="10765" width="8.85546875" style="228" customWidth="1"/>
    <col min="10766" max="10766" width="8.42578125" style="228" customWidth="1"/>
    <col min="10767" max="10767" width="9.42578125" style="228" customWidth="1"/>
    <col min="10768" max="10768" width="9.28515625" style="228" customWidth="1"/>
    <col min="10769" max="11008" width="9.140625" style="228"/>
    <col min="11009" max="11015" width="0" style="228" hidden="1" customWidth="1"/>
    <col min="11016" max="11016" width="0.42578125" style="228" customWidth="1"/>
    <col min="11017" max="11017" width="4.28515625" style="228" customWidth="1"/>
    <col min="11018" max="11018" width="3.28515625" style="228" customWidth="1"/>
    <col min="11019" max="11019" width="28.42578125" style="228" customWidth="1"/>
    <col min="11020" max="11020" width="0.140625" style="228" customWidth="1"/>
    <col min="11021" max="11021" width="8.85546875" style="228" customWidth="1"/>
    <col min="11022" max="11022" width="8.42578125" style="228" customWidth="1"/>
    <col min="11023" max="11023" width="9.42578125" style="228" customWidth="1"/>
    <col min="11024" max="11024" width="9.28515625" style="228" customWidth="1"/>
    <col min="11025" max="11264" width="9.140625" style="228"/>
    <col min="11265" max="11271" width="0" style="228" hidden="1" customWidth="1"/>
    <col min="11272" max="11272" width="0.42578125" style="228" customWidth="1"/>
    <col min="11273" max="11273" width="4.28515625" style="228" customWidth="1"/>
    <col min="11274" max="11274" width="3.28515625" style="228" customWidth="1"/>
    <col min="11275" max="11275" width="28.42578125" style="228" customWidth="1"/>
    <col min="11276" max="11276" width="0.140625" style="228" customWidth="1"/>
    <col min="11277" max="11277" width="8.85546875" style="228" customWidth="1"/>
    <col min="11278" max="11278" width="8.42578125" style="228" customWidth="1"/>
    <col min="11279" max="11279" width="9.42578125" style="228" customWidth="1"/>
    <col min="11280" max="11280" width="9.28515625" style="228" customWidth="1"/>
    <col min="11281" max="11520" width="9.140625" style="228"/>
    <col min="11521" max="11527" width="0" style="228" hidden="1" customWidth="1"/>
    <col min="11528" max="11528" width="0.42578125" style="228" customWidth="1"/>
    <col min="11529" max="11529" width="4.28515625" style="228" customWidth="1"/>
    <col min="11530" max="11530" width="3.28515625" style="228" customWidth="1"/>
    <col min="11531" max="11531" width="28.42578125" style="228" customWidth="1"/>
    <col min="11532" max="11532" width="0.140625" style="228" customWidth="1"/>
    <col min="11533" max="11533" width="8.85546875" style="228" customWidth="1"/>
    <col min="11534" max="11534" width="8.42578125" style="228" customWidth="1"/>
    <col min="11535" max="11535" width="9.42578125" style="228" customWidth="1"/>
    <col min="11536" max="11536" width="9.28515625" style="228" customWidth="1"/>
    <col min="11537" max="11776" width="9.140625" style="228"/>
    <col min="11777" max="11783" width="0" style="228" hidden="1" customWidth="1"/>
    <col min="11784" max="11784" width="0.42578125" style="228" customWidth="1"/>
    <col min="11785" max="11785" width="4.28515625" style="228" customWidth="1"/>
    <col min="11786" max="11786" width="3.28515625" style="228" customWidth="1"/>
    <col min="11787" max="11787" width="28.42578125" style="228" customWidth="1"/>
    <col min="11788" max="11788" width="0.140625" style="228" customWidth="1"/>
    <col min="11789" max="11789" width="8.85546875" style="228" customWidth="1"/>
    <col min="11790" max="11790" width="8.42578125" style="228" customWidth="1"/>
    <col min="11791" max="11791" width="9.42578125" style="228" customWidth="1"/>
    <col min="11792" max="11792" width="9.28515625" style="228" customWidth="1"/>
    <col min="11793" max="12032" width="9.140625" style="228"/>
    <col min="12033" max="12039" width="0" style="228" hidden="1" customWidth="1"/>
    <col min="12040" max="12040" width="0.42578125" style="228" customWidth="1"/>
    <col min="12041" max="12041" width="4.28515625" style="228" customWidth="1"/>
    <col min="12042" max="12042" width="3.28515625" style="228" customWidth="1"/>
    <col min="12043" max="12043" width="28.42578125" style="228" customWidth="1"/>
    <col min="12044" max="12044" width="0.140625" style="228" customWidth="1"/>
    <col min="12045" max="12045" width="8.85546875" style="228" customWidth="1"/>
    <col min="12046" max="12046" width="8.42578125" style="228" customWidth="1"/>
    <col min="12047" max="12047" width="9.42578125" style="228" customWidth="1"/>
    <col min="12048" max="12048" width="9.28515625" style="228" customWidth="1"/>
    <col min="12049" max="12288" width="9.140625" style="228"/>
    <col min="12289" max="12295" width="0" style="228" hidden="1" customWidth="1"/>
    <col min="12296" max="12296" width="0.42578125" style="228" customWidth="1"/>
    <col min="12297" max="12297" width="4.28515625" style="228" customWidth="1"/>
    <col min="12298" max="12298" width="3.28515625" style="228" customWidth="1"/>
    <col min="12299" max="12299" width="28.42578125" style="228" customWidth="1"/>
    <col min="12300" max="12300" width="0.140625" style="228" customWidth="1"/>
    <col min="12301" max="12301" width="8.85546875" style="228" customWidth="1"/>
    <col min="12302" max="12302" width="8.42578125" style="228" customWidth="1"/>
    <col min="12303" max="12303" width="9.42578125" style="228" customWidth="1"/>
    <col min="12304" max="12304" width="9.28515625" style="228" customWidth="1"/>
    <col min="12305" max="12544" width="9.140625" style="228"/>
    <col min="12545" max="12551" width="0" style="228" hidden="1" customWidth="1"/>
    <col min="12552" max="12552" width="0.42578125" style="228" customWidth="1"/>
    <col min="12553" max="12553" width="4.28515625" style="228" customWidth="1"/>
    <col min="12554" max="12554" width="3.28515625" style="228" customWidth="1"/>
    <col min="12555" max="12555" width="28.42578125" style="228" customWidth="1"/>
    <col min="12556" max="12556" width="0.140625" style="228" customWidth="1"/>
    <col min="12557" max="12557" width="8.85546875" style="228" customWidth="1"/>
    <col min="12558" max="12558" width="8.42578125" style="228" customWidth="1"/>
    <col min="12559" max="12559" width="9.42578125" style="228" customWidth="1"/>
    <col min="12560" max="12560" width="9.28515625" style="228" customWidth="1"/>
    <col min="12561" max="12800" width="9.140625" style="228"/>
    <col min="12801" max="12807" width="0" style="228" hidden="1" customWidth="1"/>
    <col min="12808" max="12808" width="0.42578125" style="228" customWidth="1"/>
    <col min="12809" max="12809" width="4.28515625" style="228" customWidth="1"/>
    <col min="12810" max="12810" width="3.28515625" style="228" customWidth="1"/>
    <col min="12811" max="12811" width="28.42578125" style="228" customWidth="1"/>
    <col min="12812" max="12812" width="0.140625" style="228" customWidth="1"/>
    <col min="12813" max="12813" width="8.85546875" style="228" customWidth="1"/>
    <col min="12814" max="12814" width="8.42578125" style="228" customWidth="1"/>
    <col min="12815" max="12815" width="9.42578125" style="228" customWidth="1"/>
    <col min="12816" max="12816" width="9.28515625" style="228" customWidth="1"/>
    <col min="12817" max="13056" width="9.140625" style="228"/>
    <col min="13057" max="13063" width="0" style="228" hidden="1" customWidth="1"/>
    <col min="13064" max="13064" width="0.42578125" style="228" customWidth="1"/>
    <col min="13065" max="13065" width="4.28515625" style="228" customWidth="1"/>
    <col min="13066" max="13066" width="3.28515625" style="228" customWidth="1"/>
    <col min="13067" max="13067" width="28.42578125" style="228" customWidth="1"/>
    <col min="13068" max="13068" width="0.140625" style="228" customWidth="1"/>
    <col min="13069" max="13069" width="8.85546875" style="228" customWidth="1"/>
    <col min="13070" max="13070" width="8.42578125" style="228" customWidth="1"/>
    <col min="13071" max="13071" width="9.42578125" style="228" customWidth="1"/>
    <col min="13072" max="13072" width="9.28515625" style="228" customWidth="1"/>
    <col min="13073" max="13312" width="9.140625" style="228"/>
    <col min="13313" max="13319" width="0" style="228" hidden="1" customWidth="1"/>
    <col min="13320" max="13320" width="0.42578125" style="228" customWidth="1"/>
    <col min="13321" max="13321" width="4.28515625" style="228" customWidth="1"/>
    <col min="13322" max="13322" width="3.28515625" style="228" customWidth="1"/>
    <col min="13323" max="13323" width="28.42578125" style="228" customWidth="1"/>
    <col min="13324" max="13324" width="0.140625" style="228" customWidth="1"/>
    <col min="13325" max="13325" width="8.85546875" style="228" customWidth="1"/>
    <col min="13326" max="13326" width="8.42578125" style="228" customWidth="1"/>
    <col min="13327" max="13327" width="9.42578125" style="228" customWidth="1"/>
    <col min="13328" max="13328" width="9.28515625" style="228" customWidth="1"/>
    <col min="13329" max="13568" width="9.140625" style="228"/>
    <col min="13569" max="13575" width="0" style="228" hidden="1" customWidth="1"/>
    <col min="13576" max="13576" width="0.42578125" style="228" customWidth="1"/>
    <col min="13577" max="13577" width="4.28515625" style="228" customWidth="1"/>
    <col min="13578" max="13578" width="3.28515625" style="228" customWidth="1"/>
    <col min="13579" max="13579" width="28.42578125" style="228" customWidth="1"/>
    <col min="13580" max="13580" width="0.140625" style="228" customWidth="1"/>
    <col min="13581" max="13581" width="8.85546875" style="228" customWidth="1"/>
    <col min="13582" max="13582" width="8.42578125" style="228" customWidth="1"/>
    <col min="13583" max="13583" width="9.42578125" style="228" customWidth="1"/>
    <col min="13584" max="13584" width="9.28515625" style="228" customWidth="1"/>
    <col min="13585" max="13824" width="9.140625" style="228"/>
    <col min="13825" max="13831" width="0" style="228" hidden="1" customWidth="1"/>
    <col min="13832" max="13832" width="0.42578125" style="228" customWidth="1"/>
    <col min="13833" max="13833" width="4.28515625" style="228" customWidth="1"/>
    <col min="13834" max="13834" width="3.28515625" style="228" customWidth="1"/>
    <col min="13835" max="13835" width="28.42578125" style="228" customWidth="1"/>
    <col min="13836" max="13836" width="0.140625" style="228" customWidth="1"/>
    <col min="13837" max="13837" width="8.85546875" style="228" customWidth="1"/>
    <col min="13838" max="13838" width="8.42578125" style="228" customWidth="1"/>
    <col min="13839" max="13839" width="9.42578125" style="228" customWidth="1"/>
    <col min="13840" max="13840" width="9.28515625" style="228" customWidth="1"/>
    <col min="13841" max="14080" width="9.140625" style="228"/>
    <col min="14081" max="14087" width="0" style="228" hidden="1" customWidth="1"/>
    <col min="14088" max="14088" width="0.42578125" style="228" customWidth="1"/>
    <col min="14089" max="14089" width="4.28515625" style="228" customWidth="1"/>
    <col min="14090" max="14090" width="3.28515625" style="228" customWidth="1"/>
    <col min="14091" max="14091" width="28.42578125" style="228" customWidth="1"/>
    <col min="14092" max="14092" width="0.140625" style="228" customWidth="1"/>
    <col min="14093" max="14093" width="8.85546875" style="228" customWidth="1"/>
    <col min="14094" max="14094" width="8.42578125" style="228" customWidth="1"/>
    <col min="14095" max="14095" width="9.42578125" style="228" customWidth="1"/>
    <col min="14096" max="14096" width="9.28515625" style="228" customWidth="1"/>
    <col min="14097" max="14336" width="9.140625" style="228"/>
    <col min="14337" max="14343" width="0" style="228" hidden="1" customWidth="1"/>
    <col min="14344" max="14344" width="0.42578125" style="228" customWidth="1"/>
    <col min="14345" max="14345" width="4.28515625" style="228" customWidth="1"/>
    <col min="14346" max="14346" width="3.28515625" style="228" customWidth="1"/>
    <col min="14347" max="14347" width="28.42578125" style="228" customWidth="1"/>
    <col min="14348" max="14348" width="0.140625" style="228" customWidth="1"/>
    <col min="14349" max="14349" width="8.85546875" style="228" customWidth="1"/>
    <col min="14350" max="14350" width="8.42578125" style="228" customWidth="1"/>
    <col min="14351" max="14351" width="9.42578125" style="228" customWidth="1"/>
    <col min="14352" max="14352" width="9.28515625" style="228" customWidth="1"/>
    <col min="14353" max="14592" width="9.140625" style="228"/>
    <col min="14593" max="14599" width="0" style="228" hidden="1" customWidth="1"/>
    <col min="14600" max="14600" width="0.42578125" style="228" customWidth="1"/>
    <col min="14601" max="14601" width="4.28515625" style="228" customWidth="1"/>
    <col min="14602" max="14602" width="3.28515625" style="228" customWidth="1"/>
    <col min="14603" max="14603" width="28.42578125" style="228" customWidth="1"/>
    <col min="14604" max="14604" width="0.140625" style="228" customWidth="1"/>
    <col min="14605" max="14605" width="8.85546875" style="228" customWidth="1"/>
    <col min="14606" max="14606" width="8.42578125" style="228" customWidth="1"/>
    <col min="14607" max="14607" width="9.42578125" style="228" customWidth="1"/>
    <col min="14608" max="14608" width="9.28515625" style="228" customWidth="1"/>
    <col min="14609" max="14848" width="9.140625" style="228"/>
    <col min="14849" max="14855" width="0" style="228" hidden="1" customWidth="1"/>
    <col min="14856" max="14856" width="0.42578125" style="228" customWidth="1"/>
    <col min="14857" max="14857" width="4.28515625" style="228" customWidth="1"/>
    <col min="14858" max="14858" width="3.28515625" style="228" customWidth="1"/>
    <col min="14859" max="14859" width="28.42578125" style="228" customWidth="1"/>
    <col min="14860" max="14860" width="0.140625" style="228" customWidth="1"/>
    <col min="14861" max="14861" width="8.85546875" style="228" customWidth="1"/>
    <col min="14862" max="14862" width="8.42578125" style="228" customWidth="1"/>
    <col min="14863" max="14863" width="9.42578125" style="228" customWidth="1"/>
    <col min="14864" max="14864" width="9.28515625" style="228" customWidth="1"/>
    <col min="14865" max="15104" width="9.140625" style="228"/>
    <col min="15105" max="15111" width="0" style="228" hidden="1" customWidth="1"/>
    <col min="15112" max="15112" width="0.42578125" style="228" customWidth="1"/>
    <col min="15113" max="15113" width="4.28515625" style="228" customWidth="1"/>
    <col min="15114" max="15114" width="3.28515625" style="228" customWidth="1"/>
    <col min="15115" max="15115" width="28.42578125" style="228" customWidth="1"/>
    <col min="15116" max="15116" width="0.140625" style="228" customWidth="1"/>
    <col min="15117" max="15117" width="8.85546875" style="228" customWidth="1"/>
    <col min="15118" max="15118" width="8.42578125" style="228" customWidth="1"/>
    <col min="15119" max="15119" width="9.42578125" style="228" customWidth="1"/>
    <col min="15120" max="15120" width="9.28515625" style="228" customWidth="1"/>
    <col min="15121" max="15360" width="9.140625" style="228"/>
    <col min="15361" max="15367" width="0" style="228" hidden="1" customWidth="1"/>
    <col min="15368" max="15368" width="0.42578125" style="228" customWidth="1"/>
    <col min="15369" max="15369" width="4.28515625" style="228" customWidth="1"/>
    <col min="15370" max="15370" width="3.28515625" style="228" customWidth="1"/>
    <col min="15371" max="15371" width="28.42578125" style="228" customWidth="1"/>
    <col min="15372" max="15372" width="0.140625" style="228" customWidth="1"/>
    <col min="15373" max="15373" width="8.85546875" style="228" customWidth="1"/>
    <col min="15374" max="15374" width="8.42578125" style="228" customWidth="1"/>
    <col min="15375" max="15375" width="9.42578125" style="228" customWidth="1"/>
    <col min="15376" max="15376" width="9.28515625" style="228" customWidth="1"/>
    <col min="15377" max="15616" width="9.140625" style="228"/>
    <col min="15617" max="15623" width="0" style="228" hidden="1" customWidth="1"/>
    <col min="15624" max="15624" width="0.42578125" style="228" customWidth="1"/>
    <col min="15625" max="15625" width="4.28515625" style="228" customWidth="1"/>
    <col min="15626" max="15626" width="3.28515625" style="228" customWidth="1"/>
    <col min="15627" max="15627" width="28.42578125" style="228" customWidth="1"/>
    <col min="15628" max="15628" width="0.140625" style="228" customWidth="1"/>
    <col min="15629" max="15629" width="8.85546875" style="228" customWidth="1"/>
    <col min="15630" max="15630" width="8.42578125" style="228" customWidth="1"/>
    <col min="15631" max="15631" width="9.42578125" style="228" customWidth="1"/>
    <col min="15632" max="15632" width="9.28515625" style="228" customWidth="1"/>
    <col min="15633" max="15872" width="9.140625" style="228"/>
    <col min="15873" max="15879" width="0" style="228" hidden="1" customWidth="1"/>
    <col min="15880" max="15880" width="0.42578125" style="228" customWidth="1"/>
    <col min="15881" max="15881" width="4.28515625" style="228" customWidth="1"/>
    <col min="15882" max="15882" width="3.28515625" style="228" customWidth="1"/>
    <col min="15883" max="15883" width="28.42578125" style="228" customWidth="1"/>
    <col min="15884" max="15884" width="0.140625" style="228" customWidth="1"/>
    <col min="15885" max="15885" width="8.85546875" style="228" customWidth="1"/>
    <col min="15886" max="15886" width="8.42578125" style="228" customWidth="1"/>
    <col min="15887" max="15887" width="9.42578125" style="228" customWidth="1"/>
    <col min="15888" max="15888" width="9.28515625" style="228" customWidth="1"/>
    <col min="15889" max="16128" width="9.140625" style="228"/>
    <col min="16129" max="16135" width="0" style="228" hidden="1" customWidth="1"/>
    <col min="16136" max="16136" width="0.42578125" style="228" customWidth="1"/>
    <col min="16137" max="16137" width="4.28515625" style="228" customWidth="1"/>
    <col min="16138" max="16138" width="3.28515625" style="228" customWidth="1"/>
    <col min="16139" max="16139" width="28.42578125" style="228" customWidth="1"/>
    <col min="16140" max="16140" width="0.140625" style="228" customWidth="1"/>
    <col min="16141" max="16141" width="8.85546875" style="228" customWidth="1"/>
    <col min="16142" max="16142" width="8.42578125" style="228" customWidth="1"/>
    <col min="16143" max="16143" width="9.42578125" style="228" customWidth="1"/>
    <col min="16144" max="16144" width="9.28515625" style="228" customWidth="1"/>
    <col min="16145" max="16384" width="9.140625" style="228"/>
  </cols>
  <sheetData>
    <row r="1" spans="3:16" ht="15">
      <c r="C1" s="762" t="s">
        <v>429</v>
      </c>
      <c r="D1" s="762"/>
      <c r="K1" s="340" t="s">
        <v>429</v>
      </c>
    </row>
    <row r="2" spans="3:16">
      <c r="I2" s="763"/>
      <c r="J2" s="764"/>
      <c r="K2" s="765"/>
      <c r="L2" s="342">
        <v>2010</v>
      </c>
      <c r="M2" s="343">
        <v>2012</v>
      </c>
      <c r="N2" s="343">
        <v>2013</v>
      </c>
      <c r="O2" s="344">
        <v>2014</v>
      </c>
      <c r="P2" s="344">
        <v>2015</v>
      </c>
    </row>
    <row r="3" spans="3:16">
      <c r="I3" s="766" t="s">
        <v>430</v>
      </c>
      <c r="J3" s="766"/>
      <c r="K3" s="766"/>
      <c r="L3" s="345">
        <v>44</v>
      </c>
      <c r="M3" s="345">
        <f>SUM(M4:M10)</f>
        <v>55</v>
      </c>
      <c r="N3" s="345">
        <f>SUM(N4:N10)</f>
        <v>58</v>
      </c>
      <c r="O3" s="345">
        <f>SUM(O4:O10)</f>
        <v>59</v>
      </c>
      <c r="P3" s="345"/>
    </row>
    <row r="4" spans="3:16" ht="12" customHeight="1">
      <c r="I4" s="767" t="s">
        <v>431</v>
      </c>
      <c r="J4" s="769" t="s">
        <v>432</v>
      </c>
      <c r="K4" s="769"/>
      <c r="L4" s="346">
        <v>1</v>
      </c>
      <c r="M4" s="346">
        <v>1</v>
      </c>
      <c r="N4" s="346">
        <v>1</v>
      </c>
      <c r="O4" s="228">
        <v>1</v>
      </c>
    </row>
    <row r="5" spans="3:16">
      <c r="I5" s="767"/>
      <c r="J5" s="769" t="s">
        <v>433</v>
      </c>
      <c r="K5" s="769"/>
      <c r="L5" s="346">
        <v>1</v>
      </c>
      <c r="M5" s="346">
        <v>1</v>
      </c>
      <c r="N5" s="346">
        <v>1</v>
      </c>
      <c r="O5" s="228">
        <v>1</v>
      </c>
    </row>
    <row r="6" spans="3:16">
      <c r="I6" s="767"/>
      <c r="J6" s="769" t="s">
        <v>434</v>
      </c>
      <c r="K6" s="769"/>
      <c r="L6" s="346">
        <v>15</v>
      </c>
      <c r="M6" s="346">
        <v>15</v>
      </c>
      <c r="N6" s="346">
        <v>15</v>
      </c>
      <c r="O6" s="228">
        <v>15</v>
      </c>
    </row>
    <row r="7" spans="3:16">
      <c r="I7" s="767"/>
      <c r="J7" s="769" t="s">
        <v>435</v>
      </c>
      <c r="K7" s="769"/>
      <c r="L7" s="346">
        <v>3</v>
      </c>
      <c r="M7" s="346">
        <v>2</v>
      </c>
      <c r="N7" s="346">
        <v>2</v>
      </c>
      <c r="O7" s="228">
        <v>2</v>
      </c>
    </row>
    <row r="8" spans="3:16">
      <c r="I8" s="767"/>
      <c r="J8" s="769" t="s">
        <v>436</v>
      </c>
      <c r="K8" s="769"/>
      <c r="L8" s="346">
        <v>4</v>
      </c>
      <c r="M8" s="346">
        <v>9</v>
      </c>
      <c r="N8" s="346">
        <v>11</v>
      </c>
      <c r="O8" s="228">
        <v>13</v>
      </c>
    </row>
    <row r="9" spans="3:16">
      <c r="I9" s="767"/>
      <c r="J9" s="769" t="s">
        <v>437</v>
      </c>
      <c r="K9" s="769"/>
      <c r="L9" s="346">
        <v>2</v>
      </c>
      <c r="M9" s="346">
        <v>9</v>
      </c>
      <c r="N9" s="346">
        <v>10</v>
      </c>
      <c r="O9" s="228">
        <v>10</v>
      </c>
    </row>
    <row r="10" spans="3:16" ht="12" customHeight="1">
      <c r="I10" s="768"/>
      <c r="J10" s="770" t="s">
        <v>438</v>
      </c>
      <c r="K10" s="770"/>
      <c r="L10" s="347">
        <v>18</v>
      </c>
      <c r="M10" s="347">
        <v>18</v>
      </c>
      <c r="N10" s="347">
        <v>18</v>
      </c>
      <c r="O10" s="348">
        <v>17</v>
      </c>
    </row>
    <row r="11" spans="3:16" ht="15">
      <c r="J11" s="349" t="s">
        <v>439</v>
      </c>
      <c r="K11" s="349"/>
      <c r="N11" s="341"/>
      <c r="O11" s="350"/>
      <c r="P11" s="351"/>
    </row>
    <row r="12" spans="3:16">
      <c r="I12" s="763"/>
      <c r="J12" s="764"/>
      <c r="K12" s="765"/>
      <c r="L12" s="342">
        <v>2010</v>
      </c>
      <c r="M12" s="343">
        <v>2012</v>
      </c>
      <c r="N12" s="343">
        <v>2013</v>
      </c>
      <c r="O12" s="344">
        <v>2014</v>
      </c>
      <c r="P12" s="344">
        <v>2015</v>
      </c>
    </row>
    <row r="13" spans="3:16" ht="12" customHeight="1">
      <c r="I13" s="352">
        <v>1</v>
      </c>
      <c r="J13" s="771" t="s">
        <v>440</v>
      </c>
      <c r="K13" s="771"/>
      <c r="L13" s="353">
        <v>210</v>
      </c>
      <c r="M13" s="353">
        <v>4501</v>
      </c>
      <c r="N13" s="353">
        <v>3582</v>
      </c>
      <c r="O13" s="228">
        <v>16301.5</v>
      </c>
    </row>
    <row r="14" spans="3:16" ht="12" customHeight="1">
      <c r="I14" s="354">
        <v>2</v>
      </c>
      <c r="J14" s="772" t="s">
        <v>441</v>
      </c>
      <c r="K14" s="772"/>
      <c r="L14" s="346">
        <v>18913.5</v>
      </c>
      <c r="M14" s="355">
        <v>23538</v>
      </c>
      <c r="N14" s="355">
        <v>39942.699999999997</v>
      </c>
      <c r="O14" s="356">
        <v>32143</v>
      </c>
      <c r="P14" s="356"/>
    </row>
    <row r="15" spans="3:16" ht="12.75" customHeight="1">
      <c r="I15" s="354">
        <v>3</v>
      </c>
      <c r="J15" s="772" t="s">
        <v>442</v>
      </c>
      <c r="K15" s="772"/>
      <c r="L15" s="355">
        <v>92920</v>
      </c>
      <c r="M15" s="357">
        <v>123385</v>
      </c>
      <c r="N15" s="357">
        <v>135600</v>
      </c>
      <c r="O15" s="356">
        <v>203170</v>
      </c>
      <c r="P15" s="356"/>
    </row>
    <row r="16" spans="3:16" ht="12" customHeight="1">
      <c r="I16" s="358"/>
      <c r="J16" s="761" t="s">
        <v>245</v>
      </c>
      <c r="K16" s="761"/>
      <c r="L16" s="347">
        <f>SUM(L13:L15)</f>
        <v>112043.5</v>
      </c>
      <c r="M16" s="359">
        <v>151424</v>
      </c>
      <c r="N16" s="359">
        <v>179124.7</v>
      </c>
      <c r="O16" s="348">
        <f>SUM(O13:O15)</f>
        <v>251614.5</v>
      </c>
    </row>
    <row r="17" spans="9:16" ht="15">
      <c r="J17" s="349" t="s">
        <v>443</v>
      </c>
      <c r="K17" s="349"/>
      <c r="N17" s="341"/>
      <c r="O17" s="341"/>
      <c r="P17" s="360"/>
    </row>
    <row r="18" spans="9:16">
      <c r="I18" s="763"/>
      <c r="J18" s="764"/>
      <c r="K18" s="765"/>
      <c r="L18" s="342">
        <v>2010</v>
      </c>
      <c r="M18" s="343">
        <v>2012</v>
      </c>
      <c r="N18" s="343">
        <v>2013</v>
      </c>
      <c r="O18" s="344">
        <v>2014</v>
      </c>
      <c r="P18" s="344">
        <v>2015</v>
      </c>
    </row>
    <row r="19" spans="9:16" ht="12" customHeight="1">
      <c r="I19" s="773" t="s">
        <v>444</v>
      </c>
      <c r="J19" s="774" t="s">
        <v>445</v>
      </c>
      <c r="K19" s="774"/>
      <c r="L19" s="345">
        <f>L21+L22+L23+L24+L25+L26+L27+L28+L29+L30+L31+L32+L33+L34+L35</f>
        <v>88</v>
      </c>
      <c r="M19" s="345">
        <f>SUM(M21:M35)</f>
        <v>101</v>
      </c>
      <c r="N19" s="345">
        <f>SUM(N21:N35)</f>
        <v>106</v>
      </c>
      <c r="O19" s="345">
        <f>SUM(O21:O35)</f>
        <v>111</v>
      </c>
      <c r="P19" s="345"/>
    </row>
    <row r="20" spans="9:16" ht="12" customHeight="1">
      <c r="I20" s="721"/>
      <c r="J20" s="767" t="s">
        <v>431</v>
      </c>
      <c r="K20" s="361" t="s">
        <v>446</v>
      </c>
      <c r="L20" s="346">
        <v>67</v>
      </c>
      <c r="M20" s="346">
        <v>77</v>
      </c>
      <c r="N20" s="346">
        <v>80</v>
      </c>
      <c r="O20" s="228">
        <v>85</v>
      </c>
    </row>
    <row r="21" spans="9:16">
      <c r="I21" s="721"/>
      <c r="J21" s="767"/>
      <c r="K21" s="361" t="s">
        <v>447</v>
      </c>
      <c r="L21" s="346">
        <v>7</v>
      </c>
      <c r="M21" s="346">
        <v>7</v>
      </c>
      <c r="N21" s="346">
        <v>10</v>
      </c>
      <c r="O21" s="228">
        <v>7</v>
      </c>
    </row>
    <row r="22" spans="9:16">
      <c r="I22" s="721"/>
      <c r="J22" s="767"/>
      <c r="K22" s="361" t="s">
        <v>448</v>
      </c>
      <c r="L22" s="346">
        <v>3</v>
      </c>
      <c r="M22" s="346">
        <v>2</v>
      </c>
      <c r="N22" s="346">
        <v>4</v>
      </c>
      <c r="O22" s="228">
        <v>4</v>
      </c>
    </row>
    <row r="23" spans="9:16">
      <c r="I23" s="721"/>
      <c r="J23" s="767"/>
      <c r="K23" s="361" t="s">
        <v>449</v>
      </c>
      <c r="L23" s="346">
        <v>9</v>
      </c>
      <c r="M23" s="346">
        <v>11</v>
      </c>
      <c r="N23" s="346">
        <v>5</v>
      </c>
      <c r="O23" s="228">
        <v>7</v>
      </c>
    </row>
    <row r="24" spans="9:16">
      <c r="I24" s="721"/>
      <c r="J24" s="767"/>
      <c r="K24" s="361" t="s">
        <v>450</v>
      </c>
      <c r="L24" s="346">
        <v>5</v>
      </c>
      <c r="M24" s="346">
        <v>8</v>
      </c>
      <c r="N24" s="346">
        <v>8</v>
      </c>
      <c r="O24" s="228">
        <v>8</v>
      </c>
    </row>
    <row r="25" spans="9:16">
      <c r="I25" s="721"/>
      <c r="J25" s="767"/>
      <c r="K25" s="361" t="s">
        <v>451</v>
      </c>
      <c r="L25" s="346">
        <v>4</v>
      </c>
      <c r="M25" s="346">
        <v>5</v>
      </c>
      <c r="N25" s="346">
        <v>4</v>
      </c>
      <c r="O25" s="228">
        <v>5</v>
      </c>
    </row>
    <row r="26" spans="9:16">
      <c r="I26" s="721"/>
      <c r="J26" s="767"/>
      <c r="K26" s="361" t="s">
        <v>452</v>
      </c>
      <c r="L26" s="346">
        <v>0</v>
      </c>
      <c r="M26" s="346">
        <v>10</v>
      </c>
      <c r="N26" s="346">
        <v>15</v>
      </c>
      <c r="O26" s="228">
        <v>42</v>
      </c>
    </row>
    <row r="27" spans="9:16">
      <c r="I27" s="721"/>
      <c r="J27" s="767"/>
      <c r="K27" s="361" t="s">
        <v>453</v>
      </c>
      <c r="L27" s="346">
        <v>2</v>
      </c>
      <c r="M27" s="346">
        <v>1</v>
      </c>
      <c r="N27" s="346">
        <v>3</v>
      </c>
      <c r="O27" s="228">
        <v>2</v>
      </c>
    </row>
    <row r="28" spans="9:16">
      <c r="I28" s="721"/>
      <c r="J28" s="767"/>
      <c r="K28" s="361" t="s">
        <v>454</v>
      </c>
      <c r="L28" s="346">
        <v>1</v>
      </c>
      <c r="M28" s="346">
        <v>1</v>
      </c>
      <c r="N28" s="346">
        <v>2</v>
      </c>
      <c r="O28" s="228">
        <v>1</v>
      </c>
    </row>
    <row r="29" spans="9:16">
      <c r="I29" s="721"/>
      <c r="J29" s="767"/>
      <c r="K29" s="361" t="s">
        <v>455</v>
      </c>
      <c r="L29" s="346">
        <v>2</v>
      </c>
      <c r="M29" s="346">
        <v>2</v>
      </c>
      <c r="N29" s="346">
        <v>2</v>
      </c>
      <c r="O29" s="228">
        <v>3</v>
      </c>
    </row>
    <row r="30" spans="9:16">
      <c r="I30" s="721"/>
      <c r="J30" s="767"/>
      <c r="K30" s="361" t="s">
        <v>456</v>
      </c>
      <c r="L30" s="346">
        <v>2</v>
      </c>
      <c r="M30" s="346">
        <v>2</v>
      </c>
      <c r="N30" s="346">
        <v>2</v>
      </c>
      <c r="O30" s="228">
        <v>2</v>
      </c>
    </row>
    <row r="31" spans="9:16">
      <c r="I31" s="721"/>
      <c r="J31" s="767"/>
      <c r="K31" s="361" t="s">
        <v>457</v>
      </c>
      <c r="L31" s="346">
        <v>1</v>
      </c>
      <c r="M31" s="346">
        <v>1</v>
      </c>
      <c r="N31" s="346">
        <v>1</v>
      </c>
      <c r="O31" s="228">
        <v>2</v>
      </c>
    </row>
    <row r="32" spans="9:16">
      <c r="I32" s="721"/>
      <c r="J32" s="767"/>
      <c r="K32" s="361" t="s">
        <v>458</v>
      </c>
      <c r="L32" s="346">
        <v>1</v>
      </c>
      <c r="M32" s="346">
        <v>1</v>
      </c>
      <c r="N32" s="346">
        <v>1</v>
      </c>
      <c r="O32" s="228">
        <v>1</v>
      </c>
    </row>
    <row r="33" spans="9:16">
      <c r="I33" s="721"/>
      <c r="J33" s="767"/>
      <c r="K33" s="361" t="s">
        <v>459</v>
      </c>
      <c r="L33" s="346">
        <v>3</v>
      </c>
      <c r="M33" s="346">
        <v>2</v>
      </c>
      <c r="N33" s="346">
        <v>3</v>
      </c>
      <c r="O33" s="228">
        <v>3</v>
      </c>
    </row>
    <row r="34" spans="9:16">
      <c r="I34" s="721"/>
      <c r="J34" s="767"/>
      <c r="K34" s="361" t="s">
        <v>460</v>
      </c>
      <c r="L34" s="346">
        <v>7</v>
      </c>
      <c r="M34" s="346">
        <v>4</v>
      </c>
      <c r="N34" s="346">
        <v>5</v>
      </c>
      <c r="O34" s="228">
        <v>5</v>
      </c>
    </row>
    <row r="35" spans="9:16">
      <c r="I35" s="761"/>
      <c r="J35" s="768"/>
      <c r="K35" s="348" t="s">
        <v>461</v>
      </c>
      <c r="L35" s="347">
        <v>41</v>
      </c>
      <c r="M35" s="347">
        <v>44</v>
      </c>
      <c r="N35" s="347">
        <v>41</v>
      </c>
      <c r="O35" s="348">
        <v>19</v>
      </c>
      <c r="P35" s="348"/>
    </row>
    <row r="36" spans="9:16" ht="12" customHeight="1">
      <c r="I36" s="773" t="s">
        <v>462</v>
      </c>
      <c r="J36" s="774" t="s">
        <v>463</v>
      </c>
      <c r="K36" s="774"/>
      <c r="L36" s="345">
        <f>SUM(L37:L44)</f>
        <v>295</v>
      </c>
      <c r="M36" s="345">
        <f>SUM(M37:M44)</f>
        <v>303</v>
      </c>
      <c r="N36" s="345">
        <f>SUM(N37:N44)</f>
        <v>280</v>
      </c>
      <c r="O36" s="345">
        <f>SUM(O37:O44)</f>
        <v>299</v>
      </c>
      <c r="P36" s="345"/>
    </row>
    <row r="37" spans="9:16" ht="12" customHeight="1">
      <c r="I37" s="721"/>
      <c r="J37" s="767" t="s">
        <v>431</v>
      </c>
      <c r="K37" s="361" t="s">
        <v>464</v>
      </c>
      <c r="L37" s="346">
        <v>148</v>
      </c>
      <c r="M37" s="346">
        <v>144</v>
      </c>
      <c r="N37" s="346">
        <v>149</v>
      </c>
      <c r="O37" s="228">
        <v>151</v>
      </c>
    </row>
    <row r="38" spans="9:16">
      <c r="I38" s="721"/>
      <c r="J38" s="767"/>
      <c r="K38" s="361" t="s">
        <v>465</v>
      </c>
      <c r="L38" s="346">
        <v>24</v>
      </c>
      <c r="M38" s="346">
        <v>33</v>
      </c>
      <c r="N38" s="346">
        <v>32</v>
      </c>
      <c r="O38" s="228">
        <v>26</v>
      </c>
    </row>
    <row r="39" spans="9:16">
      <c r="I39" s="721"/>
      <c r="J39" s="767"/>
      <c r="K39" s="361" t="s">
        <v>466</v>
      </c>
      <c r="L39" s="346">
        <v>1</v>
      </c>
      <c r="M39" s="346">
        <v>1</v>
      </c>
      <c r="N39" s="346">
        <v>1</v>
      </c>
      <c r="O39" s="228">
        <v>1</v>
      </c>
    </row>
    <row r="40" spans="9:16">
      <c r="I40" s="721"/>
      <c r="J40" s="767"/>
      <c r="K40" s="361" t="s">
        <v>467</v>
      </c>
      <c r="L40" s="346">
        <v>18</v>
      </c>
      <c r="M40" s="346">
        <v>17</v>
      </c>
      <c r="N40" s="346">
        <v>19</v>
      </c>
      <c r="O40" s="228">
        <v>19</v>
      </c>
    </row>
    <row r="41" spans="9:16">
      <c r="I41" s="721"/>
      <c r="J41" s="767"/>
      <c r="K41" s="361" t="s">
        <v>468</v>
      </c>
      <c r="L41" s="346">
        <v>1</v>
      </c>
      <c r="M41" s="346">
        <v>2</v>
      </c>
      <c r="N41" s="346">
        <v>2</v>
      </c>
      <c r="O41" s="228">
        <v>2</v>
      </c>
    </row>
    <row r="42" spans="9:16">
      <c r="I42" s="721"/>
      <c r="J42" s="767"/>
      <c r="K42" s="361" t="s">
        <v>469</v>
      </c>
      <c r="L42" s="346">
        <v>40</v>
      </c>
      <c r="M42" s="346">
        <v>41</v>
      </c>
      <c r="N42" s="346">
        <v>18</v>
      </c>
      <c r="O42" s="228">
        <v>39</v>
      </c>
    </row>
    <row r="43" spans="9:16">
      <c r="I43" s="721"/>
      <c r="J43" s="767"/>
      <c r="K43" s="361" t="s">
        <v>470</v>
      </c>
      <c r="L43" s="346">
        <v>0</v>
      </c>
      <c r="M43" s="346"/>
      <c r="N43" s="346">
        <v>0</v>
      </c>
      <c r="O43" s="228">
        <v>0</v>
      </c>
    </row>
    <row r="44" spans="9:16">
      <c r="I44" s="761"/>
      <c r="J44" s="768"/>
      <c r="K44" s="348" t="s">
        <v>461</v>
      </c>
      <c r="L44" s="347">
        <v>63</v>
      </c>
      <c r="M44" s="347">
        <v>65</v>
      </c>
      <c r="N44" s="347">
        <v>59</v>
      </c>
      <c r="O44" s="348">
        <v>61</v>
      </c>
      <c r="P44" s="348"/>
    </row>
    <row r="45" spans="9:16">
      <c r="I45" s="773">
        <v>3</v>
      </c>
      <c r="J45" s="766" t="s">
        <v>471</v>
      </c>
      <c r="K45" s="766"/>
      <c r="L45" s="346">
        <v>298</v>
      </c>
      <c r="M45" s="346">
        <v>298</v>
      </c>
      <c r="N45" s="346">
        <v>298</v>
      </c>
      <c r="O45" s="228">
        <v>227</v>
      </c>
    </row>
    <row r="46" spans="9:16">
      <c r="I46" s="721"/>
      <c r="J46" s="769" t="s">
        <v>472</v>
      </c>
      <c r="K46" s="769"/>
      <c r="L46" s="346">
        <v>30</v>
      </c>
      <c r="M46" s="346">
        <v>30</v>
      </c>
      <c r="N46" s="346">
        <v>30</v>
      </c>
      <c r="O46" s="228">
        <v>19</v>
      </c>
    </row>
    <row r="47" spans="9:16">
      <c r="I47" s="721"/>
      <c r="J47" s="769" t="s">
        <v>473</v>
      </c>
      <c r="K47" s="769"/>
      <c r="L47" s="346">
        <v>19.2</v>
      </c>
      <c r="M47" s="346">
        <v>22.6</v>
      </c>
      <c r="N47" s="346">
        <v>23.9</v>
      </c>
      <c r="O47" s="356">
        <v>25.1</v>
      </c>
      <c r="P47" s="356"/>
    </row>
    <row r="48" spans="9:16" ht="12" customHeight="1">
      <c r="I48" s="721"/>
      <c r="J48" s="772" t="s">
        <v>474</v>
      </c>
      <c r="K48" s="772"/>
      <c r="L48" s="346">
        <v>64.3</v>
      </c>
      <c r="M48" s="346">
        <v>67.900000000000006</v>
      </c>
      <c r="N48" s="346">
        <v>63.1</v>
      </c>
      <c r="O48" s="228">
        <v>57.5</v>
      </c>
    </row>
    <row r="49" spans="9:16" ht="12" customHeight="1">
      <c r="I49" s="761"/>
      <c r="J49" s="770" t="s">
        <v>475</v>
      </c>
      <c r="K49" s="770"/>
      <c r="L49" s="347">
        <v>64.900000000000006</v>
      </c>
      <c r="M49" s="347">
        <v>66.8</v>
      </c>
      <c r="N49" s="347">
        <v>67.099999999999994</v>
      </c>
      <c r="O49" s="348">
        <v>51.2</v>
      </c>
      <c r="P49" s="348"/>
    </row>
  </sheetData>
  <mergeCells count="29">
    <mergeCell ref="I45:I49"/>
    <mergeCell ref="J45:K45"/>
    <mergeCell ref="J46:K46"/>
    <mergeCell ref="J47:K47"/>
    <mergeCell ref="J48:K48"/>
    <mergeCell ref="J49:K49"/>
    <mergeCell ref="I18:K18"/>
    <mergeCell ref="I19:I35"/>
    <mergeCell ref="J19:K19"/>
    <mergeCell ref="J20:J35"/>
    <mergeCell ref="I36:I44"/>
    <mergeCell ref="J36:K36"/>
    <mergeCell ref="J37:J44"/>
    <mergeCell ref="J16:K16"/>
    <mergeCell ref="C1:D1"/>
    <mergeCell ref="I2:K2"/>
    <mergeCell ref="I3:K3"/>
    <mergeCell ref="I4:I10"/>
    <mergeCell ref="J4:K4"/>
    <mergeCell ref="J5:K5"/>
    <mergeCell ref="J6:K6"/>
    <mergeCell ref="J7:K7"/>
    <mergeCell ref="J8:K8"/>
    <mergeCell ref="J9:K9"/>
    <mergeCell ref="J10:K10"/>
    <mergeCell ref="I12:K12"/>
    <mergeCell ref="J13:K13"/>
    <mergeCell ref="J14:K14"/>
    <mergeCell ref="J15:K1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4"/>
  <sheetViews>
    <sheetView workbookViewId="0">
      <selection activeCell="L6" sqref="L4:L6"/>
    </sheetView>
  </sheetViews>
  <sheetFormatPr defaultRowHeight="12.75"/>
  <cols>
    <col min="1" max="1" width="16" style="197" customWidth="1"/>
    <col min="2" max="10" width="8.28515625" style="197" customWidth="1"/>
    <col min="11" max="256" width="9.140625" style="197"/>
    <col min="257" max="257" width="16" style="197" customWidth="1"/>
    <col min="258" max="266" width="8.28515625" style="197" customWidth="1"/>
    <col min="267" max="512" width="9.140625" style="197"/>
    <col min="513" max="513" width="16" style="197" customWidth="1"/>
    <col min="514" max="522" width="8.28515625" style="197" customWidth="1"/>
    <col min="523" max="768" width="9.140625" style="197"/>
    <col min="769" max="769" width="16" style="197" customWidth="1"/>
    <col min="770" max="778" width="8.28515625" style="197" customWidth="1"/>
    <col min="779" max="1024" width="9.140625" style="197"/>
    <col min="1025" max="1025" width="16" style="197" customWidth="1"/>
    <col min="1026" max="1034" width="8.28515625" style="197" customWidth="1"/>
    <col min="1035" max="1280" width="9.140625" style="197"/>
    <col min="1281" max="1281" width="16" style="197" customWidth="1"/>
    <col min="1282" max="1290" width="8.28515625" style="197" customWidth="1"/>
    <col min="1291" max="1536" width="9.140625" style="197"/>
    <col min="1537" max="1537" width="16" style="197" customWidth="1"/>
    <col min="1538" max="1546" width="8.28515625" style="197" customWidth="1"/>
    <col min="1547" max="1792" width="9.140625" style="197"/>
    <col min="1793" max="1793" width="16" style="197" customWidth="1"/>
    <col min="1794" max="1802" width="8.28515625" style="197" customWidth="1"/>
    <col min="1803" max="2048" width="9.140625" style="197"/>
    <col min="2049" max="2049" width="16" style="197" customWidth="1"/>
    <col min="2050" max="2058" width="8.28515625" style="197" customWidth="1"/>
    <col min="2059" max="2304" width="9.140625" style="197"/>
    <col min="2305" max="2305" width="16" style="197" customWidth="1"/>
    <col min="2306" max="2314" width="8.28515625" style="197" customWidth="1"/>
    <col min="2315" max="2560" width="9.140625" style="197"/>
    <col min="2561" max="2561" width="16" style="197" customWidth="1"/>
    <col min="2562" max="2570" width="8.28515625" style="197" customWidth="1"/>
    <col min="2571" max="2816" width="9.140625" style="197"/>
    <col min="2817" max="2817" width="16" style="197" customWidth="1"/>
    <col min="2818" max="2826" width="8.28515625" style="197" customWidth="1"/>
    <col min="2827" max="3072" width="9.140625" style="197"/>
    <col min="3073" max="3073" width="16" style="197" customWidth="1"/>
    <col min="3074" max="3082" width="8.28515625" style="197" customWidth="1"/>
    <col min="3083" max="3328" width="9.140625" style="197"/>
    <col min="3329" max="3329" width="16" style="197" customWidth="1"/>
    <col min="3330" max="3338" width="8.28515625" style="197" customWidth="1"/>
    <col min="3339" max="3584" width="9.140625" style="197"/>
    <col min="3585" max="3585" width="16" style="197" customWidth="1"/>
    <col min="3586" max="3594" width="8.28515625" style="197" customWidth="1"/>
    <col min="3595" max="3840" width="9.140625" style="197"/>
    <col min="3841" max="3841" width="16" style="197" customWidth="1"/>
    <col min="3842" max="3850" width="8.28515625" style="197" customWidth="1"/>
    <col min="3851" max="4096" width="9.140625" style="197"/>
    <col min="4097" max="4097" width="16" style="197" customWidth="1"/>
    <col min="4098" max="4106" width="8.28515625" style="197" customWidth="1"/>
    <col min="4107" max="4352" width="9.140625" style="197"/>
    <col min="4353" max="4353" width="16" style="197" customWidth="1"/>
    <col min="4354" max="4362" width="8.28515625" style="197" customWidth="1"/>
    <col min="4363" max="4608" width="9.140625" style="197"/>
    <col min="4609" max="4609" width="16" style="197" customWidth="1"/>
    <col min="4610" max="4618" width="8.28515625" style="197" customWidth="1"/>
    <col min="4619" max="4864" width="9.140625" style="197"/>
    <col min="4865" max="4865" width="16" style="197" customWidth="1"/>
    <col min="4866" max="4874" width="8.28515625" style="197" customWidth="1"/>
    <col min="4875" max="5120" width="9.140625" style="197"/>
    <col min="5121" max="5121" width="16" style="197" customWidth="1"/>
    <col min="5122" max="5130" width="8.28515625" style="197" customWidth="1"/>
    <col min="5131" max="5376" width="9.140625" style="197"/>
    <col min="5377" max="5377" width="16" style="197" customWidth="1"/>
    <col min="5378" max="5386" width="8.28515625" style="197" customWidth="1"/>
    <col min="5387" max="5632" width="9.140625" style="197"/>
    <col min="5633" max="5633" width="16" style="197" customWidth="1"/>
    <col min="5634" max="5642" width="8.28515625" style="197" customWidth="1"/>
    <col min="5643" max="5888" width="9.140625" style="197"/>
    <col min="5889" max="5889" width="16" style="197" customWidth="1"/>
    <col min="5890" max="5898" width="8.28515625" style="197" customWidth="1"/>
    <col min="5899" max="6144" width="9.140625" style="197"/>
    <col min="6145" max="6145" width="16" style="197" customWidth="1"/>
    <col min="6146" max="6154" width="8.28515625" style="197" customWidth="1"/>
    <col min="6155" max="6400" width="9.140625" style="197"/>
    <col min="6401" max="6401" width="16" style="197" customWidth="1"/>
    <col min="6402" max="6410" width="8.28515625" style="197" customWidth="1"/>
    <col min="6411" max="6656" width="9.140625" style="197"/>
    <col min="6657" max="6657" width="16" style="197" customWidth="1"/>
    <col min="6658" max="6666" width="8.28515625" style="197" customWidth="1"/>
    <col min="6667" max="6912" width="9.140625" style="197"/>
    <col min="6913" max="6913" width="16" style="197" customWidth="1"/>
    <col min="6914" max="6922" width="8.28515625" style="197" customWidth="1"/>
    <col min="6923" max="7168" width="9.140625" style="197"/>
    <col min="7169" max="7169" width="16" style="197" customWidth="1"/>
    <col min="7170" max="7178" width="8.28515625" style="197" customWidth="1"/>
    <col min="7179" max="7424" width="9.140625" style="197"/>
    <col min="7425" max="7425" width="16" style="197" customWidth="1"/>
    <col min="7426" max="7434" width="8.28515625" style="197" customWidth="1"/>
    <col min="7435" max="7680" width="9.140625" style="197"/>
    <col min="7681" max="7681" width="16" style="197" customWidth="1"/>
    <col min="7682" max="7690" width="8.28515625" style="197" customWidth="1"/>
    <col min="7691" max="7936" width="9.140625" style="197"/>
    <col min="7937" max="7937" width="16" style="197" customWidth="1"/>
    <col min="7938" max="7946" width="8.28515625" style="197" customWidth="1"/>
    <col min="7947" max="8192" width="9.140625" style="197"/>
    <col min="8193" max="8193" width="16" style="197" customWidth="1"/>
    <col min="8194" max="8202" width="8.28515625" style="197" customWidth="1"/>
    <col min="8203" max="8448" width="9.140625" style="197"/>
    <col min="8449" max="8449" width="16" style="197" customWidth="1"/>
    <col min="8450" max="8458" width="8.28515625" style="197" customWidth="1"/>
    <col min="8459" max="8704" width="9.140625" style="197"/>
    <col min="8705" max="8705" width="16" style="197" customWidth="1"/>
    <col min="8706" max="8714" width="8.28515625" style="197" customWidth="1"/>
    <col min="8715" max="8960" width="9.140625" style="197"/>
    <col min="8961" max="8961" width="16" style="197" customWidth="1"/>
    <col min="8962" max="8970" width="8.28515625" style="197" customWidth="1"/>
    <col min="8971" max="9216" width="9.140625" style="197"/>
    <col min="9217" max="9217" width="16" style="197" customWidth="1"/>
    <col min="9218" max="9226" width="8.28515625" style="197" customWidth="1"/>
    <col min="9227" max="9472" width="9.140625" style="197"/>
    <col min="9473" max="9473" width="16" style="197" customWidth="1"/>
    <col min="9474" max="9482" width="8.28515625" style="197" customWidth="1"/>
    <col min="9483" max="9728" width="9.140625" style="197"/>
    <col min="9729" max="9729" width="16" style="197" customWidth="1"/>
    <col min="9730" max="9738" width="8.28515625" style="197" customWidth="1"/>
    <col min="9739" max="9984" width="9.140625" style="197"/>
    <col min="9985" max="9985" width="16" style="197" customWidth="1"/>
    <col min="9986" max="9994" width="8.28515625" style="197" customWidth="1"/>
    <col min="9995" max="10240" width="9.140625" style="197"/>
    <col min="10241" max="10241" width="16" style="197" customWidth="1"/>
    <col min="10242" max="10250" width="8.28515625" style="197" customWidth="1"/>
    <col min="10251" max="10496" width="9.140625" style="197"/>
    <col min="10497" max="10497" width="16" style="197" customWidth="1"/>
    <col min="10498" max="10506" width="8.28515625" style="197" customWidth="1"/>
    <col min="10507" max="10752" width="9.140625" style="197"/>
    <col min="10753" max="10753" width="16" style="197" customWidth="1"/>
    <col min="10754" max="10762" width="8.28515625" style="197" customWidth="1"/>
    <col min="10763" max="11008" width="9.140625" style="197"/>
    <col min="11009" max="11009" width="16" style="197" customWidth="1"/>
    <col min="11010" max="11018" width="8.28515625" style="197" customWidth="1"/>
    <col min="11019" max="11264" width="9.140625" style="197"/>
    <col min="11265" max="11265" width="16" style="197" customWidth="1"/>
    <col min="11266" max="11274" width="8.28515625" style="197" customWidth="1"/>
    <col min="11275" max="11520" width="9.140625" style="197"/>
    <col min="11521" max="11521" width="16" style="197" customWidth="1"/>
    <col min="11522" max="11530" width="8.28515625" style="197" customWidth="1"/>
    <col min="11531" max="11776" width="9.140625" style="197"/>
    <col min="11777" max="11777" width="16" style="197" customWidth="1"/>
    <col min="11778" max="11786" width="8.28515625" style="197" customWidth="1"/>
    <col min="11787" max="12032" width="9.140625" style="197"/>
    <col min="12033" max="12033" width="16" style="197" customWidth="1"/>
    <col min="12034" max="12042" width="8.28515625" style="197" customWidth="1"/>
    <col min="12043" max="12288" width="9.140625" style="197"/>
    <col min="12289" max="12289" width="16" style="197" customWidth="1"/>
    <col min="12290" max="12298" width="8.28515625" style="197" customWidth="1"/>
    <col min="12299" max="12544" width="9.140625" style="197"/>
    <col min="12545" max="12545" width="16" style="197" customWidth="1"/>
    <col min="12546" max="12554" width="8.28515625" style="197" customWidth="1"/>
    <col min="12555" max="12800" width="9.140625" style="197"/>
    <col min="12801" max="12801" width="16" style="197" customWidth="1"/>
    <col min="12802" max="12810" width="8.28515625" style="197" customWidth="1"/>
    <col min="12811" max="13056" width="9.140625" style="197"/>
    <col min="13057" max="13057" width="16" style="197" customWidth="1"/>
    <col min="13058" max="13066" width="8.28515625" style="197" customWidth="1"/>
    <col min="13067" max="13312" width="9.140625" style="197"/>
    <col min="13313" max="13313" width="16" style="197" customWidth="1"/>
    <col min="13314" max="13322" width="8.28515625" style="197" customWidth="1"/>
    <col min="13323" max="13568" width="9.140625" style="197"/>
    <col min="13569" max="13569" width="16" style="197" customWidth="1"/>
    <col min="13570" max="13578" width="8.28515625" style="197" customWidth="1"/>
    <col min="13579" max="13824" width="9.140625" style="197"/>
    <col min="13825" max="13825" width="16" style="197" customWidth="1"/>
    <col min="13826" max="13834" width="8.28515625" style="197" customWidth="1"/>
    <col min="13835" max="14080" width="9.140625" style="197"/>
    <col min="14081" max="14081" width="16" style="197" customWidth="1"/>
    <col min="14082" max="14090" width="8.28515625" style="197" customWidth="1"/>
    <col min="14091" max="14336" width="9.140625" style="197"/>
    <col min="14337" max="14337" width="16" style="197" customWidth="1"/>
    <col min="14338" max="14346" width="8.28515625" style="197" customWidth="1"/>
    <col min="14347" max="14592" width="9.140625" style="197"/>
    <col min="14593" max="14593" width="16" style="197" customWidth="1"/>
    <col min="14594" max="14602" width="8.28515625" style="197" customWidth="1"/>
    <col min="14603" max="14848" width="9.140625" style="197"/>
    <col min="14849" max="14849" width="16" style="197" customWidth="1"/>
    <col min="14850" max="14858" width="8.28515625" style="197" customWidth="1"/>
    <col min="14859" max="15104" width="9.140625" style="197"/>
    <col min="15105" max="15105" width="16" style="197" customWidth="1"/>
    <col min="15106" max="15114" width="8.28515625" style="197" customWidth="1"/>
    <col min="15115" max="15360" width="9.140625" style="197"/>
    <col min="15361" max="15361" width="16" style="197" customWidth="1"/>
    <col min="15362" max="15370" width="8.28515625" style="197" customWidth="1"/>
    <col min="15371" max="15616" width="9.140625" style="197"/>
    <col min="15617" max="15617" width="16" style="197" customWidth="1"/>
    <col min="15618" max="15626" width="8.28515625" style="197" customWidth="1"/>
    <col min="15627" max="15872" width="9.140625" style="197"/>
    <col min="15873" max="15873" width="16" style="197" customWidth="1"/>
    <col min="15874" max="15882" width="8.28515625" style="197" customWidth="1"/>
    <col min="15883" max="16128" width="9.140625" style="197"/>
    <col min="16129" max="16129" width="16" style="197" customWidth="1"/>
    <col min="16130" max="16138" width="8.28515625" style="197" customWidth="1"/>
    <col min="16139" max="16384" width="9.140625" style="197"/>
  </cols>
  <sheetData>
    <row r="3" spans="1:10">
      <c r="A3" s="846" t="s">
        <v>683</v>
      </c>
      <c r="B3" s="846"/>
      <c r="C3" s="846"/>
      <c r="D3" s="846"/>
      <c r="E3" s="846"/>
      <c r="F3" s="846"/>
      <c r="G3" s="846"/>
      <c r="H3" s="846"/>
      <c r="I3" s="846"/>
      <c r="J3" s="846"/>
    </row>
    <row r="5" spans="1:10">
      <c r="A5" s="655" t="s">
        <v>343</v>
      </c>
      <c r="B5" s="655" t="s">
        <v>684</v>
      </c>
      <c r="C5" s="655"/>
      <c r="D5" s="655"/>
      <c r="E5" s="655" t="s">
        <v>685</v>
      </c>
      <c r="F5" s="655"/>
      <c r="G5" s="655"/>
      <c r="H5" s="655" t="s">
        <v>686</v>
      </c>
      <c r="I5" s="655"/>
      <c r="J5" s="655"/>
    </row>
    <row r="6" spans="1:10">
      <c r="A6" s="656"/>
      <c r="B6" s="498">
        <v>2013</v>
      </c>
      <c r="C6" s="498">
        <v>2014</v>
      </c>
      <c r="D6" s="498">
        <v>2015</v>
      </c>
      <c r="E6" s="498">
        <v>2013</v>
      </c>
      <c r="F6" s="498">
        <v>2014</v>
      </c>
      <c r="G6" s="498">
        <v>2014</v>
      </c>
      <c r="H6" s="498">
        <v>2013</v>
      </c>
      <c r="I6" s="498">
        <v>2014</v>
      </c>
      <c r="J6" s="498">
        <v>2015</v>
      </c>
    </row>
    <row r="7" spans="1:10">
      <c r="A7" s="499" t="s">
        <v>203</v>
      </c>
      <c r="B7" s="932">
        <v>23.270846800258564</v>
      </c>
      <c r="C7" s="932">
        <v>21.262886597938145</v>
      </c>
      <c r="D7" s="932">
        <v>26.666666666666668</v>
      </c>
      <c r="E7" s="932">
        <v>10.342598577892696</v>
      </c>
      <c r="F7" s="932">
        <v>8.3762886597938149</v>
      </c>
      <c r="G7" s="932">
        <v>8.2539682539682548</v>
      </c>
      <c r="H7" s="932">
        <f>B7-E7</f>
        <v>12.928248222365868</v>
      </c>
      <c r="I7" s="932">
        <f>C7-F7</f>
        <v>12.88659793814433</v>
      </c>
      <c r="J7" s="932">
        <f>D7-G7</f>
        <v>18.412698412698411</v>
      </c>
    </row>
    <row r="8" spans="1:10">
      <c r="A8" s="500" t="s">
        <v>204</v>
      </c>
      <c r="B8" s="932">
        <v>21.266073194856578</v>
      </c>
      <c r="C8" s="932">
        <v>24.679170779861796</v>
      </c>
      <c r="D8" s="932">
        <v>28.738431563565516</v>
      </c>
      <c r="E8" s="932">
        <v>5.9347181008902083</v>
      </c>
      <c r="F8" s="932">
        <v>5.923000987166831</v>
      </c>
      <c r="G8" s="932">
        <v>4.3838285435947402</v>
      </c>
      <c r="H8" s="932">
        <f t="shared" ref="H8:J22" si="0">B8-E8</f>
        <v>15.331355093966369</v>
      </c>
      <c r="I8" s="932">
        <f t="shared" si="0"/>
        <v>18.756169792694966</v>
      </c>
      <c r="J8" s="932">
        <f t="shared" si="0"/>
        <v>24.354603019970774</v>
      </c>
    </row>
    <row r="9" spans="1:10">
      <c r="A9" s="500" t="s">
        <v>205</v>
      </c>
      <c r="B9" s="932">
        <v>23.49869451697128</v>
      </c>
      <c r="C9" s="932">
        <v>23.017902813299234</v>
      </c>
      <c r="D9" s="932">
        <v>26.531901452937461</v>
      </c>
      <c r="E9" s="932">
        <v>3.9164490861618795</v>
      </c>
      <c r="F9" s="932">
        <v>5.7544757033248084</v>
      </c>
      <c r="G9" s="932">
        <v>10.10739102969046</v>
      </c>
      <c r="H9" s="932">
        <f t="shared" si="0"/>
        <v>19.582245430809401</v>
      </c>
      <c r="I9" s="932">
        <f t="shared" si="0"/>
        <v>17.263427109974426</v>
      </c>
      <c r="J9" s="932">
        <f t="shared" si="0"/>
        <v>16.424510423247</v>
      </c>
    </row>
    <row r="10" spans="1:10">
      <c r="A10" s="500" t="s">
        <v>206</v>
      </c>
      <c r="B10" s="932">
        <v>23.493360572012257</v>
      </c>
      <c r="C10" s="932">
        <v>27.916251246261215</v>
      </c>
      <c r="D10" s="932">
        <v>19.743336623889437</v>
      </c>
      <c r="E10" s="932">
        <v>5.1072522982635338</v>
      </c>
      <c r="F10" s="932">
        <v>9.9700897308075778</v>
      </c>
      <c r="G10" s="932">
        <v>6.9101678183613036</v>
      </c>
      <c r="H10" s="932">
        <f t="shared" si="0"/>
        <v>18.386108273748725</v>
      </c>
      <c r="I10" s="932">
        <f t="shared" si="0"/>
        <v>17.946161515453639</v>
      </c>
      <c r="J10" s="932">
        <f t="shared" si="0"/>
        <v>12.833168805528134</v>
      </c>
    </row>
    <row r="11" spans="1:10">
      <c r="A11" s="500" t="s">
        <v>207</v>
      </c>
      <c r="B11" s="932">
        <v>27.118644067796609</v>
      </c>
      <c r="C11" s="932">
        <v>23.769100169779286</v>
      </c>
      <c r="D11" s="932">
        <v>18.379281537176272</v>
      </c>
      <c r="E11" s="932">
        <v>4.2372881355932206</v>
      </c>
      <c r="F11" s="932">
        <v>4.2444821731748723</v>
      </c>
      <c r="G11" s="932">
        <v>5.8479532163742682</v>
      </c>
      <c r="H11" s="932">
        <f t="shared" si="0"/>
        <v>22.881355932203387</v>
      </c>
      <c r="I11" s="932">
        <f t="shared" si="0"/>
        <v>19.524617996604412</v>
      </c>
      <c r="J11" s="932">
        <f t="shared" si="0"/>
        <v>12.531328320802004</v>
      </c>
    </row>
    <row r="12" spans="1:10">
      <c r="A12" s="500" t="s">
        <v>208</v>
      </c>
      <c r="B12" s="932">
        <v>22.372881355932204</v>
      </c>
      <c r="C12" s="932">
        <v>18.71101871101871</v>
      </c>
      <c r="D12" s="932">
        <v>15.352407536636427</v>
      </c>
      <c r="E12" s="932">
        <v>4.7457627118644066</v>
      </c>
      <c r="F12" s="932">
        <v>2.772002772002772</v>
      </c>
      <c r="G12" s="932">
        <v>4.8848569434752269</v>
      </c>
      <c r="H12" s="932">
        <f t="shared" si="0"/>
        <v>17.627118644067799</v>
      </c>
      <c r="I12" s="932">
        <f t="shared" si="0"/>
        <v>15.939015939015938</v>
      </c>
      <c r="J12" s="932">
        <f t="shared" si="0"/>
        <v>10.467550593161199</v>
      </c>
    </row>
    <row r="13" spans="1:10">
      <c r="A13" s="500" t="s">
        <v>209</v>
      </c>
      <c r="B13" s="932">
        <v>17.527238275698721</v>
      </c>
      <c r="C13" s="932">
        <v>21.479713603818617</v>
      </c>
      <c r="D13" s="932">
        <v>21.448999046711151</v>
      </c>
      <c r="E13" s="932">
        <v>3.7896731406916202</v>
      </c>
      <c r="F13" s="932">
        <v>3.3412887828162292</v>
      </c>
      <c r="G13" s="932">
        <v>8.5795996186844619</v>
      </c>
      <c r="H13" s="932">
        <f t="shared" si="0"/>
        <v>13.737565135007101</v>
      </c>
      <c r="I13" s="932">
        <f t="shared" si="0"/>
        <v>18.138424821002388</v>
      </c>
      <c r="J13" s="932">
        <f t="shared" si="0"/>
        <v>12.869399428026689</v>
      </c>
    </row>
    <row r="14" spans="1:10">
      <c r="A14" s="500" t="s">
        <v>210</v>
      </c>
      <c r="B14" s="932">
        <v>20.152261531571877</v>
      </c>
      <c r="C14" s="932">
        <v>22.657952069716774</v>
      </c>
      <c r="D14" s="932">
        <v>26.439232409381663</v>
      </c>
      <c r="E14" s="932">
        <v>5.3739364084191665</v>
      </c>
      <c r="F14" s="932">
        <v>6.1002178649237475</v>
      </c>
      <c r="G14" s="932">
        <v>3.8379530916844349</v>
      </c>
      <c r="H14" s="932">
        <f t="shared" si="0"/>
        <v>14.778325123152712</v>
      </c>
      <c r="I14" s="932">
        <f t="shared" si="0"/>
        <v>16.557734204793029</v>
      </c>
      <c r="J14" s="932">
        <f t="shared" si="0"/>
        <v>22.601279317697227</v>
      </c>
    </row>
    <row r="15" spans="1:10">
      <c r="A15" s="500" t="s">
        <v>211</v>
      </c>
      <c r="B15" s="932">
        <v>25.990626331487004</v>
      </c>
      <c r="C15" s="932">
        <v>20.408163265306122</v>
      </c>
      <c r="D15" s="932">
        <v>27.131782945736433</v>
      </c>
      <c r="E15" s="932">
        <v>7.6693651469961654</v>
      </c>
      <c r="F15" s="932">
        <v>5.1020408163265305</v>
      </c>
      <c r="G15" s="932">
        <v>4.7372954349698535</v>
      </c>
      <c r="H15" s="932">
        <f t="shared" si="0"/>
        <v>18.321261184490837</v>
      </c>
      <c r="I15" s="932">
        <f t="shared" si="0"/>
        <v>15.306122448979592</v>
      </c>
      <c r="J15" s="932">
        <f t="shared" si="0"/>
        <v>22.394487510766581</v>
      </c>
    </row>
    <row r="16" spans="1:10">
      <c r="A16" s="500" t="s">
        <v>212</v>
      </c>
      <c r="B16" s="932">
        <v>23.784355179704015</v>
      </c>
      <c r="C16" s="932">
        <v>19.20965971459934</v>
      </c>
      <c r="D16" s="932">
        <v>24.930747922437675</v>
      </c>
      <c r="E16" s="932">
        <v>6.8710359408033828</v>
      </c>
      <c r="F16" s="932">
        <v>4.9396267837541163</v>
      </c>
      <c r="G16" s="932">
        <v>9.9722991689750682</v>
      </c>
      <c r="H16" s="932">
        <f t="shared" si="0"/>
        <v>16.913319238900634</v>
      </c>
      <c r="I16" s="932">
        <f t="shared" si="0"/>
        <v>14.270032930845224</v>
      </c>
      <c r="J16" s="932">
        <f t="shared" si="0"/>
        <v>14.958448753462607</v>
      </c>
    </row>
    <row r="17" spans="1:10">
      <c r="A17" s="500" t="s">
        <v>213</v>
      </c>
      <c r="B17" s="932">
        <v>18.373909049150207</v>
      </c>
      <c r="C17" s="932">
        <v>20.018621973929235</v>
      </c>
      <c r="D17" s="932">
        <v>25.264124942581532</v>
      </c>
      <c r="E17" s="932">
        <v>6.430868167202572</v>
      </c>
      <c r="F17" s="932">
        <v>5.5865921787709496</v>
      </c>
      <c r="G17" s="932">
        <v>6.8902158934313276</v>
      </c>
      <c r="H17" s="932">
        <f t="shared" si="0"/>
        <v>11.943040881947635</v>
      </c>
      <c r="I17" s="932">
        <f t="shared" si="0"/>
        <v>14.432029795158286</v>
      </c>
      <c r="J17" s="932">
        <f t="shared" si="0"/>
        <v>18.373909049150203</v>
      </c>
    </row>
    <row r="18" spans="1:10">
      <c r="A18" s="500" t="s">
        <v>214</v>
      </c>
      <c r="B18" s="932">
        <v>25.574338968357175</v>
      </c>
      <c r="C18" s="932">
        <v>18.918918918918919</v>
      </c>
      <c r="D18" s="932">
        <v>21.957913998170174</v>
      </c>
      <c r="E18" s="932">
        <v>6.5019505851755524</v>
      </c>
      <c r="F18" s="932">
        <v>3.6036036036036037</v>
      </c>
      <c r="G18" s="932">
        <v>6.861848124428179</v>
      </c>
      <c r="H18" s="932">
        <f t="shared" si="0"/>
        <v>19.072388383181622</v>
      </c>
      <c r="I18" s="932">
        <f t="shared" si="0"/>
        <v>15.315315315315315</v>
      </c>
      <c r="J18" s="932">
        <f t="shared" si="0"/>
        <v>15.096065873741995</v>
      </c>
    </row>
    <row r="19" spans="1:10">
      <c r="A19" s="500" t="s">
        <v>215</v>
      </c>
      <c r="B19" s="932">
        <v>24.284475281873377</v>
      </c>
      <c r="C19" s="932">
        <v>22.332506203473944</v>
      </c>
      <c r="D19" s="932">
        <v>26.889279437609844</v>
      </c>
      <c r="E19" s="932">
        <v>5.5507372072853425</v>
      </c>
      <c r="F19" s="932">
        <v>7.0896845090393477</v>
      </c>
      <c r="G19" s="932">
        <v>6.854130052724078</v>
      </c>
      <c r="H19" s="932">
        <f t="shared" si="0"/>
        <v>18.733738074588032</v>
      </c>
      <c r="I19" s="932">
        <f t="shared" si="0"/>
        <v>15.242821694434596</v>
      </c>
      <c r="J19" s="932">
        <f t="shared" si="0"/>
        <v>20.035149384885766</v>
      </c>
    </row>
    <row r="20" spans="1:10">
      <c r="A20" s="500" t="s">
        <v>216</v>
      </c>
      <c r="B20" s="932">
        <v>23.404868212588216</v>
      </c>
      <c r="C20" s="932">
        <v>26.627641347801255</v>
      </c>
      <c r="D20" s="932">
        <v>24.448705656759348</v>
      </c>
      <c r="E20" s="932">
        <v>7.3455278697969177</v>
      </c>
      <c r="F20" s="932">
        <v>6.7818389491719016</v>
      </c>
      <c r="G20" s="932">
        <v>7.0538282427064791</v>
      </c>
      <c r="H20" s="932">
        <f t="shared" si="0"/>
        <v>16.059340342791298</v>
      </c>
      <c r="I20" s="932">
        <f t="shared" si="0"/>
        <v>19.845802398629353</v>
      </c>
      <c r="J20" s="932">
        <f t="shared" si="0"/>
        <v>17.394877414052868</v>
      </c>
    </row>
    <row r="21" spans="1:10">
      <c r="A21" s="500" t="s">
        <v>217</v>
      </c>
      <c r="B21" s="932">
        <v>26.467594163556157</v>
      </c>
      <c r="C21" s="932">
        <v>22.73522210563134</v>
      </c>
      <c r="D21" s="932">
        <v>21.074815595363539</v>
      </c>
      <c r="E21" s="932">
        <v>6.4472344757380391</v>
      </c>
      <c r="F21" s="932">
        <v>6.995452955578874</v>
      </c>
      <c r="G21" s="932">
        <v>10.186160871092378</v>
      </c>
      <c r="H21" s="932">
        <f t="shared" si="0"/>
        <v>20.020359687818118</v>
      </c>
      <c r="I21" s="932">
        <f t="shared" si="0"/>
        <v>15.739769150052467</v>
      </c>
      <c r="J21" s="932">
        <f t="shared" si="0"/>
        <v>10.888654724271161</v>
      </c>
    </row>
    <row r="22" spans="1:10">
      <c r="A22" s="501" t="s">
        <v>218</v>
      </c>
      <c r="B22" s="933">
        <v>23.265765765765764</v>
      </c>
      <c r="C22" s="933">
        <v>23.322098310222362</v>
      </c>
      <c r="D22" s="933">
        <v>24.373414058674264</v>
      </c>
      <c r="E22" s="933">
        <v>6.3963963963963959</v>
      </c>
      <c r="F22" s="933">
        <v>6.1076300133463022</v>
      </c>
      <c r="G22" s="933">
        <v>7.0337888972977787</v>
      </c>
      <c r="H22" s="933">
        <f t="shared" si="0"/>
        <v>16.869369369369366</v>
      </c>
      <c r="I22" s="933">
        <f t="shared" si="0"/>
        <v>17.21446829687606</v>
      </c>
      <c r="J22" s="932">
        <f>D22-G22</f>
        <v>17.339625161376485</v>
      </c>
    </row>
    <row r="23" spans="1:10">
      <c r="A23" s="331"/>
      <c r="B23" s="420"/>
      <c r="C23" s="420"/>
      <c r="D23" s="420"/>
      <c r="E23" s="420"/>
      <c r="F23" s="420"/>
      <c r="G23" s="420"/>
      <c r="H23" s="420"/>
      <c r="I23" s="420"/>
      <c r="J23" s="420"/>
    </row>
    <row r="24" spans="1:10" ht="12.75" customHeight="1">
      <c r="A24" s="845" t="s">
        <v>687</v>
      </c>
      <c r="B24" s="845"/>
      <c r="C24" s="845"/>
      <c r="D24" s="845"/>
      <c r="E24" s="845"/>
      <c r="F24" s="845"/>
      <c r="G24" s="845"/>
      <c r="H24" s="845"/>
      <c r="I24" s="845"/>
      <c r="J24" s="845"/>
    </row>
  </sheetData>
  <mergeCells count="6">
    <mergeCell ref="A24:J24"/>
    <mergeCell ref="A3:J3"/>
    <mergeCell ref="A5:A6"/>
    <mergeCell ref="B5:D5"/>
    <mergeCell ref="E5:G5"/>
    <mergeCell ref="H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I22" sqref="I22"/>
    </sheetView>
  </sheetViews>
  <sheetFormatPr defaultRowHeight="15"/>
  <cols>
    <col min="1" max="1" width="48.85546875" style="143" customWidth="1"/>
    <col min="2" max="2" width="10.85546875" style="143" customWidth="1"/>
    <col min="3" max="3" width="10.140625" style="143" customWidth="1"/>
    <col min="4" max="4" width="10" style="143" customWidth="1"/>
    <col min="5" max="5" width="9.28515625" style="143" customWidth="1"/>
    <col min="6" max="6" width="7.140625" style="143" customWidth="1"/>
    <col min="7" max="256" width="9.140625" style="143"/>
    <col min="257" max="257" width="48.85546875" style="143" customWidth="1"/>
    <col min="258" max="258" width="10.85546875" style="143" customWidth="1"/>
    <col min="259" max="259" width="10.140625" style="143" customWidth="1"/>
    <col min="260" max="260" width="10" style="143" customWidth="1"/>
    <col min="261" max="261" width="9.28515625" style="143" customWidth="1"/>
    <col min="262" max="262" width="7.140625" style="143" customWidth="1"/>
    <col min="263" max="512" width="9.140625" style="143"/>
    <col min="513" max="513" width="48.85546875" style="143" customWidth="1"/>
    <col min="514" max="514" width="10.85546875" style="143" customWidth="1"/>
    <col min="515" max="515" width="10.140625" style="143" customWidth="1"/>
    <col min="516" max="516" width="10" style="143" customWidth="1"/>
    <col min="517" max="517" width="9.28515625" style="143" customWidth="1"/>
    <col min="518" max="518" width="7.140625" style="143" customWidth="1"/>
    <col min="519" max="768" width="9.140625" style="143"/>
    <col min="769" max="769" width="48.85546875" style="143" customWidth="1"/>
    <col min="770" max="770" width="10.85546875" style="143" customWidth="1"/>
    <col min="771" max="771" width="10.140625" style="143" customWidth="1"/>
    <col min="772" max="772" width="10" style="143" customWidth="1"/>
    <col min="773" max="773" width="9.28515625" style="143" customWidth="1"/>
    <col min="774" max="774" width="7.140625" style="143" customWidth="1"/>
    <col min="775" max="1024" width="9.140625" style="143"/>
    <col min="1025" max="1025" width="48.85546875" style="143" customWidth="1"/>
    <col min="1026" max="1026" width="10.85546875" style="143" customWidth="1"/>
    <col min="1027" max="1027" width="10.140625" style="143" customWidth="1"/>
    <col min="1028" max="1028" width="10" style="143" customWidth="1"/>
    <col min="1029" max="1029" width="9.28515625" style="143" customWidth="1"/>
    <col min="1030" max="1030" width="7.140625" style="143" customWidth="1"/>
    <col min="1031" max="1280" width="9.140625" style="143"/>
    <col min="1281" max="1281" width="48.85546875" style="143" customWidth="1"/>
    <col min="1282" max="1282" width="10.85546875" style="143" customWidth="1"/>
    <col min="1283" max="1283" width="10.140625" style="143" customWidth="1"/>
    <col min="1284" max="1284" width="10" style="143" customWidth="1"/>
    <col min="1285" max="1285" width="9.28515625" style="143" customWidth="1"/>
    <col min="1286" max="1286" width="7.140625" style="143" customWidth="1"/>
    <col min="1287" max="1536" width="9.140625" style="143"/>
    <col min="1537" max="1537" width="48.85546875" style="143" customWidth="1"/>
    <col min="1538" max="1538" width="10.85546875" style="143" customWidth="1"/>
    <col min="1539" max="1539" width="10.140625" style="143" customWidth="1"/>
    <col min="1540" max="1540" width="10" style="143" customWidth="1"/>
    <col min="1541" max="1541" width="9.28515625" style="143" customWidth="1"/>
    <col min="1542" max="1542" width="7.140625" style="143" customWidth="1"/>
    <col min="1543" max="1792" width="9.140625" style="143"/>
    <col min="1793" max="1793" width="48.85546875" style="143" customWidth="1"/>
    <col min="1794" max="1794" width="10.85546875" style="143" customWidth="1"/>
    <col min="1795" max="1795" width="10.140625" style="143" customWidth="1"/>
    <col min="1796" max="1796" width="10" style="143" customWidth="1"/>
    <col min="1797" max="1797" width="9.28515625" style="143" customWidth="1"/>
    <col min="1798" max="1798" width="7.140625" style="143" customWidth="1"/>
    <col min="1799" max="2048" width="9.140625" style="143"/>
    <col min="2049" max="2049" width="48.85546875" style="143" customWidth="1"/>
    <col min="2050" max="2050" width="10.85546875" style="143" customWidth="1"/>
    <col min="2051" max="2051" width="10.140625" style="143" customWidth="1"/>
    <col min="2052" max="2052" width="10" style="143" customWidth="1"/>
    <col min="2053" max="2053" width="9.28515625" style="143" customWidth="1"/>
    <col min="2054" max="2054" width="7.140625" style="143" customWidth="1"/>
    <col min="2055" max="2304" width="9.140625" style="143"/>
    <col min="2305" max="2305" width="48.85546875" style="143" customWidth="1"/>
    <col min="2306" max="2306" width="10.85546875" style="143" customWidth="1"/>
    <col min="2307" max="2307" width="10.140625" style="143" customWidth="1"/>
    <col min="2308" max="2308" width="10" style="143" customWidth="1"/>
    <col min="2309" max="2309" width="9.28515625" style="143" customWidth="1"/>
    <col min="2310" max="2310" width="7.140625" style="143" customWidth="1"/>
    <col min="2311" max="2560" width="9.140625" style="143"/>
    <col min="2561" max="2561" width="48.85546875" style="143" customWidth="1"/>
    <col min="2562" max="2562" width="10.85546875" style="143" customWidth="1"/>
    <col min="2563" max="2563" width="10.140625" style="143" customWidth="1"/>
    <col min="2564" max="2564" width="10" style="143" customWidth="1"/>
    <col min="2565" max="2565" width="9.28515625" style="143" customWidth="1"/>
    <col min="2566" max="2566" width="7.140625" style="143" customWidth="1"/>
    <col min="2567" max="2816" width="9.140625" style="143"/>
    <col min="2817" max="2817" width="48.85546875" style="143" customWidth="1"/>
    <col min="2818" max="2818" width="10.85546875" style="143" customWidth="1"/>
    <col min="2819" max="2819" width="10.140625" style="143" customWidth="1"/>
    <col min="2820" max="2820" width="10" style="143" customWidth="1"/>
    <col min="2821" max="2821" width="9.28515625" style="143" customWidth="1"/>
    <col min="2822" max="2822" width="7.140625" style="143" customWidth="1"/>
    <col min="2823" max="3072" width="9.140625" style="143"/>
    <col min="3073" max="3073" width="48.85546875" style="143" customWidth="1"/>
    <col min="3074" max="3074" width="10.85546875" style="143" customWidth="1"/>
    <col min="3075" max="3075" width="10.140625" style="143" customWidth="1"/>
    <col min="3076" max="3076" width="10" style="143" customWidth="1"/>
    <col min="3077" max="3077" width="9.28515625" style="143" customWidth="1"/>
    <col min="3078" max="3078" width="7.140625" style="143" customWidth="1"/>
    <col min="3079" max="3328" width="9.140625" style="143"/>
    <col min="3329" max="3329" width="48.85546875" style="143" customWidth="1"/>
    <col min="3330" max="3330" width="10.85546875" style="143" customWidth="1"/>
    <col min="3331" max="3331" width="10.140625" style="143" customWidth="1"/>
    <col min="3332" max="3332" width="10" style="143" customWidth="1"/>
    <col min="3333" max="3333" width="9.28515625" style="143" customWidth="1"/>
    <col min="3334" max="3334" width="7.140625" style="143" customWidth="1"/>
    <col min="3335" max="3584" width="9.140625" style="143"/>
    <col min="3585" max="3585" width="48.85546875" style="143" customWidth="1"/>
    <col min="3586" max="3586" width="10.85546875" style="143" customWidth="1"/>
    <col min="3587" max="3587" width="10.140625" style="143" customWidth="1"/>
    <col min="3588" max="3588" width="10" style="143" customWidth="1"/>
    <col min="3589" max="3589" width="9.28515625" style="143" customWidth="1"/>
    <col min="3590" max="3590" width="7.140625" style="143" customWidth="1"/>
    <col min="3591" max="3840" width="9.140625" style="143"/>
    <col min="3841" max="3841" width="48.85546875" style="143" customWidth="1"/>
    <col min="3842" max="3842" width="10.85546875" style="143" customWidth="1"/>
    <col min="3843" max="3843" width="10.140625" style="143" customWidth="1"/>
    <col min="3844" max="3844" width="10" style="143" customWidth="1"/>
    <col min="3845" max="3845" width="9.28515625" style="143" customWidth="1"/>
    <col min="3846" max="3846" width="7.140625" style="143" customWidth="1"/>
    <col min="3847" max="4096" width="9.140625" style="143"/>
    <col min="4097" max="4097" width="48.85546875" style="143" customWidth="1"/>
    <col min="4098" max="4098" width="10.85546875" style="143" customWidth="1"/>
    <col min="4099" max="4099" width="10.140625" style="143" customWidth="1"/>
    <col min="4100" max="4100" width="10" style="143" customWidth="1"/>
    <col min="4101" max="4101" width="9.28515625" style="143" customWidth="1"/>
    <col min="4102" max="4102" width="7.140625" style="143" customWidth="1"/>
    <col min="4103" max="4352" width="9.140625" style="143"/>
    <col min="4353" max="4353" width="48.85546875" style="143" customWidth="1"/>
    <col min="4354" max="4354" width="10.85546875" style="143" customWidth="1"/>
    <col min="4355" max="4355" width="10.140625" style="143" customWidth="1"/>
    <col min="4356" max="4356" width="10" style="143" customWidth="1"/>
    <col min="4357" max="4357" width="9.28515625" style="143" customWidth="1"/>
    <col min="4358" max="4358" width="7.140625" style="143" customWidth="1"/>
    <col min="4359" max="4608" width="9.140625" style="143"/>
    <col min="4609" max="4609" width="48.85546875" style="143" customWidth="1"/>
    <col min="4610" max="4610" width="10.85546875" style="143" customWidth="1"/>
    <col min="4611" max="4611" width="10.140625" style="143" customWidth="1"/>
    <col min="4612" max="4612" width="10" style="143" customWidth="1"/>
    <col min="4613" max="4613" width="9.28515625" style="143" customWidth="1"/>
    <col min="4614" max="4614" width="7.140625" style="143" customWidth="1"/>
    <col min="4615" max="4864" width="9.140625" style="143"/>
    <col min="4865" max="4865" width="48.85546875" style="143" customWidth="1"/>
    <col min="4866" max="4866" width="10.85546875" style="143" customWidth="1"/>
    <col min="4867" max="4867" width="10.140625" style="143" customWidth="1"/>
    <col min="4868" max="4868" width="10" style="143" customWidth="1"/>
    <col min="4869" max="4869" width="9.28515625" style="143" customWidth="1"/>
    <col min="4870" max="4870" width="7.140625" style="143" customWidth="1"/>
    <col min="4871" max="5120" width="9.140625" style="143"/>
    <col min="5121" max="5121" width="48.85546875" style="143" customWidth="1"/>
    <col min="5122" max="5122" width="10.85546875" style="143" customWidth="1"/>
    <col min="5123" max="5123" width="10.140625" style="143" customWidth="1"/>
    <col min="5124" max="5124" width="10" style="143" customWidth="1"/>
    <col min="5125" max="5125" width="9.28515625" style="143" customWidth="1"/>
    <col min="5126" max="5126" width="7.140625" style="143" customWidth="1"/>
    <col min="5127" max="5376" width="9.140625" style="143"/>
    <col min="5377" max="5377" width="48.85546875" style="143" customWidth="1"/>
    <col min="5378" max="5378" width="10.85546875" style="143" customWidth="1"/>
    <col min="5379" max="5379" width="10.140625" style="143" customWidth="1"/>
    <col min="5380" max="5380" width="10" style="143" customWidth="1"/>
    <col min="5381" max="5381" width="9.28515625" style="143" customWidth="1"/>
    <col min="5382" max="5382" width="7.140625" style="143" customWidth="1"/>
    <col min="5383" max="5632" width="9.140625" style="143"/>
    <col min="5633" max="5633" width="48.85546875" style="143" customWidth="1"/>
    <col min="5634" max="5634" width="10.85546875" style="143" customWidth="1"/>
    <col min="5635" max="5635" width="10.140625" style="143" customWidth="1"/>
    <col min="5636" max="5636" width="10" style="143" customWidth="1"/>
    <col min="5637" max="5637" width="9.28515625" style="143" customWidth="1"/>
    <col min="5638" max="5638" width="7.140625" style="143" customWidth="1"/>
    <col min="5639" max="5888" width="9.140625" style="143"/>
    <col min="5889" max="5889" width="48.85546875" style="143" customWidth="1"/>
    <col min="5890" max="5890" width="10.85546875" style="143" customWidth="1"/>
    <col min="5891" max="5891" width="10.140625" style="143" customWidth="1"/>
    <col min="5892" max="5892" width="10" style="143" customWidth="1"/>
    <col min="5893" max="5893" width="9.28515625" style="143" customWidth="1"/>
    <col min="5894" max="5894" width="7.140625" style="143" customWidth="1"/>
    <col min="5895" max="6144" width="9.140625" style="143"/>
    <col min="6145" max="6145" width="48.85546875" style="143" customWidth="1"/>
    <col min="6146" max="6146" width="10.85546875" style="143" customWidth="1"/>
    <col min="6147" max="6147" width="10.140625" style="143" customWidth="1"/>
    <col min="6148" max="6148" width="10" style="143" customWidth="1"/>
    <col min="6149" max="6149" width="9.28515625" style="143" customWidth="1"/>
    <col min="6150" max="6150" width="7.140625" style="143" customWidth="1"/>
    <col min="6151" max="6400" width="9.140625" style="143"/>
    <col min="6401" max="6401" width="48.85546875" style="143" customWidth="1"/>
    <col min="6402" max="6402" width="10.85546875" style="143" customWidth="1"/>
    <col min="6403" max="6403" width="10.140625" style="143" customWidth="1"/>
    <col min="6404" max="6404" width="10" style="143" customWidth="1"/>
    <col min="6405" max="6405" width="9.28515625" style="143" customWidth="1"/>
    <col min="6406" max="6406" width="7.140625" style="143" customWidth="1"/>
    <col min="6407" max="6656" width="9.140625" style="143"/>
    <col min="6657" max="6657" width="48.85546875" style="143" customWidth="1"/>
    <col min="6658" max="6658" width="10.85546875" style="143" customWidth="1"/>
    <col min="6659" max="6659" width="10.140625" style="143" customWidth="1"/>
    <col min="6660" max="6660" width="10" style="143" customWidth="1"/>
    <col min="6661" max="6661" width="9.28515625" style="143" customWidth="1"/>
    <col min="6662" max="6662" width="7.140625" style="143" customWidth="1"/>
    <col min="6663" max="6912" width="9.140625" style="143"/>
    <col min="6913" max="6913" width="48.85546875" style="143" customWidth="1"/>
    <col min="6914" max="6914" width="10.85546875" style="143" customWidth="1"/>
    <col min="6915" max="6915" width="10.140625" style="143" customWidth="1"/>
    <col min="6916" max="6916" width="10" style="143" customWidth="1"/>
    <col min="6917" max="6917" width="9.28515625" style="143" customWidth="1"/>
    <col min="6918" max="6918" width="7.140625" style="143" customWidth="1"/>
    <col min="6919" max="7168" width="9.140625" style="143"/>
    <col min="7169" max="7169" width="48.85546875" style="143" customWidth="1"/>
    <col min="7170" max="7170" width="10.85546875" style="143" customWidth="1"/>
    <col min="7171" max="7171" width="10.140625" style="143" customWidth="1"/>
    <col min="7172" max="7172" width="10" style="143" customWidth="1"/>
    <col min="7173" max="7173" width="9.28515625" style="143" customWidth="1"/>
    <col min="7174" max="7174" width="7.140625" style="143" customWidth="1"/>
    <col min="7175" max="7424" width="9.140625" style="143"/>
    <col min="7425" max="7425" width="48.85546875" style="143" customWidth="1"/>
    <col min="7426" max="7426" width="10.85546875" style="143" customWidth="1"/>
    <col min="7427" max="7427" width="10.140625" style="143" customWidth="1"/>
    <col min="7428" max="7428" width="10" style="143" customWidth="1"/>
    <col min="7429" max="7429" width="9.28515625" style="143" customWidth="1"/>
    <col min="7430" max="7430" width="7.140625" style="143" customWidth="1"/>
    <col min="7431" max="7680" width="9.140625" style="143"/>
    <col min="7681" max="7681" width="48.85546875" style="143" customWidth="1"/>
    <col min="7682" max="7682" width="10.85546875" style="143" customWidth="1"/>
    <col min="7683" max="7683" width="10.140625" style="143" customWidth="1"/>
    <col min="7684" max="7684" width="10" style="143" customWidth="1"/>
    <col min="7685" max="7685" width="9.28515625" style="143" customWidth="1"/>
    <col min="7686" max="7686" width="7.140625" style="143" customWidth="1"/>
    <col min="7687" max="7936" width="9.140625" style="143"/>
    <col min="7937" max="7937" width="48.85546875" style="143" customWidth="1"/>
    <col min="7938" max="7938" width="10.85546875" style="143" customWidth="1"/>
    <col min="7939" max="7939" width="10.140625" style="143" customWidth="1"/>
    <col min="7940" max="7940" width="10" style="143" customWidth="1"/>
    <col min="7941" max="7941" width="9.28515625" style="143" customWidth="1"/>
    <col min="7942" max="7942" width="7.140625" style="143" customWidth="1"/>
    <col min="7943" max="8192" width="9.140625" style="143"/>
    <col min="8193" max="8193" width="48.85546875" style="143" customWidth="1"/>
    <col min="8194" max="8194" width="10.85546875" style="143" customWidth="1"/>
    <col min="8195" max="8195" width="10.140625" style="143" customWidth="1"/>
    <col min="8196" max="8196" width="10" style="143" customWidth="1"/>
    <col min="8197" max="8197" width="9.28515625" style="143" customWidth="1"/>
    <col min="8198" max="8198" width="7.140625" style="143" customWidth="1"/>
    <col min="8199" max="8448" width="9.140625" style="143"/>
    <col min="8449" max="8449" width="48.85546875" style="143" customWidth="1"/>
    <col min="8450" max="8450" width="10.85546875" style="143" customWidth="1"/>
    <col min="8451" max="8451" width="10.140625" style="143" customWidth="1"/>
    <col min="8452" max="8452" width="10" style="143" customWidth="1"/>
    <col min="8453" max="8453" width="9.28515625" style="143" customWidth="1"/>
    <col min="8454" max="8454" width="7.140625" style="143" customWidth="1"/>
    <col min="8455" max="8704" width="9.140625" style="143"/>
    <col min="8705" max="8705" width="48.85546875" style="143" customWidth="1"/>
    <col min="8706" max="8706" width="10.85546875" style="143" customWidth="1"/>
    <col min="8707" max="8707" width="10.140625" style="143" customWidth="1"/>
    <col min="8708" max="8708" width="10" style="143" customWidth="1"/>
    <col min="8709" max="8709" width="9.28515625" style="143" customWidth="1"/>
    <col min="8710" max="8710" width="7.140625" style="143" customWidth="1"/>
    <col min="8711" max="8960" width="9.140625" style="143"/>
    <col min="8961" max="8961" width="48.85546875" style="143" customWidth="1"/>
    <col min="8962" max="8962" width="10.85546875" style="143" customWidth="1"/>
    <col min="8963" max="8963" width="10.140625" style="143" customWidth="1"/>
    <col min="8964" max="8964" width="10" style="143" customWidth="1"/>
    <col min="8965" max="8965" width="9.28515625" style="143" customWidth="1"/>
    <col min="8966" max="8966" width="7.140625" style="143" customWidth="1"/>
    <col min="8967" max="9216" width="9.140625" style="143"/>
    <col min="9217" max="9217" width="48.85546875" style="143" customWidth="1"/>
    <col min="9218" max="9218" width="10.85546875" style="143" customWidth="1"/>
    <col min="9219" max="9219" width="10.140625" style="143" customWidth="1"/>
    <col min="9220" max="9220" width="10" style="143" customWidth="1"/>
    <col min="9221" max="9221" width="9.28515625" style="143" customWidth="1"/>
    <col min="9222" max="9222" width="7.140625" style="143" customWidth="1"/>
    <col min="9223" max="9472" width="9.140625" style="143"/>
    <col min="9473" max="9473" width="48.85546875" style="143" customWidth="1"/>
    <col min="9474" max="9474" width="10.85546875" style="143" customWidth="1"/>
    <col min="9475" max="9475" width="10.140625" style="143" customWidth="1"/>
    <col min="9476" max="9476" width="10" style="143" customWidth="1"/>
    <col min="9477" max="9477" width="9.28515625" style="143" customWidth="1"/>
    <col min="9478" max="9478" width="7.140625" style="143" customWidth="1"/>
    <col min="9479" max="9728" width="9.140625" style="143"/>
    <col min="9729" max="9729" width="48.85546875" style="143" customWidth="1"/>
    <col min="9730" max="9730" width="10.85546875" style="143" customWidth="1"/>
    <col min="9731" max="9731" width="10.140625" style="143" customWidth="1"/>
    <col min="9732" max="9732" width="10" style="143" customWidth="1"/>
    <col min="9733" max="9733" width="9.28515625" style="143" customWidth="1"/>
    <col min="9734" max="9734" width="7.140625" style="143" customWidth="1"/>
    <col min="9735" max="9984" width="9.140625" style="143"/>
    <col min="9985" max="9985" width="48.85546875" style="143" customWidth="1"/>
    <col min="9986" max="9986" width="10.85546875" style="143" customWidth="1"/>
    <col min="9987" max="9987" width="10.140625" style="143" customWidth="1"/>
    <col min="9988" max="9988" width="10" style="143" customWidth="1"/>
    <col min="9989" max="9989" width="9.28515625" style="143" customWidth="1"/>
    <col min="9990" max="9990" width="7.140625" style="143" customWidth="1"/>
    <col min="9991" max="10240" width="9.140625" style="143"/>
    <col min="10241" max="10241" width="48.85546875" style="143" customWidth="1"/>
    <col min="10242" max="10242" width="10.85546875" style="143" customWidth="1"/>
    <col min="10243" max="10243" width="10.140625" style="143" customWidth="1"/>
    <col min="10244" max="10244" width="10" style="143" customWidth="1"/>
    <col min="10245" max="10245" width="9.28515625" style="143" customWidth="1"/>
    <col min="10246" max="10246" width="7.140625" style="143" customWidth="1"/>
    <col min="10247" max="10496" width="9.140625" style="143"/>
    <col min="10497" max="10497" width="48.85546875" style="143" customWidth="1"/>
    <col min="10498" max="10498" width="10.85546875" style="143" customWidth="1"/>
    <col min="10499" max="10499" width="10.140625" style="143" customWidth="1"/>
    <col min="10500" max="10500" width="10" style="143" customWidth="1"/>
    <col min="10501" max="10501" width="9.28515625" style="143" customWidth="1"/>
    <col min="10502" max="10502" width="7.140625" style="143" customWidth="1"/>
    <col min="10503" max="10752" width="9.140625" style="143"/>
    <col min="10753" max="10753" width="48.85546875" style="143" customWidth="1"/>
    <col min="10754" max="10754" width="10.85546875" style="143" customWidth="1"/>
    <col min="10755" max="10755" width="10.140625" style="143" customWidth="1"/>
    <col min="10756" max="10756" width="10" style="143" customWidth="1"/>
    <col min="10757" max="10757" width="9.28515625" style="143" customWidth="1"/>
    <col min="10758" max="10758" width="7.140625" style="143" customWidth="1"/>
    <col min="10759" max="11008" width="9.140625" style="143"/>
    <col min="11009" max="11009" width="48.85546875" style="143" customWidth="1"/>
    <col min="11010" max="11010" width="10.85546875" style="143" customWidth="1"/>
    <col min="11011" max="11011" width="10.140625" style="143" customWidth="1"/>
    <col min="11012" max="11012" width="10" style="143" customWidth="1"/>
    <col min="11013" max="11013" width="9.28515625" style="143" customWidth="1"/>
    <col min="11014" max="11014" width="7.140625" style="143" customWidth="1"/>
    <col min="11015" max="11264" width="9.140625" style="143"/>
    <col min="11265" max="11265" width="48.85546875" style="143" customWidth="1"/>
    <col min="11266" max="11266" width="10.85546875" style="143" customWidth="1"/>
    <col min="11267" max="11267" width="10.140625" style="143" customWidth="1"/>
    <col min="11268" max="11268" width="10" style="143" customWidth="1"/>
    <col min="11269" max="11269" width="9.28515625" style="143" customWidth="1"/>
    <col min="11270" max="11270" width="7.140625" style="143" customWidth="1"/>
    <col min="11271" max="11520" width="9.140625" style="143"/>
    <col min="11521" max="11521" width="48.85546875" style="143" customWidth="1"/>
    <col min="11522" max="11522" width="10.85546875" style="143" customWidth="1"/>
    <col min="11523" max="11523" width="10.140625" style="143" customWidth="1"/>
    <col min="11524" max="11524" width="10" style="143" customWidth="1"/>
    <col min="11525" max="11525" width="9.28515625" style="143" customWidth="1"/>
    <col min="11526" max="11526" width="7.140625" style="143" customWidth="1"/>
    <col min="11527" max="11776" width="9.140625" style="143"/>
    <col min="11777" max="11777" width="48.85546875" style="143" customWidth="1"/>
    <col min="11778" max="11778" width="10.85546875" style="143" customWidth="1"/>
    <col min="11779" max="11779" width="10.140625" style="143" customWidth="1"/>
    <col min="11780" max="11780" width="10" style="143" customWidth="1"/>
    <col min="11781" max="11781" width="9.28515625" style="143" customWidth="1"/>
    <col min="11782" max="11782" width="7.140625" style="143" customWidth="1"/>
    <col min="11783" max="12032" width="9.140625" style="143"/>
    <col min="12033" max="12033" width="48.85546875" style="143" customWidth="1"/>
    <col min="12034" max="12034" width="10.85546875" style="143" customWidth="1"/>
    <col min="12035" max="12035" width="10.140625" style="143" customWidth="1"/>
    <col min="12036" max="12036" width="10" style="143" customWidth="1"/>
    <col min="12037" max="12037" width="9.28515625" style="143" customWidth="1"/>
    <col min="12038" max="12038" width="7.140625" style="143" customWidth="1"/>
    <col min="12039" max="12288" width="9.140625" style="143"/>
    <col min="12289" max="12289" width="48.85546875" style="143" customWidth="1"/>
    <col min="12290" max="12290" width="10.85546875" style="143" customWidth="1"/>
    <col min="12291" max="12291" width="10.140625" style="143" customWidth="1"/>
    <col min="12292" max="12292" width="10" style="143" customWidth="1"/>
    <col min="12293" max="12293" width="9.28515625" style="143" customWidth="1"/>
    <col min="12294" max="12294" width="7.140625" style="143" customWidth="1"/>
    <col min="12295" max="12544" width="9.140625" style="143"/>
    <col min="12545" max="12545" width="48.85546875" style="143" customWidth="1"/>
    <col min="12546" max="12546" width="10.85546875" style="143" customWidth="1"/>
    <col min="12547" max="12547" width="10.140625" style="143" customWidth="1"/>
    <col min="12548" max="12548" width="10" style="143" customWidth="1"/>
    <col min="12549" max="12549" width="9.28515625" style="143" customWidth="1"/>
    <col min="12550" max="12550" width="7.140625" style="143" customWidth="1"/>
    <col min="12551" max="12800" width="9.140625" style="143"/>
    <col min="12801" max="12801" width="48.85546875" style="143" customWidth="1"/>
    <col min="12802" max="12802" width="10.85546875" style="143" customWidth="1"/>
    <col min="12803" max="12803" width="10.140625" style="143" customWidth="1"/>
    <col min="12804" max="12804" width="10" style="143" customWidth="1"/>
    <col min="12805" max="12805" width="9.28515625" style="143" customWidth="1"/>
    <col min="12806" max="12806" width="7.140625" style="143" customWidth="1"/>
    <col min="12807" max="13056" width="9.140625" style="143"/>
    <col min="13057" max="13057" width="48.85546875" style="143" customWidth="1"/>
    <col min="13058" max="13058" width="10.85546875" style="143" customWidth="1"/>
    <col min="13059" max="13059" width="10.140625" style="143" customWidth="1"/>
    <col min="13060" max="13060" width="10" style="143" customWidth="1"/>
    <col min="13061" max="13061" width="9.28515625" style="143" customWidth="1"/>
    <col min="13062" max="13062" width="7.140625" style="143" customWidth="1"/>
    <col min="13063" max="13312" width="9.140625" style="143"/>
    <col min="13313" max="13313" width="48.85546875" style="143" customWidth="1"/>
    <col min="13314" max="13314" width="10.85546875" style="143" customWidth="1"/>
    <col min="13315" max="13315" width="10.140625" style="143" customWidth="1"/>
    <col min="13316" max="13316" width="10" style="143" customWidth="1"/>
    <col min="13317" max="13317" width="9.28515625" style="143" customWidth="1"/>
    <col min="13318" max="13318" width="7.140625" style="143" customWidth="1"/>
    <col min="13319" max="13568" width="9.140625" style="143"/>
    <col min="13569" max="13569" width="48.85546875" style="143" customWidth="1"/>
    <col min="13570" max="13570" width="10.85546875" style="143" customWidth="1"/>
    <col min="13571" max="13571" width="10.140625" style="143" customWidth="1"/>
    <col min="13572" max="13572" width="10" style="143" customWidth="1"/>
    <col min="13573" max="13573" width="9.28515625" style="143" customWidth="1"/>
    <col min="13574" max="13574" width="7.140625" style="143" customWidth="1"/>
    <col min="13575" max="13824" width="9.140625" style="143"/>
    <col min="13825" max="13825" width="48.85546875" style="143" customWidth="1"/>
    <col min="13826" max="13826" width="10.85546875" style="143" customWidth="1"/>
    <col min="13827" max="13827" width="10.140625" style="143" customWidth="1"/>
    <col min="13828" max="13828" width="10" style="143" customWidth="1"/>
    <col min="13829" max="13829" width="9.28515625" style="143" customWidth="1"/>
    <col min="13830" max="13830" width="7.140625" style="143" customWidth="1"/>
    <col min="13831" max="14080" width="9.140625" style="143"/>
    <col min="14081" max="14081" width="48.85546875" style="143" customWidth="1"/>
    <col min="14082" max="14082" width="10.85546875" style="143" customWidth="1"/>
    <col min="14083" max="14083" width="10.140625" style="143" customWidth="1"/>
    <col min="14084" max="14084" width="10" style="143" customWidth="1"/>
    <col min="14085" max="14085" width="9.28515625" style="143" customWidth="1"/>
    <col min="14086" max="14086" width="7.140625" style="143" customWidth="1"/>
    <col min="14087" max="14336" width="9.140625" style="143"/>
    <col min="14337" max="14337" width="48.85546875" style="143" customWidth="1"/>
    <col min="14338" max="14338" width="10.85546875" style="143" customWidth="1"/>
    <col min="14339" max="14339" width="10.140625" style="143" customWidth="1"/>
    <col min="14340" max="14340" width="10" style="143" customWidth="1"/>
    <col min="14341" max="14341" width="9.28515625" style="143" customWidth="1"/>
    <col min="14342" max="14342" width="7.140625" style="143" customWidth="1"/>
    <col min="14343" max="14592" width="9.140625" style="143"/>
    <col min="14593" max="14593" width="48.85546875" style="143" customWidth="1"/>
    <col min="14594" max="14594" width="10.85546875" style="143" customWidth="1"/>
    <col min="14595" max="14595" width="10.140625" style="143" customWidth="1"/>
    <col min="14596" max="14596" width="10" style="143" customWidth="1"/>
    <col min="14597" max="14597" width="9.28515625" style="143" customWidth="1"/>
    <col min="14598" max="14598" width="7.140625" style="143" customWidth="1"/>
    <col min="14599" max="14848" width="9.140625" style="143"/>
    <col min="14849" max="14849" width="48.85546875" style="143" customWidth="1"/>
    <col min="14850" max="14850" width="10.85546875" style="143" customWidth="1"/>
    <col min="14851" max="14851" width="10.140625" style="143" customWidth="1"/>
    <col min="14852" max="14852" width="10" style="143" customWidth="1"/>
    <col min="14853" max="14853" width="9.28515625" style="143" customWidth="1"/>
    <col min="14854" max="14854" width="7.140625" style="143" customWidth="1"/>
    <col min="14855" max="15104" width="9.140625" style="143"/>
    <col min="15105" max="15105" width="48.85546875" style="143" customWidth="1"/>
    <col min="15106" max="15106" width="10.85546875" style="143" customWidth="1"/>
    <col min="15107" max="15107" width="10.140625" style="143" customWidth="1"/>
    <col min="15108" max="15108" width="10" style="143" customWidth="1"/>
    <col min="15109" max="15109" width="9.28515625" style="143" customWidth="1"/>
    <col min="15110" max="15110" width="7.140625" style="143" customWidth="1"/>
    <col min="15111" max="15360" width="9.140625" style="143"/>
    <col min="15361" max="15361" width="48.85546875" style="143" customWidth="1"/>
    <col min="15362" max="15362" width="10.85546875" style="143" customWidth="1"/>
    <col min="15363" max="15363" width="10.140625" style="143" customWidth="1"/>
    <col min="15364" max="15364" width="10" style="143" customWidth="1"/>
    <col min="15365" max="15365" width="9.28515625" style="143" customWidth="1"/>
    <col min="15366" max="15366" width="7.140625" style="143" customWidth="1"/>
    <col min="15367" max="15616" width="9.140625" style="143"/>
    <col min="15617" max="15617" width="48.85546875" style="143" customWidth="1"/>
    <col min="15618" max="15618" width="10.85546875" style="143" customWidth="1"/>
    <col min="15619" max="15619" width="10.140625" style="143" customWidth="1"/>
    <col min="15620" max="15620" width="10" style="143" customWidth="1"/>
    <col min="15621" max="15621" width="9.28515625" style="143" customWidth="1"/>
    <col min="15622" max="15622" width="7.140625" style="143" customWidth="1"/>
    <col min="15623" max="15872" width="9.140625" style="143"/>
    <col min="15873" max="15873" width="48.85546875" style="143" customWidth="1"/>
    <col min="15874" max="15874" width="10.85546875" style="143" customWidth="1"/>
    <col min="15875" max="15875" width="10.140625" style="143" customWidth="1"/>
    <col min="15876" max="15876" width="10" style="143" customWidth="1"/>
    <col min="15877" max="15877" width="9.28515625" style="143" customWidth="1"/>
    <col min="15878" max="15878" width="7.140625" style="143" customWidth="1"/>
    <col min="15879" max="16128" width="9.140625" style="143"/>
    <col min="16129" max="16129" width="48.85546875" style="143" customWidth="1"/>
    <col min="16130" max="16130" width="10.85546875" style="143" customWidth="1"/>
    <col min="16131" max="16131" width="10.140625" style="143" customWidth="1"/>
    <col min="16132" max="16132" width="10" style="143" customWidth="1"/>
    <col min="16133" max="16133" width="9.28515625" style="143" customWidth="1"/>
    <col min="16134" max="16134" width="7.140625" style="143" customWidth="1"/>
    <col min="16135" max="16384" width="9.140625" style="143"/>
  </cols>
  <sheetData>
    <row r="1" spans="1:6">
      <c r="A1" s="653" t="s">
        <v>153</v>
      </c>
      <c r="B1" s="653"/>
      <c r="C1" s="653"/>
      <c r="D1" s="653"/>
      <c r="E1" s="653"/>
      <c r="F1" s="653"/>
    </row>
    <row r="2" spans="1:6">
      <c r="A2" s="654" t="s">
        <v>154</v>
      </c>
      <c r="B2" s="654"/>
      <c r="C2" s="654"/>
      <c r="D2" s="654"/>
      <c r="E2" s="654"/>
      <c r="F2" s="654"/>
    </row>
    <row r="3" spans="1:6">
      <c r="A3" s="655" t="s">
        <v>111</v>
      </c>
      <c r="B3" s="657" t="s">
        <v>155</v>
      </c>
      <c r="C3" s="655" t="s">
        <v>156</v>
      </c>
      <c r="D3" s="655"/>
      <c r="E3" s="655"/>
      <c r="F3" s="659" t="s">
        <v>157</v>
      </c>
    </row>
    <row r="4" spans="1:6">
      <c r="A4" s="656"/>
      <c r="B4" s="658"/>
      <c r="C4" s="144" t="s">
        <v>158</v>
      </c>
      <c r="D4" s="144" t="s">
        <v>159</v>
      </c>
      <c r="E4" s="145" t="s">
        <v>119</v>
      </c>
      <c r="F4" s="660"/>
    </row>
    <row r="5" spans="1:6" s="148" customFormat="1" ht="11.25">
      <c r="A5" s="146" t="s">
        <v>160</v>
      </c>
      <c r="B5" s="147">
        <v>39608045.299999997</v>
      </c>
      <c r="C5" s="147">
        <f>SUM(C6:C17)</f>
        <v>41627037.299999997</v>
      </c>
      <c r="D5" s="147">
        <f>SUM(D6:D17)</f>
        <v>39752111.159999996</v>
      </c>
      <c r="E5" s="127">
        <f>D5/C5*100</f>
        <v>95.495893386580263</v>
      </c>
      <c r="F5" s="147">
        <f>D5/B5*100</f>
        <v>100.36372878012236</v>
      </c>
    </row>
    <row r="6" spans="1:6" s="148" customFormat="1" ht="12.75">
      <c r="A6" s="149" t="s">
        <v>161</v>
      </c>
      <c r="B6" s="127">
        <v>16751483.800000001</v>
      </c>
      <c r="C6" s="127">
        <v>18331582</v>
      </c>
      <c r="D6" s="127">
        <v>18309510.600000001</v>
      </c>
      <c r="E6" s="127">
        <f>D6/C6*100</f>
        <v>99.87959904387958</v>
      </c>
      <c r="F6" s="127">
        <f t="shared" ref="F6:F17" si="0">D6/B6*100</f>
        <v>109.3008286227158</v>
      </c>
    </row>
    <row r="7" spans="1:6" s="148" customFormat="1" ht="11.25">
      <c r="A7" s="150" t="s">
        <v>162</v>
      </c>
      <c r="B7" s="127">
        <v>1828290.1</v>
      </c>
      <c r="C7" s="127">
        <v>1993511.8</v>
      </c>
      <c r="D7" s="127">
        <v>1988522.59</v>
      </c>
      <c r="E7" s="127">
        <f>D6/C6*100</f>
        <v>99.87959904387958</v>
      </c>
      <c r="F7" s="127">
        <f t="shared" si="0"/>
        <v>108.76406266160934</v>
      </c>
    </row>
    <row r="8" spans="1:6" s="148" customFormat="1" ht="12.75">
      <c r="A8" s="149" t="s">
        <v>163</v>
      </c>
      <c r="B8" s="151">
        <v>2114224.2000000002</v>
      </c>
      <c r="C8" s="151">
        <v>2608410.7999999998</v>
      </c>
      <c r="D8" s="151">
        <v>2596093.6</v>
      </c>
      <c r="E8" s="127">
        <f>D7/C7*100</f>
        <v>99.749727591278869</v>
      </c>
      <c r="F8" s="127">
        <f t="shared" si="0"/>
        <v>122.79178338796804</v>
      </c>
    </row>
    <row r="9" spans="1:6" s="148" customFormat="1" ht="12.75">
      <c r="A9" s="149" t="s">
        <v>164</v>
      </c>
      <c r="B9" s="127">
        <v>865848.3</v>
      </c>
      <c r="C9" s="127">
        <v>716544.7</v>
      </c>
      <c r="D9" s="127">
        <v>711412.8</v>
      </c>
      <c r="E9" s="127">
        <f t="shared" ref="E9:E16" si="1">D9/C9*100</f>
        <v>99.283799042823162</v>
      </c>
      <c r="F9" s="127">
        <f t="shared" si="0"/>
        <v>82.163676939713355</v>
      </c>
    </row>
    <row r="10" spans="1:6" s="148" customFormat="1" ht="12.75">
      <c r="A10" s="149" t="s">
        <v>165</v>
      </c>
      <c r="B10" s="127">
        <v>1427624.9</v>
      </c>
      <c r="C10" s="127">
        <v>1214135.3999999999</v>
      </c>
      <c r="D10" s="127">
        <v>1208442.3999999999</v>
      </c>
      <c r="E10" s="127">
        <f t="shared" si="1"/>
        <v>99.531106662403545</v>
      </c>
      <c r="F10" s="127">
        <f t="shared" si="0"/>
        <v>84.647052597639615</v>
      </c>
    </row>
    <row r="11" spans="1:6" s="148" customFormat="1" ht="12.75">
      <c r="A11" s="149" t="s">
        <v>166</v>
      </c>
      <c r="B11" s="127">
        <v>721534</v>
      </c>
      <c r="C11" s="127">
        <v>306727.2</v>
      </c>
      <c r="D11" s="127">
        <v>305705.59000000003</v>
      </c>
      <c r="E11" s="127">
        <f t="shared" si="1"/>
        <v>99.66693204906511</v>
      </c>
      <c r="F11" s="127">
        <f t="shared" si="0"/>
        <v>42.368840553598311</v>
      </c>
    </row>
    <row r="12" spans="1:6" s="148" customFormat="1" ht="12.75">
      <c r="A12" s="149" t="s">
        <v>167</v>
      </c>
      <c r="B12" s="127">
        <v>193264.1</v>
      </c>
      <c r="C12" s="127">
        <v>177349.9</v>
      </c>
      <c r="D12" s="127">
        <v>169715.8</v>
      </c>
      <c r="E12" s="127">
        <f t="shared" si="1"/>
        <v>95.695458525773063</v>
      </c>
      <c r="F12" s="127">
        <f t="shared" si="0"/>
        <v>87.815481509499165</v>
      </c>
    </row>
    <row r="13" spans="1:6" s="148" customFormat="1" ht="12.75">
      <c r="A13" s="149" t="s">
        <v>168</v>
      </c>
      <c r="B13" s="152">
        <v>575027.6</v>
      </c>
      <c r="C13" s="152">
        <v>609478.1</v>
      </c>
      <c r="D13" s="152">
        <v>607098.98</v>
      </c>
      <c r="E13" s="127">
        <f t="shared" si="1"/>
        <v>99.60964635152601</v>
      </c>
      <c r="F13" s="127">
        <f t="shared" si="0"/>
        <v>105.57736359089547</v>
      </c>
    </row>
    <row r="14" spans="1:6" s="148" customFormat="1" ht="12.75">
      <c r="A14" s="149" t="s">
        <v>169</v>
      </c>
      <c r="B14" s="152">
        <v>697090.8</v>
      </c>
      <c r="C14" s="152">
        <v>675472</v>
      </c>
      <c r="D14" s="152">
        <v>669465.4</v>
      </c>
      <c r="E14" s="127">
        <f t="shared" si="1"/>
        <v>99.110755146031224</v>
      </c>
      <c r="F14" s="127">
        <f t="shared" si="0"/>
        <v>96.037044241582308</v>
      </c>
    </row>
    <row r="15" spans="1:6">
      <c r="A15" s="149" t="s">
        <v>170</v>
      </c>
      <c r="B15" s="153">
        <v>37500</v>
      </c>
      <c r="C15" s="153">
        <v>228956.7</v>
      </c>
      <c r="D15" s="153">
        <v>228956.7</v>
      </c>
      <c r="E15" s="127">
        <f t="shared" si="1"/>
        <v>100</v>
      </c>
      <c r="F15" s="127">
        <f>D15/B15*100</f>
        <v>610.55119999999999</v>
      </c>
    </row>
    <row r="16" spans="1:6">
      <c r="A16" s="154" t="s">
        <v>171</v>
      </c>
      <c r="B16" s="155">
        <v>5160057.3</v>
      </c>
      <c r="C16" s="156">
        <v>4828637.9000000004</v>
      </c>
      <c r="D16" s="155">
        <v>4769842.4000000004</v>
      </c>
      <c r="E16" s="127">
        <f t="shared" si="1"/>
        <v>98.782358478360948</v>
      </c>
      <c r="F16" s="127">
        <f t="shared" si="0"/>
        <v>92.437779712252436</v>
      </c>
    </row>
    <row r="17" spans="1:6" ht="15.75" thickBot="1">
      <c r="A17" s="157" t="s">
        <v>172</v>
      </c>
      <c r="B17" s="158">
        <v>9236100.3000000007</v>
      </c>
      <c r="C17" s="159">
        <v>9936230.8000000007</v>
      </c>
      <c r="D17" s="158">
        <v>8187344.2999999998</v>
      </c>
      <c r="E17" s="127">
        <v>0</v>
      </c>
      <c r="F17" s="160">
        <f t="shared" si="0"/>
        <v>88.645034528262968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8:N66"/>
  <sheetViews>
    <sheetView topLeftCell="A37" workbookViewId="0">
      <selection activeCell="P62" sqref="P62"/>
    </sheetView>
  </sheetViews>
  <sheetFormatPr defaultRowHeight="12.75"/>
  <cols>
    <col min="1" max="1" width="6.140625" style="379" customWidth="1"/>
    <col min="2" max="2" width="8.140625" style="321" customWidth="1"/>
    <col min="3" max="3" width="9.140625" style="321" customWidth="1"/>
    <col min="4" max="4" width="8.85546875" style="321" customWidth="1"/>
    <col min="5" max="12" width="8.140625" style="321" customWidth="1"/>
    <col min="13" max="256" width="9.140625" style="321"/>
    <col min="257" max="257" width="6.140625" style="321" customWidth="1"/>
    <col min="258" max="258" width="8.140625" style="321" customWidth="1"/>
    <col min="259" max="259" width="9.140625" style="321" customWidth="1"/>
    <col min="260" max="260" width="8.85546875" style="321" customWidth="1"/>
    <col min="261" max="268" width="8.140625" style="321" customWidth="1"/>
    <col min="269" max="512" width="9.140625" style="321"/>
    <col min="513" max="513" width="6.140625" style="321" customWidth="1"/>
    <col min="514" max="514" width="8.140625" style="321" customWidth="1"/>
    <col min="515" max="515" width="9.140625" style="321" customWidth="1"/>
    <col min="516" max="516" width="8.85546875" style="321" customWidth="1"/>
    <col min="517" max="524" width="8.140625" style="321" customWidth="1"/>
    <col min="525" max="768" width="9.140625" style="321"/>
    <col min="769" max="769" width="6.140625" style="321" customWidth="1"/>
    <col min="770" max="770" width="8.140625" style="321" customWidth="1"/>
    <col min="771" max="771" width="9.140625" style="321" customWidth="1"/>
    <col min="772" max="772" width="8.85546875" style="321" customWidth="1"/>
    <col min="773" max="780" width="8.140625" style="321" customWidth="1"/>
    <col min="781" max="1024" width="9.140625" style="321"/>
    <col min="1025" max="1025" width="6.140625" style="321" customWidth="1"/>
    <col min="1026" max="1026" width="8.140625" style="321" customWidth="1"/>
    <col min="1027" max="1027" width="9.140625" style="321" customWidth="1"/>
    <col min="1028" max="1028" width="8.85546875" style="321" customWidth="1"/>
    <col min="1029" max="1036" width="8.140625" style="321" customWidth="1"/>
    <col min="1037" max="1280" width="9.140625" style="321"/>
    <col min="1281" max="1281" width="6.140625" style="321" customWidth="1"/>
    <col min="1282" max="1282" width="8.140625" style="321" customWidth="1"/>
    <col min="1283" max="1283" width="9.140625" style="321" customWidth="1"/>
    <col min="1284" max="1284" width="8.85546875" style="321" customWidth="1"/>
    <col min="1285" max="1292" width="8.140625" style="321" customWidth="1"/>
    <col min="1293" max="1536" width="9.140625" style="321"/>
    <col min="1537" max="1537" width="6.140625" style="321" customWidth="1"/>
    <col min="1538" max="1538" width="8.140625" style="321" customWidth="1"/>
    <col min="1539" max="1539" width="9.140625" style="321" customWidth="1"/>
    <col min="1540" max="1540" width="8.85546875" style="321" customWidth="1"/>
    <col min="1541" max="1548" width="8.140625" style="321" customWidth="1"/>
    <col min="1549" max="1792" width="9.140625" style="321"/>
    <col min="1793" max="1793" width="6.140625" style="321" customWidth="1"/>
    <col min="1794" max="1794" width="8.140625" style="321" customWidth="1"/>
    <col min="1795" max="1795" width="9.140625" style="321" customWidth="1"/>
    <col min="1796" max="1796" width="8.85546875" style="321" customWidth="1"/>
    <col min="1797" max="1804" width="8.140625" style="321" customWidth="1"/>
    <col min="1805" max="2048" width="9.140625" style="321"/>
    <col min="2049" max="2049" width="6.140625" style="321" customWidth="1"/>
    <col min="2050" max="2050" width="8.140625" style="321" customWidth="1"/>
    <col min="2051" max="2051" width="9.140625" style="321" customWidth="1"/>
    <col min="2052" max="2052" width="8.85546875" style="321" customWidth="1"/>
    <col min="2053" max="2060" width="8.140625" style="321" customWidth="1"/>
    <col min="2061" max="2304" width="9.140625" style="321"/>
    <col min="2305" max="2305" width="6.140625" style="321" customWidth="1"/>
    <col min="2306" max="2306" width="8.140625" style="321" customWidth="1"/>
    <col min="2307" max="2307" width="9.140625" style="321" customWidth="1"/>
    <col min="2308" max="2308" width="8.85546875" style="321" customWidth="1"/>
    <col min="2309" max="2316" width="8.140625" style="321" customWidth="1"/>
    <col min="2317" max="2560" width="9.140625" style="321"/>
    <col min="2561" max="2561" width="6.140625" style="321" customWidth="1"/>
    <col min="2562" max="2562" width="8.140625" style="321" customWidth="1"/>
    <col min="2563" max="2563" width="9.140625" style="321" customWidth="1"/>
    <col min="2564" max="2564" width="8.85546875" style="321" customWidth="1"/>
    <col min="2565" max="2572" width="8.140625" style="321" customWidth="1"/>
    <col min="2573" max="2816" width="9.140625" style="321"/>
    <col min="2817" max="2817" width="6.140625" style="321" customWidth="1"/>
    <col min="2818" max="2818" width="8.140625" style="321" customWidth="1"/>
    <col min="2819" max="2819" width="9.140625" style="321" customWidth="1"/>
    <col min="2820" max="2820" width="8.85546875" style="321" customWidth="1"/>
    <col min="2821" max="2828" width="8.140625" style="321" customWidth="1"/>
    <col min="2829" max="3072" width="9.140625" style="321"/>
    <col min="3073" max="3073" width="6.140625" style="321" customWidth="1"/>
    <col min="3074" max="3074" width="8.140625" style="321" customWidth="1"/>
    <col min="3075" max="3075" width="9.140625" style="321" customWidth="1"/>
    <col min="3076" max="3076" width="8.85546875" style="321" customWidth="1"/>
    <col min="3077" max="3084" width="8.140625" style="321" customWidth="1"/>
    <col min="3085" max="3328" width="9.140625" style="321"/>
    <col min="3329" max="3329" width="6.140625" style="321" customWidth="1"/>
    <col min="3330" max="3330" width="8.140625" style="321" customWidth="1"/>
    <col min="3331" max="3331" width="9.140625" style="321" customWidth="1"/>
    <col min="3332" max="3332" width="8.85546875" style="321" customWidth="1"/>
    <col min="3333" max="3340" width="8.140625" style="321" customWidth="1"/>
    <col min="3341" max="3584" width="9.140625" style="321"/>
    <col min="3585" max="3585" width="6.140625" style="321" customWidth="1"/>
    <col min="3586" max="3586" width="8.140625" style="321" customWidth="1"/>
    <col min="3587" max="3587" width="9.140625" style="321" customWidth="1"/>
    <col min="3588" max="3588" width="8.85546875" style="321" customWidth="1"/>
    <col min="3589" max="3596" width="8.140625" style="321" customWidth="1"/>
    <col min="3597" max="3840" width="9.140625" style="321"/>
    <col min="3841" max="3841" width="6.140625" style="321" customWidth="1"/>
    <col min="3842" max="3842" width="8.140625" style="321" customWidth="1"/>
    <col min="3843" max="3843" width="9.140625" style="321" customWidth="1"/>
    <col min="3844" max="3844" width="8.85546875" style="321" customWidth="1"/>
    <col min="3845" max="3852" width="8.140625" style="321" customWidth="1"/>
    <col min="3853" max="4096" width="9.140625" style="321"/>
    <col min="4097" max="4097" width="6.140625" style="321" customWidth="1"/>
    <col min="4098" max="4098" width="8.140625" style="321" customWidth="1"/>
    <col min="4099" max="4099" width="9.140625" style="321" customWidth="1"/>
    <col min="4100" max="4100" width="8.85546875" style="321" customWidth="1"/>
    <col min="4101" max="4108" width="8.140625" style="321" customWidth="1"/>
    <col min="4109" max="4352" width="9.140625" style="321"/>
    <col min="4353" max="4353" width="6.140625" style="321" customWidth="1"/>
    <col min="4354" max="4354" width="8.140625" style="321" customWidth="1"/>
    <col min="4355" max="4355" width="9.140625" style="321" customWidth="1"/>
    <col min="4356" max="4356" width="8.85546875" style="321" customWidth="1"/>
    <col min="4357" max="4364" width="8.140625" style="321" customWidth="1"/>
    <col min="4365" max="4608" width="9.140625" style="321"/>
    <col min="4609" max="4609" width="6.140625" style="321" customWidth="1"/>
    <col min="4610" max="4610" width="8.140625" style="321" customWidth="1"/>
    <col min="4611" max="4611" width="9.140625" style="321" customWidth="1"/>
    <col min="4612" max="4612" width="8.85546875" style="321" customWidth="1"/>
    <col min="4613" max="4620" width="8.140625" style="321" customWidth="1"/>
    <col min="4621" max="4864" width="9.140625" style="321"/>
    <col min="4865" max="4865" width="6.140625" style="321" customWidth="1"/>
    <col min="4866" max="4866" width="8.140625" style="321" customWidth="1"/>
    <col min="4867" max="4867" width="9.140625" style="321" customWidth="1"/>
    <col min="4868" max="4868" width="8.85546875" style="321" customWidth="1"/>
    <col min="4869" max="4876" width="8.140625" style="321" customWidth="1"/>
    <col min="4877" max="5120" width="9.140625" style="321"/>
    <col min="5121" max="5121" width="6.140625" style="321" customWidth="1"/>
    <col min="5122" max="5122" width="8.140625" style="321" customWidth="1"/>
    <col min="5123" max="5123" width="9.140625" style="321" customWidth="1"/>
    <col min="5124" max="5124" width="8.85546875" style="321" customWidth="1"/>
    <col min="5125" max="5132" width="8.140625" style="321" customWidth="1"/>
    <col min="5133" max="5376" width="9.140625" style="321"/>
    <col min="5377" max="5377" width="6.140625" style="321" customWidth="1"/>
    <col min="5378" max="5378" width="8.140625" style="321" customWidth="1"/>
    <col min="5379" max="5379" width="9.140625" style="321" customWidth="1"/>
    <col min="5380" max="5380" width="8.85546875" style="321" customWidth="1"/>
    <col min="5381" max="5388" width="8.140625" style="321" customWidth="1"/>
    <col min="5389" max="5632" width="9.140625" style="321"/>
    <col min="5633" max="5633" width="6.140625" style="321" customWidth="1"/>
    <col min="5634" max="5634" width="8.140625" style="321" customWidth="1"/>
    <col min="5635" max="5635" width="9.140625" style="321" customWidth="1"/>
    <col min="5636" max="5636" width="8.85546875" style="321" customWidth="1"/>
    <col min="5637" max="5644" width="8.140625" style="321" customWidth="1"/>
    <col min="5645" max="5888" width="9.140625" style="321"/>
    <col min="5889" max="5889" width="6.140625" style="321" customWidth="1"/>
    <col min="5890" max="5890" width="8.140625" style="321" customWidth="1"/>
    <col min="5891" max="5891" width="9.140625" style="321" customWidth="1"/>
    <col min="5892" max="5892" width="8.85546875" style="321" customWidth="1"/>
    <col min="5893" max="5900" width="8.140625" style="321" customWidth="1"/>
    <col min="5901" max="6144" width="9.140625" style="321"/>
    <col min="6145" max="6145" width="6.140625" style="321" customWidth="1"/>
    <col min="6146" max="6146" width="8.140625" style="321" customWidth="1"/>
    <col min="6147" max="6147" width="9.140625" style="321" customWidth="1"/>
    <col min="6148" max="6148" width="8.85546875" style="321" customWidth="1"/>
    <col min="6149" max="6156" width="8.140625" style="321" customWidth="1"/>
    <col min="6157" max="6400" width="9.140625" style="321"/>
    <col min="6401" max="6401" width="6.140625" style="321" customWidth="1"/>
    <col min="6402" max="6402" width="8.140625" style="321" customWidth="1"/>
    <col min="6403" max="6403" width="9.140625" style="321" customWidth="1"/>
    <col min="6404" max="6404" width="8.85546875" style="321" customWidth="1"/>
    <col min="6405" max="6412" width="8.140625" style="321" customWidth="1"/>
    <col min="6413" max="6656" width="9.140625" style="321"/>
    <col min="6657" max="6657" width="6.140625" style="321" customWidth="1"/>
    <col min="6658" max="6658" width="8.140625" style="321" customWidth="1"/>
    <col min="6659" max="6659" width="9.140625" style="321" customWidth="1"/>
    <col min="6660" max="6660" width="8.85546875" style="321" customWidth="1"/>
    <col min="6661" max="6668" width="8.140625" style="321" customWidth="1"/>
    <col min="6669" max="6912" width="9.140625" style="321"/>
    <col min="6913" max="6913" width="6.140625" style="321" customWidth="1"/>
    <col min="6914" max="6914" width="8.140625" style="321" customWidth="1"/>
    <col min="6915" max="6915" width="9.140625" style="321" customWidth="1"/>
    <col min="6916" max="6916" width="8.85546875" style="321" customWidth="1"/>
    <col min="6917" max="6924" width="8.140625" style="321" customWidth="1"/>
    <col min="6925" max="7168" width="9.140625" style="321"/>
    <col min="7169" max="7169" width="6.140625" style="321" customWidth="1"/>
    <col min="7170" max="7170" width="8.140625" style="321" customWidth="1"/>
    <col min="7171" max="7171" width="9.140625" style="321" customWidth="1"/>
    <col min="7172" max="7172" width="8.85546875" style="321" customWidth="1"/>
    <col min="7173" max="7180" width="8.140625" style="321" customWidth="1"/>
    <col min="7181" max="7424" width="9.140625" style="321"/>
    <col min="7425" max="7425" width="6.140625" style="321" customWidth="1"/>
    <col min="7426" max="7426" width="8.140625" style="321" customWidth="1"/>
    <col min="7427" max="7427" width="9.140625" style="321" customWidth="1"/>
    <col min="7428" max="7428" width="8.85546875" style="321" customWidth="1"/>
    <col min="7429" max="7436" width="8.140625" style="321" customWidth="1"/>
    <col min="7437" max="7680" width="9.140625" style="321"/>
    <col min="7681" max="7681" width="6.140625" style="321" customWidth="1"/>
    <col min="7682" max="7682" width="8.140625" style="321" customWidth="1"/>
    <col min="7683" max="7683" width="9.140625" style="321" customWidth="1"/>
    <col min="7684" max="7684" width="8.85546875" style="321" customWidth="1"/>
    <col min="7685" max="7692" width="8.140625" style="321" customWidth="1"/>
    <col min="7693" max="7936" width="9.140625" style="321"/>
    <col min="7937" max="7937" width="6.140625" style="321" customWidth="1"/>
    <col min="7938" max="7938" width="8.140625" style="321" customWidth="1"/>
    <col min="7939" max="7939" width="9.140625" style="321" customWidth="1"/>
    <col min="7940" max="7940" width="8.85546875" style="321" customWidth="1"/>
    <col min="7941" max="7948" width="8.140625" style="321" customWidth="1"/>
    <col min="7949" max="8192" width="9.140625" style="321"/>
    <col min="8193" max="8193" width="6.140625" style="321" customWidth="1"/>
    <col min="8194" max="8194" width="8.140625" style="321" customWidth="1"/>
    <col min="8195" max="8195" width="9.140625" style="321" customWidth="1"/>
    <col min="8196" max="8196" width="8.85546875" style="321" customWidth="1"/>
    <col min="8197" max="8204" width="8.140625" style="321" customWidth="1"/>
    <col min="8205" max="8448" width="9.140625" style="321"/>
    <col min="8449" max="8449" width="6.140625" style="321" customWidth="1"/>
    <col min="8450" max="8450" width="8.140625" style="321" customWidth="1"/>
    <col min="8451" max="8451" width="9.140625" style="321" customWidth="1"/>
    <col min="8452" max="8452" width="8.85546875" style="321" customWidth="1"/>
    <col min="8453" max="8460" width="8.140625" style="321" customWidth="1"/>
    <col min="8461" max="8704" width="9.140625" style="321"/>
    <col min="8705" max="8705" width="6.140625" style="321" customWidth="1"/>
    <col min="8706" max="8706" width="8.140625" style="321" customWidth="1"/>
    <col min="8707" max="8707" width="9.140625" style="321" customWidth="1"/>
    <col min="8708" max="8708" width="8.85546875" style="321" customWidth="1"/>
    <col min="8709" max="8716" width="8.140625" style="321" customWidth="1"/>
    <col min="8717" max="8960" width="9.140625" style="321"/>
    <col min="8961" max="8961" width="6.140625" style="321" customWidth="1"/>
    <col min="8962" max="8962" width="8.140625" style="321" customWidth="1"/>
    <col min="8963" max="8963" width="9.140625" style="321" customWidth="1"/>
    <col min="8964" max="8964" width="8.85546875" style="321" customWidth="1"/>
    <col min="8965" max="8972" width="8.140625" style="321" customWidth="1"/>
    <col min="8973" max="9216" width="9.140625" style="321"/>
    <col min="9217" max="9217" width="6.140625" style="321" customWidth="1"/>
    <col min="9218" max="9218" width="8.140625" style="321" customWidth="1"/>
    <col min="9219" max="9219" width="9.140625" style="321" customWidth="1"/>
    <col min="9220" max="9220" width="8.85546875" style="321" customWidth="1"/>
    <col min="9221" max="9228" width="8.140625" style="321" customWidth="1"/>
    <col min="9229" max="9472" width="9.140625" style="321"/>
    <col min="9473" max="9473" width="6.140625" style="321" customWidth="1"/>
    <col min="9474" max="9474" width="8.140625" style="321" customWidth="1"/>
    <col min="9475" max="9475" width="9.140625" style="321" customWidth="1"/>
    <col min="9476" max="9476" width="8.85546875" style="321" customWidth="1"/>
    <col min="9477" max="9484" width="8.140625" style="321" customWidth="1"/>
    <col min="9485" max="9728" width="9.140625" style="321"/>
    <col min="9729" max="9729" width="6.140625" style="321" customWidth="1"/>
    <col min="9730" max="9730" width="8.140625" style="321" customWidth="1"/>
    <col min="9731" max="9731" width="9.140625" style="321" customWidth="1"/>
    <col min="9732" max="9732" width="8.85546875" style="321" customWidth="1"/>
    <col min="9733" max="9740" width="8.140625" style="321" customWidth="1"/>
    <col min="9741" max="9984" width="9.140625" style="321"/>
    <col min="9985" max="9985" width="6.140625" style="321" customWidth="1"/>
    <col min="9986" max="9986" width="8.140625" style="321" customWidth="1"/>
    <col min="9987" max="9987" width="9.140625" style="321" customWidth="1"/>
    <col min="9988" max="9988" width="8.85546875" style="321" customWidth="1"/>
    <col min="9989" max="9996" width="8.140625" style="321" customWidth="1"/>
    <col min="9997" max="10240" width="9.140625" style="321"/>
    <col min="10241" max="10241" width="6.140625" style="321" customWidth="1"/>
    <col min="10242" max="10242" width="8.140625" style="321" customWidth="1"/>
    <col min="10243" max="10243" width="9.140625" style="321" customWidth="1"/>
    <col min="10244" max="10244" width="8.85546875" style="321" customWidth="1"/>
    <col min="10245" max="10252" width="8.140625" style="321" customWidth="1"/>
    <col min="10253" max="10496" width="9.140625" style="321"/>
    <col min="10497" max="10497" width="6.140625" style="321" customWidth="1"/>
    <col min="10498" max="10498" width="8.140625" style="321" customWidth="1"/>
    <col min="10499" max="10499" width="9.140625" style="321" customWidth="1"/>
    <col min="10500" max="10500" width="8.85546875" style="321" customWidth="1"/>
    <col min="10501" max="10508" width="8.140625" style="321" customWidth="1"/>
    <col min="10509" max="10752" width="9.140625" style="321"/>
    <col min="10753" max="10753" width="6.140625" style="321" customWidth="1"/>
    <col min="10754" max="10754" width="8.140625" style="321" customWidth="1"/>
    <col min="10755" max="10755" width="9.140625" style="321" customWidth="1"/>
    <col min="10756" max="10756" width="8.85546875" style="321" customWidth="1"/>
    <col min="10757" max="10764" width="8.140625" style="321" customWidth="1"/>
    <col min="10765" max="11008" width="9.140625" style="321"/>
    <col min="11009" max="11009" width="6.140625" style="321" customWidth="1"/>
    <col min="11010" max="11010" width="8.140625" style="321" customWidth="1"/>
    <col min="11011" max="11011" width="9.140625" style="321" customWidth="1"/>
    <col min="11012" max="11012" width="8.85546875" style="321" customWidth="1"/>
    <col min="11013" max="11020" width="8.140625" style="321" customWidth="1"/>
    <col min="11021" max="11264" width="9.140625" style="321"/>
    <col min="11265" max="11265" width="6.140625" style="321" customWidth="1"/>
    <col min="11266" max="11266" width="8.140625" style="321" customWidth="1"/>
    <col min="11267" max="11267" width="9.140625" style="321" customWidth="1"/>
    <col min="11268" max="11268" width="8.85546875" style="321" customWidth="1"/>
    <col min="11269" max="11276" width="8.140625" style="321" customWidth="1"/>
    <col min="11277" max="11520" width="9.140625" style="321"/>
    <col min="11521" max="11521" width="6.140625" style="321" customWidth="1"/>
    <col min="11522" max="11522" width="8.140625" style="321" customWidth="1"/>
    <col min="11523" max="11523" width="9.140625" style="321" customWidth="1"/>
    <col min="11524" max="11524" width="8.85546875" style="321" customWidth="1"/>
    <col min="11525" max="11532" width="8.140625" style="321" customWidth="1"/>
    <col min="11533" max="11776" width="9.140625" style="321"/>
    <col min="11777" max="11777" width="6.140625" style="321" customWidth="1"/>
    <col min="11778" max="11778" width="8.140625" style="321" customWidth="1"/>
    <col min="11779" max="11779" width="9.140625" style="321" customWidth="1"/>
    <col min="11780" max="11780" width="8.85546875" style="321" customWidth="1"/>
    <col min="11781" max="11788" width="8.140625" style="321" customWidth="1"/>
    <col min="11789" max="12032" width="9.140625" style="321"/>
    <col min="12033" max="12033" width="6.140625" style="321" customWidth="1"/>
    <col min="12034" max="12034" width="8.140625" style="321" customWidth="1"/>
    <col min="12035" max="12035" width="9.140625" style="321" customWidth="1"/>
    <col min="12036" max="12036" width="8.85546875" style="321" customWidth="1"/>
    <col min="12037" max="12044" width="8.140625" style="321" customWidth="1"/>
    <col min="12045" max="12288" width="9.140625" style="321"/>
    <col min="12289" max="12289" width="6.140625" style="321" customWidth="1"/>
    <col min="12290" max="12290" width="8.140625" style="321" customWidth="1"/>
    <col min="12291" max="12291" width="9.140625" style="321" customWidth="1"/>
    <col min="12292" max="12292" width="8.85546875" style="321" customWidth="1"/>
    <col min="12293" max="12300" width="8.140625" style="321" customWidth="1"/>
    <col min="12301" max="12544" width="9.140625" style="321"/>
    <col min="12545" max="12545" width="6.140625" style="321" customWidth="1"/>
    <col min="12546" max="12546" width="8.140625" style="321" customWidth="1"/>
    <col min="12547" max="12547" width="9.140625" style="321" customWidth="1"/>
    <col min="12548" max="12548" width="8.85546875" style="321" customWidth="1"/>
    <col min="12549" max="12556" width="8.140625" style="321" customWidth="1"/>
    <col min="12557" max="12800" width="9.140625" style="321"/>
    <col min="12801" max="12801" width="6.140625" style="321" customWidth="1"/>
    <col min="12802" max="12802" width="8.140625" style="321" customWidth="1"/>
    <col min="12803" max="12803" width="9.140625" style="321" customWidth="1"/>
    <col min="12804" max="12804" width="8.85546875" style="321" customWidth="1"/>
    <col min="12805" max="12812" width="8.140625" style="321" customWidth="1"/>
    <col min="12813" max="13056" width="9.140625" style="321"/>
    <col min="13057" max="13057" width="6.140625" style="321" customWidth="1"/>
    <col min="13058" max="13058" width="8.140625" style="321" customWidth="1"/>
    <col min="13059" max="13059" width="9.140625" style="321" customWidth="1"/>
    <col min="13060" max="13060" width="8.85546875" style="321" customWidth="1"/>
    <col min="13061" max="13068" width="8.140625" style="321" customWidth="1"/>
    <col min="13069" max="13312" width="9.140625" style="321"/>
    <col min="13313" max="13313" width="6.140625" style="321" customWidth="1"/>
    <col min="13314" max="13314" width="8.140625" style="321" customWidth="1"/>
    <col min="13315" max="13315" width="9.140625" style="321" customWidth="1"/>
    <col min="13316" max="13316" width="8.85546875" style="321" customWidth="1"/>
    <col min="13317" max="13324" width="8.140625" style="321" customWidth="1"/>
    <col min="13325" max="13568" width="9.140625" style="321"/>
    <col min="13569" max="13569" width="6.140625" style="321" customWidth="1"/>
    <col min="13570" max="13570" width="8.140625" style="321" customWidth="1"/>
    <col min="13571" max="13571" width="9.140625" style="321" customWidth="1"/>
    <col min="13572" max="13572" width="8.85546875" style="321" customWidth="1"/>
    <col min="13573" max="13580" width="8.140625" style="321" customWidth="1"/>
    <col min="13581" max="13824" width="9.140625" style="321"/>
    <col min="13825" max="13825" width="6.140625" style="321" customWidth="1"/>
    <col min="13826" max="13826" width="8.140625" style="321" customWidth="1"/>
    <col min="13827" max="13827" width="9.140625" style="321" customWidth="1"/>
    <col min="13828" max="13828" width="8.85546875" style="321" customWidth="1"/>
    <col min="13829" max="13836" width="8.140625" style="321" customWidth="1"/>
    <col min="13837" max="14080" width="9.140625" style="321"/>
    <col min="14081" max="14081" width="6.140625" style="321" customWidth="1"/>
    <col min="14082" max="14082" width="8.140625" style="321" customWidth="1"/>
    <col min="14083" max="14083" width="9.140625" style="321" customWidth="1"/>
    <col min="14084" max="14084" width="8.85546875" style="321" customWidth="1"/>
    <col min="14085" max="14092" width="8.140625" style="321" customWidth="1"/>
    <col min="14093" max="14336" width="9.140625" style="321"/>
    <col min="14337" max="14337" width="6.140625" style="321" customWidth="1"/>
    <col min="14338" max="14338" width="8.140625" style="321" customWidth="1"/>
    <col min="14339" max="14339" width="9.140625" style="321" customWidth="1"/>
    <col min="14340" max="14340" width="8.85546875" style="321" customWidth="1"/>
    <col min="14341" max="14348" width="8.140625" style="321" customWidth="1"/>
    <col min="14349" max="14592" width="9.140625" style="321"/>
    <col min="14593" max="14593" width="6.140625" style="321" customWidth="1"/>
    <col min="14594" max="14594" width="8.140625" style="321" customWidth="1"/>
    <col min="14595" max="14595" width="9.140625" style="321" customWidth="1"/>
    <col min="14596" max="14596" width="8.85546875" style="321" customWidth="1"/>
    <col min="14597" max="14604" width="8.140625" style="321" customWidth="1"/>
    <col min="14605" max="14848" width="9.140625" style="321"/>
    <col min="14849" max="14849" width="6.140625" style="321" customWidth="1"/>
    <col min="14850" max="14850" width="8.140625" style="321" customWidth="1"/>
    <col min="14851" max="14851" width="9.140625" style="321" customWidth="1"/>
    <col min="14852" max="14852" width="8.85546875" style="321" customWidth="1"/>
    <col min="14853" max="14860" width="8.140625" style="321" customWidth="1"/>
    <col min="14861" max="15104" width="9.140625" style="321"/>
    <col min="15105" max="15105" width="6.140625" style="321" customWidth="1"/>
    <col min="15106" max="15106" width="8.140625" style="321" customWidth="1"/>
    <col min="15107" max="15107" width="9.140625" style="321" customWidth="1"/>
    <col min="15108" max="15108" width="8.85546875" style="321" customWidth="1"/>
    <col min="15109" max="15116" width="8.140625" style="321" customWidth="1"/>
    <col min="15117" max="15360" width="9.140625" style="321"/>
    <col min="15361" max="15361" width="6.140625" style="321" customWidth="1"/>
    <col min="15362" max="15362" width="8.140625" style="321" customWidth="1"/>
    <col min="15363" max="15363" width="9.140625" style="321" customWidth="1"/>
    <col min="15364" max="15364" width="8.85546875" style="321" customWidth="1"/>
    <col min="15365" max="15372" width="8.140625" style="321" customWidth="1"/>
    <col min="15373" max="15616" width="9.140625" style="321"/>
    <col min="15617" max="15617" width="6.140625" style="321" customWidth="1"/>
    <col min="15618" max="15618" width="8.140625" style="321" customWidth="1"/>
    <col min="15619" max="15619" width="9.140625" style="321" customWidth="1"/>
    <col min="15620" max="15620" width="8.85546875" style="321" customWidth="1"/>
    <col min="15621" max="15628" width="8.140625" style="321" customWidth="1"/>
    <col min="15629" max="15872" width="9.140625" style="321"/>
    <col min="15873" max="15873" width="6.140625" style="321" customWidth="1"/>
    <col min="15874" max="15874" width="8.140625" style="321" customWidth="1"/>
    <col min="15875" max="15875" width="9.140625" style="321" customWidth="1"/>
    <col min="15876" max="15876" width="8.85546875" style="321" customWidth="1"/>
    <col min="15877" max="15884" width="8.140625" style="321" customWidth="1"/>
    <col min="15885" max="16128" width="9.140625" style="321"/>
    <col min="16129" max="16129" width="6.140625" style="321" customWidth="1"/>
    <col min="16130" max="16130" width="8.140625" style="321" customWidth="1"/>
    <col min="16131" max="16131" width="9.140625" style="321" customWidth="1"/>
    <col min="16132" max="16132" width="8.85546875" style="321" customWidth="1"/>
    <col min="16133" max="16140" width="8.140625" style="321" customWidth="1"/>
    <col min="16141" max="16384" width="9.140625" style="321"/>
  </cols>
  <sheetData>
    <row r="38" spans="1:12" ht="21" customHeight="1">
      <c r="A38" s="847" t="s">
        <v>688</v>
      </c>
      <c r="B38" s="847"/>
      <c r="C38" s="847"/>
      <c r="D38" s="847"/>
      <c r="E38" s="847"/>
      <c r="F38" s="847"/>
      <c r="G38" s="847"/>
      <c r="H38" s="847"/>
      <c r="I38" s="847"/>
      <c r="J38" s="847"/>
      <c r="K38" s="847"/>
    </row>
    <row r="39" spans="1:12" ht="15" customHeight="1"/>
    <row r="40" spans="1:12">
      <c r="A40" s="848" t="s">
        <v>689</v>
      </c>
      <c r="B40" s="848"/>
      <c r="C40" s="848"/>
    </row>
    <row r="41" spans="1:12" ht="25.5" customHeight="1">
      <c r="A41" s="849" t="s">
        <v>330</v>
      </c>
      <c r="B41" s="851" t="s">
        <v>690</v>
      </c>
      <c r="C41" s="852"/>
      <c r="D41" s="853"/>
      <c r="E41" s="854" t="s">
        <v>691</v>
      </c>
      <c r="F41" s="855"/>
      <c r="G41" s="856" t="s">
        <v>692</v>
      </c>
      <c r="H41" s="857"/>
      <c r="I41" s="860" t="s">
        <v>693</v>
      </c>
      <c r="J41" s="857"/>
      <c r="K41" s="860" t="s">
        <v>694</v>
      </c>
      <c r="L41" s="857"/>
    </row>
    <row r="42" spans="1:12" ht="12.75" customHeight="1">
      <c r="A42" s="850"/>
      <c r="B42" s="502"/>
      <c r="C42" s="503"/>
      <c r="D42" s="504"/>
      <c r="E42" s="505">
        <v>2014</v>
      </c>
      <c r="F42" s="506">
        <v>2015</v>
      </c>
      <c r="G42" s="858"/>
      <c r="H42" s="859"/>
      <c r="I42" s="861"/>
      <c r="J42" s="859"/>
      <c r="K42" s="861"/>
      <c r="L42" s="859"/>
    </row>
    <row r="43" spans="1:12">
      <c r="A43" s="492" t="s">
        <v>695</v>
      </c>
      <c r="B43" s="507">
        <v>2013</v>
      </c>
      <c r="C43" s="507">
        <v>2014</v>
      </c>
      <c r="D43" s="507">
        <v>2015</v>
      </c>
      <c r="E43" s="505">
        <v>2013</v>
      </c>
      <c r="F43" s="508">
        <v>2014</v>
      </c>
      <c r="G43" s="508">
        <v>2014</v>
      </c>
      <c r="H43" s="508">
        <v>2015</v>
      </c>
      <c r="I43" s="508">
        <v>2014</v>
      </c>
      <c r="J43" s="508">
        <v>2015</v>
      </c>
      <c r="K43" s="508">
        <v>2014</v>
      </c>
      <c r="L43" s="508">
        <v>2015</v>
      </c>
    </row>
    <row r="44" spans="1:12" ht="3.75" hidden="1" customHeight="1">
      <c r="A44" s="509"/>
      <c r="B44" s="510"/>
      <c r="C44" s="510"/>
      <c r="D44" s="510"/>
      <c r="E44" s="111"/>
      <c r="F44" s="511">
        <v>10</v>
      </c>
      <c r="G44" s="511">
        <v>10</v>
      </c>
      <c r="H44" s="511">
        <v>599</v>
      </c>
      <c r="I44" s="511">
        <v>10</v>
      </c>
      <c r="J44" s="511">
        <v>10</v>
      </c>
      <c r="K44" s="511">
        <v>10</v>
      </c>
      <c r="L44" s="511">
        <v>10</v>
      </c>
    </row>
    <row r="45" spans="1:12" s="516" customFormat="1" ht="15" customHeight="1">
      <c r="A45" s="512" t="s">
        <v>413</v>
      </c>
      <c r="B45" s="513">
        <v>1547</v>
      </c>
      <c r="C45" s="513">
        <v>1552</v>
      </c>
      <c r="D45" s="513">
        <v>1575</v>
      </c>
      <c r="E45" s="514">
        <f>C45/B45*100-100</f>
        <v>0.32320620555914559</v>
      </c>
      <c r="F45" s="514">
        <f>D45/C45*100-100</f>
        <v>1.4819587628865918</v>
      </c>
      <c r="G45" s="513">
        <v>517</v>
      </c>
      <c r="H45" s="513">
        <v>537</v>
      </c>
      <c r="I45" s="515">
        <v>39</v>
      </c>
      <c r="J45" s="515">
        <v>33</v>
      </c>
      <c r="K45" s="515">
        <v>62</v>
      </c>
      <c r="L45" s="515">
        <v>52</v>
      </c>
    </row>
    <row r="46" spans="1:12" s="516" customFormat="1" ht="15" customHeight="1">
      <c r="A46" s="517" t="s">
        <v>414</v>
      </c>
      <c r="B46" s="518">
        <v>2022</v>
      </c>
      <c r="C46" s="518">
        <v>2026</v>
      </c>
      <c r="D46" s="518">
        <v>2053</v>
      </c>
      <c r="E46" s="514">
        <f t="shared" ref="E46:F60" si="0">C46/B46*100-100</f>
        <v>0.19782393669633791</v>
      </c>
      <c r="F46" s="514">
        <f t="shared" si="0"/>
        <v>1.3326752221125275</v>
      </c>
      <c r="G46" s="518">
        <v>583</v>
      </c>
      <c r="H46" s="518">
        <v>599</v>
      </c>
      <c r="I46" s="519">
        <v>35</v>
      </c>
      <c r="J46" s="519">
        <v>32</v>
      </c>
      <c r="K46" s="519">
        <v>67</v>
      </c>
      <c r="L46" s="519">
        <v>54</v>
      </c>
    </row>
    <row r="47" spans="1:12" s="516" customFormat="1" ht="15" customHeight="1">
      <c r="A47" s="517" t="s">
        <v>415</v>
      </c>
      <c r="B47" s="518">
        <v>1532</v>
      </c>
      <c r="C47" s="518">
        <v>1564</v>
      </c>
      <c r="D47" s="518">
        <v>1583</v>
      </c>
      <c r="E47" s="514">
        <f t="shared" si="0"/>
        <v>2.0887728459530166</v>
      </c>
      <c r="F47" s="514">
        <f t="shared" si="0"/>
        <v>1.214833759590789</v>
      </c>
      <c r="G47" s="518">
        <v>518</v>
      </c>
      <c r="H47" s="518">
        <v>536</v>
      </c>
      <c r="I47" s="519">
        <v>18</v>
      </c>
      <c r="J47" s="519">
        <v>32</v>
      </c>
      <c r="K47" s="519">
        <v>39</v>
      </c>
      <c r="L47" s="519">
        <v>44</v>
      </c>
    </row>
    <row r="48" spans="1:12" s="516" customFormat="1" ht="15" customHeight="1">
      <c r="A48" s="517" t="s">
        <v>416</v>
      </c>
      <c r="B48" s="518">
        <v>979</v>
      </c>
      <c r="C48" s="518">
        <v>1003</v>
      </c>
      <c r="D48" s="518">
        <v>1013</v>
      </c>
      <c r="E48" s="514">
        <f t="shared" si="0"/>
        <v>2.4514811031664863</v>
      </c>
      <c r="F48" s="514">
        <f t="shared" si="0"/>
        <v>0.99700897308075298</v>
      </c>
      <c r="G48" s="518">
        <v>354</v>
      </c>
      <c r="H48" s="518">
        <v>383</v>
      </c>
      <c r="I48" s="519">
        <v>37</v>
      </c>
      <c r="J48" s="519">
        <v>22</v>
      </c>
      <c r="K48" s="519">
        <v>44</v>
      </c>
      <c r="L48" s="519">
        <v>39</v>
      </c>
    </row>
    <row r="49" spans="1:14" s="516" customFormat="1" ht="15" customHeight="1">
      <c r="A49" s="517" t="s">
        <v>417</v>
      </c>
      <c r="B49" s="518">
        <v>1180</v>
      </c>
      <c r="C49" s="518">
        <v>1178</v>
      </c>
      <c r="D49" s="518">
        <v>1197</v>
      </c>
      <c r="E49" s="514">
        <f t="shared" si="0"/>
        <v>-0.16949152542372303</v>
      </c>
      <c r="F49" s="514">
        <f t="shared" si="0"/>
        <v>1.6129032258064484</v>
      </c>
      <c r="G49" s="518">
        <v>408</v>
      </c>
      <c r="H49" s="518">
        <v>413</v>
      </c>
      <c r="I49" s="519">
        <v>44</v>
      </c>
      <c r="J49" s="519">
        <v>29</v>
      </c>
      <c r="K49" s="519">
        <v>67</v>
      </c>
      <c r="L49" s="519">
        <v>27</v>
      </c>
    </row>
    <row r="50" spans="1:14" s="516" customFormat="1" ht="15" customHeight="1">
      <c r="A50" s="517" t="s">
        <v>418</v>
      </c>
      <c r="B50" s="518">
        <v>1475</v>
      </c>
      <c r="C50" s="518">
        <v>1443</v>
      </c>
      <c r="D50" s="518">
        <v>1433</v>
      </c>
      <c r="E50" s="514">
        <f t="shared" si="0"/>
        <v>-2.169491525423723</v>
      </c>
      <c r="F50" s="514">
        <f t="shared" si="0"/>
        <v>-0.69300069300068401</v>
      </c>
      <c r="G50" s="518">
        <v>452</v>
      </c>
      <c r="H50" s="518">
        <v>467</v>
      </c>
      <c r="I50" s="519">
        <v>19</v>
      </c>
      <c r="J50" s="519">
        <v>14</v>
      </c>
      <c r="K50" s="519">
        <v>65</v>
      </c>
      <c r="L50" s="519">
        <v>25</v>
      </c>
    </row>
    <row r="51" spans="1:14" s="516" customFormat="1" ht="15" customHeight="1">
      <c r="A51" s="517" t="s">
        <v>419</v>
      </c>
      <c r="B51" s="518">
        <v>2111</v>
      </c>
      <c r="C51" s="518">
        <v>2095</v>
      </c>
      <c r="D51" s="518">
        <v>2098</v>
      </c>
      <c r="E51" s="514">
        <f t="shared" si="0"/>
        <v>-0.75793462813832946</v>
      </c>
      <c r="F51" s="514">
        <f t="shared" si="0"/>
        <v>0.14319809069212397</v>
      </c>
      <c r="G51" s="518">
        <v>644</v>
      </c>
      <c r="H51" s="518">
        <v>655</v>
      </c>
      <c r="I51" s="519">
        <v>21</v>
      </c>
      <c r="J51" s="519">
        <v>34</v>
      </c>
      <c r="K51" s="519">
        <v>41</v>
      </c>
      <c r="L51" s="519">
        <v>51</v>
      </c>
    </row>
    <row r="52" spans="1:14" s="516" customFormat="1" ht="15" customHeight="1">
      <c r="A52" s="517" t="s">
        <v>420</v>
      </c>
      <c r="B52" s="518">
        <v>2233</v>
      </c>
      <c r="C52" s="518">
        <v>2295</v>
      </c>
      <c r="D52" s="518">
        <v>2345</v>
      </c>
      <c r="E52" s="514">
        <f t="shared" si="0"/>
        <v>2.7765338110165629</v>
      </c>
      <c r="F52" s="514">
        <f t="shared" si="0"/>
        <v>2.1786492374727686</v>
      </c>
      <c r="G52" s="518">
        <v>759</v>
      </c>
      <c r="H52" s="518">
        <v>800</v>
      </c>
      <c r="I52" s="519">
        <v>32</v>
      </c>
      <c r="J52" s="519">
        <v>32</v>
      </c>
      <c r="K52" s="519">
        <v>35</v>
      </c>
      <c r="L52" s="519">
        <v>34</v>
      </c>
    </row>
    <row r="53" spans="1:14" s="516" customFormat="1" ht="15" customHeight="1">
      <c r="A53" s="517" t="s">
        <v>421</v>
      </c>
      <c r="B53" s="518">
        <v>2347</v>
      </c>
      <c r="C53" s="518">
        <v>2352</v>
      </c>
      <c r="D53" s="518">
        <v>2322</v>
      </c>
      <c r="E53" s="514">
        <f t="shared" si="0"/>
        <v>0.21303792074989758</v>
      </c>
      <c r="F53" s="514">
        <f>D53/C53*100-100</f>
        <v>-1.2755102040816269</v>
      </c>
      <c r="G53" s="518">
        <v>657</v>
      </c>
      <c r="H53" s="518">
        <v>689</v>
      </c>
      <c r="I53" s="519">
        <v>24</v>
      </c>
      <c r="J53" s="519">
        <v>37</v>
      </c>
      <c r="K53" s="519">
        <v>44</v>
      </c>
      <c r="L53" s="519">
        <v>32</v>
      </c>
    </row>
    <row r="54" spans="1:14" s="516" customFormat="1" ht="15" customHeight="1">
      <c r="A54" s="517" t="s">
        <v>422</v>
      </c>
      <c r="B54" s="518">
        <v>1892</v>
      </c>
      <c r="C54" s="518">
        <v>1822</v>
      </c>
      <c r="D54" s="518">
        <v>1805</v>
      </c>
      <c r="E54" s="514">
        <f t="shared" si="0"/>
        <v>-3.6997885835095161</v>
      </c>
      <c r="F54" s="514">
        <f t="shared" si="0"/>
        <v>-0.93304061470911392</v>
      </c>
      <c r="G54" s="518">
        <v>533</v>
      </c>
      <c r="H54" s="518">
        <v>544</v>
      </c>
      <c r="I54" s="519">
        <v>10</v>
      </c>
      <c r="J54" s="519">
        <v>33</v>
      </c>
      <c r="K54" s="519">
        <v>54</v>
      </c>
      <c r="L54" s="519">
        <v>33</v>
      </c>
    </row>
    <row r="55" spans="1:14" s="516" customFormat="1" ht="15" customHeight="1">
      <c r="A55" s="517" t="s">
        <v>423</v>
      </c>
      <c r="B55" s="518">
        <v>2177</v>
      </c>
      <c r="C55" s="518">
        <v>2148</v>
      </c>
      <c r="D55" s="518">
        <v>2177</v>
      </c>
      <c r="E55" s="514">
        <f t="shared" si="0"/>
        <v>-1.3321084060633979</v>
      </c>
      <c r="F55" s="514">
        <f t="shared" si="0"/>
        <v>1.3500931098696469</v>
      </c>
      <c r="G55" s="518">
        <v>654</v>
      </c>
      <c r="H55" s="518">
        <v>652</v>
      </c>
      <c r="I55" s="519">
        <v>36</v>
      </c>
      <c r="J55" s="519">
        <v>34</v>
      </c>
      <c r="K55" s="519">
        <v>65</v>
      </c>
      <c r="L55" s="519">
        <v>57</v>
      </c>
    </row>
    <row r="56" spans="1:14" s="516" customFormat="1" ht="15" customHeight="1">
      <c r="A56" s="517" t="s">
        <v>424</v>
      </c>
      <c r="B56" s="518">
        <v>2307</v>
      </c>
      <c r="C56" s="518">
        <v>2220</v>
      </c>
      <c r="D56" s="518">
        <v>2186</v>
      </c>
      <c r="E56" s="514">
        <f t="shared" si="0"/>
        <v>-3.7711313394018191</v>
      </c>
      <c r="F56" s="514">
        <f t="shared" si="0"/>
        <v>-1.5315315315315274</v>
      </c>
      <c r="G56" s="518">
        <v>641</v>
      </c>
      <c r="H56" s="518">
        <v>645</v>
      </c>
      <c r="I56" s="519">
        <v>20</v>
      </c>
      <c r="J56" s="519">
        <v>27</v>
      </c>
      <c r="K56" s="519">
        <v>116</v>
      </c>
      <c r="L56" s="519">
        <v>96</v>
      </c>
    </row>
    <row r="57" spans="1:14" s="516" customFormat="1" ht="15" customHeight="1">
      <c r="A57" s="517" t="s">
        <v>425</v>
      </c>
      <c r="B57" s="518">
        <v>5765</v>
      </c>
      <c r="C57" s="518">
        <v>5642</v>
      </c>
      <c r="D57" s="518">
        <v>5690</v>
      </c>
      <c r="E57" s="514">
        <f t="shared" si="0"/>
        <v>-2.1335646140503002</v>
      </c>
      <c r="F57" s="514">
        <f t="shared" si="0"/>
        <v>0.85076214108472925</v>
      </c>
      <c r="G57" s="518">
        <v>1653</v>
      </c>
      <c r="H57" s="518">
        <v>1679</v>
      </c>
      <c r="I57" s="519">
        <v>67</v>
      </c>
      <c r="J57" s="519">
        <v>50</v>
      </c>
      <c r="K57" s="519">
        <v>219</v>
      </c>
      <c r="L57" s="519">
        <v>177</v>
      </c>
    </row>
    <row r="58" spans="1:14" s="516" customFormat="1" ht="15" customHeight="1">
      <c r="A58" s="517" t="s">
        <v>426</v>
      </c>
      <c r="B58" s="518">
        <v>13886</v>
      </c>
      <c r="C58" s="518">
        <v>14008</v>
      </c>
      <c r="D58" s="518">
        <v>14602</v>
      </c>
      <c r="E58" s="514">
        <f t="shared" si="0"/>
        <v>0.87858274521099133</v>
      </c>
      <c r="F58" s="514">
        <f t="shared" si="0"/>
        <v>4.2404340376927365</v>
      </c>
      <c r="G58" s="518">
        <v>4262</v>
      </c>
      <c r="H58" s="518">
        <v>4477</v>
      </c>
      <c r="I58" s="519">
        <v>228</v>
      </c>
      <c r="J58" s="519">
        <v>347</v>
      </c>
      <c r="K58" s="519">
        <v>415</v>
      </c>
      <c r="L58" s="519">
        <v>332</v>
      </c>
    </row>
    <row r="59" spans="1:14" s="516" customFormat="1" ht="15" customHeight="1">
      <c r="A59" s="517" t="s">
        <v>427</v>
      </c>
      <c r="B59" s="518">
        <v>2947</v>
      </c>
      <c r="C59" s="518">
        <v>2859</v>
      </c>
      <c r="D59" s="518">
        <v>2847</v>
      </c>
      <c r="E59" s="514">
        <f t="shared" si="0"/>
        <v>-2.9860875466576289</v>
      </c>
      <c r="F59" s="514">
        <f t="shared" si="0"/>
        <v>-0.41972717733472109</v>
      </c>
      <c r="G59" s="518">
        <v>813</v>
      </c>
      <c r="H59" s="518">
        <v>809</v>
      </c>
      <c r="I59" s="519">
        <v>39</v>
      </c>
      <c r="J59" s="519">
        <v>36</v>
      </c>
      <c r="K59" s="519">
        <v>117</v>
      </c>
      <c r="L59" s="519">
        <v>99</v>
      </c>
    </row>
    <row r="60" spans="1:14" s="380" customFormat="1" ht="15" customHeight="1">
      <c r="A60" s="520" t="s">
        <v>428</v>
      </c>
      <c r="B60" s="521">
        <v>44400</v>
      </c>
      <c r="C60" s="521">
        <v>44207</v>
      </c>
      <c r="D60" s="521">
        <v>44926</v>
      </c>
      <c r="E60" s="522">
        <f t="shared" si="0"/>
        <v>-0.43468468468468302</v>
      </c>
      <c r="F60" s="522">
        <f t="shared" si="0"/>
        <v>1.626439251702223</v>
      </c>
      <c r="G60" s="427">
        <v>13448</v>
      </c>
      <c r="H60" s="427">
        <v>13885</v>
      </c>
      <c r="I60" s="523">
        <v>669</v>
      </c>
      <c r="J60" s="523">
        <f>SUM(J45:J59)</f>
        <v>792</v>
      </c>
      <c r="K60" s="523">
        <v>1450</v>
      </c>
      <c r="L60" s="523">
        <f>SUM(L45:L59)</f>
        <v>1152</v>
      </c>
      <c r="N60" s="516"/>
    </row>
    <row r="61" spans="1:14">
      <c r="A61" s="524" t="s">
        <v>696</v>
      </c>
      <c r="B61" s="524"/>
      <c r="C61" s="524"/>
      <c r="D61" s="524"/>
      <c r="E61" s="524"/>
      <c r="F61" s="524"/>
      <c r="G61" s="524"/>
      <c r="H61" s="524"/>
      <c r="I61" s="525"/>
      <c r="J61" s="525"/>
      <c r="K61" s="525"/>
      <c r="L61" s="525"/>
    </row>
    <row r="62" spans="1:14">
      <c r="A62" s="526"/>
      <c r="B62" s="526"/>
      <c r="C62" s="526"/>
      <c r="D62" s="526"/>
    </row>
    <row r="63" spans="1:14">
      <c r="A63" s="526"/>
      <c r="B63" s="526"/>
      <c r="C63" s="527"/>
      <c r="D63" s="527"/>
    </row>
    <row r="64" spans="1:14">
      <c r="A64" s="526"/>
      <c r="B64" s="526"/>
      <c r="C64" s="526"/>
      <c r="D64" s="526"/>
    </row>
    <row r="65" spans="1:4">
      <c r="A65" s="526"/>
      <c r="B65" s="526"/>
      <c r="C65" s="526"/>
      <c r="D65" s="526"/>
    </row>
    <row r="66" spans="1:4">
      <c r="A66" s="526"/>
      <c r="B66" s="526"/>
      <c r="C66" s="526"/>
      <c r="D66" s="526"/>
    </row>
  </sheetData>
  <mergeCells count="8">
    <mergeCell ref="A38:K38"/>
    <mergeCell ref="A40:C40"/>
    <mergeCell ref="A41:A42"/>
    <mergeCell ref="B41:D41"/>
    <mergeCell ref="E41:F41"/>
    <mergeCell ref="G41:H42"/>
    <mergeCell ref="I41:J42"/>
    <mergeCell ref="K41:L4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I12" sqref="I12"/>
    </sheetView>
  </sheetViews>
  <sheetFormatPr defaultRowHeight="14.25"/>
  <cols>
    <col min="1" max="1" width="21.42578125" style="528" customWidth="1"/>
    <col min="2" max="2" width="11.85546875" style="528" customWidth="1"/>
    <col min="3" max="3" width="10" style="528" customWidth="1"/>
    <col min="4" max="4" width="10.5703125" style="528" customWidth="1"/>
    <col min="5" max="5" width="9" style="528" customWidth="1"/>
    <col min="6" max="256" width="9.140625" style="528"/>
    <col min="257" max="257" width="21.42578125" style="528" customWidth="1"/>
    <col min="258" max="258" width="11.85546875" style="528" customWidth="1"/>
    <col min="259" max="259" width="10" style="528" customWidth="1"/>
    <col min="260" max="260" width="10.5703125" style="528" customWidth="1"/>
    <col min="261" max="261" width="9" style="528" customWidth="1"/>
    <col min="262" max="512" width="9.140625" style="528"/>
    <col min="513" max="513" width="21.42578125" style="528" customWidth="1"/>
    <col min="514" max="514" width="11.85546875" style="528" customWidth="1"/>
    <col min="515" max="515" width="10" style="528" customWidth="1"/>
    <col min="516" max="516" width="10.5703125" style="528" customWidth="1"/>
    <col min="517" max="517" width="9" style="528" customWidth="1"/>
    <col min="518" max="768" width="9.140625" style="528"/>
    <col min="769" max="769" width="21.42578125" style="528" customWidth="1"/>
    <col min="770" max="770" width="11.85546875" style="528" customWidth="1"/>
    <col min="771" max="771" width="10" style="528" customWidth="1"/>
    <col min="772" max="772" width="10.5703125" style="528" customWidth="1"/>
    <col min="773" max="773" width="9" style="528" customWidth="1"/>
    <col min="774" max="1024" width="9.140625" style="528"/>
    <col min="1025" max="1025" width="21.42578125" style="528" customWidth="1"/>
    <col min="1026" max="1026" width="11.85546875" style="528" customWidth="1"/>
    <col min="1027" max="1027" width="10" style="528" customWidth="1"/>
    <col min="1028" max="1028" width="10.5703125" style="528" customWidth="1"/>
    <col min="1029" max="1029" width="9" style="528" customWidth="1"/>
    <col min="1030" max="1280" width="9.140625" style="528"/>
    <col min="1281" max="1281" width="21.42578125" style="528" customWidth="1"/>
    <col min="1282" max="1282" width="11.85546875" style="528" customWidth="1"/>
    <col min="1283" max="1283" width="10" style="528" customWidth="1"/>
    <col min="1284" max="1284" width="10.5703125" style="528" customWidth="1"/>
    <col min="1285" max="1285" width="9" style="528" customWidth="1"/>
    <col min="1286" max="1536" width="9.140625" style="528"/>
    <col min="1537" max="1537" width="21.42578125" style="528" customWidth="1"/>
    <col min="1538" max="1538" width="11.85546875" style="528" customWidth="1"/>
    <col min="1539" max="1539" width="10" style="528" customWidth="1"/>
    <col min="1540" max="1540" width="10.5703125" style="528" customWidth="1"/>
    <col min="1541" max="1541" width="9" style="528" customWidth="1"/>
    <col min="1542" max="1792" width="9.140625" style="528"/>
    <col min="1793" max="1793" width="21.42578125" style="528" customWidth="1"/>
    <col min="1794" max="1794" width="11.85546875" style="528" customWidth="1"/>
    <col min="1795" max="1795" width="10" style="528" customWidth="1"/>
    <col min="1796" max="1796" width="10.5703125" style="528" customWidth="1"/>
    <col min="1797" max="1797" width="9" style="528" customWidth="1"/>
    <col min="1798" max="2048" width="9.140625" style="528"/>
    <col min="2049" max="2049" width="21.42578125" style="528" customWidth="1"/>
    <col min="2050" max="2050" width="11.85546875" style="528" customWidth="1"/>
    <col min="2051" max="2051" width="10" style="528" customWidth="1"/>
    <col min="2052" max="2052" width="10.5703125" style="528" customWidth="1"/>
    <col min="2053" max="2053" width="9" style="528" customWidth="1"/>
    <col min="2054" max="2304" width="9.140625" style="528"/>
    <col min="2305" max="2305" width="21.42578125" style="528" customWidth="1"/>
    <col min="2306" max="2306" width="11.85546875" style="528" customWidth="1"/>
    <col min="2307" max="2307" width="10" style="528" customWidth="1"/>
    <col min="2308" max="2308" width="10.5703125" style="528" customWidth="1"/>
    <col min="2309" max="2309" width="9" style="528" customWidth="1"/>
    <col min="2310" max="2560" width="9.140625" style="528"/>
    <col min="2561" max="2561" width="21.42578125" style="528" customWidth="1"/>
    <col min="2562" max="2562" width="11.85546875" style="528" customWidth="1"/>
    <col min="2563" max="2563" width="10" style="528" customWidth="1"/>
    <col min="2564" max="2564" width="10.5703125" style="528" customWidth="1"/>
    <col min="2565" max="2565" width="9" style="528" customWidth="1"/>
    <col min="2566" max="2816" width="9.140625" style="528"/>
    <col min="2817" max="2817" width="21.42578125" style="528" customWidth="1"/>
    <col min="2818" max="2818" width="11.85546875" style="528" customWidth="1"/>
    <col min="2819" max="2819" width="10" style="528" customWidth="1"/>
    <col min="2820" max="2820" width="10.5703125" style="528" customWidth="1"/>
    <col min="2821" max="2821" width="9" style="528" customWidth="1"/>
    <col min="2822" max="3072" width="9.140625" style="528"/>
    <col min="3073" max="3073" width="21.42578125" style="528" customWidth="1"/>
    <col min="3074" max="3074" width="11.85546875" style="528" customWidth="1"/>
    <col min="3075" max="3075" width="10" style="528" customWidth="1"/>
    <col min="3076" max="3076" width="10.5703125" style="528" customWidth="1"/>
    <col min="3077" max="3077" width="9" style="528" customWidth="1"/>
    <col min="3078" max="3328" width="9.140625" style="528"/>
    <col min="3329" max="3329" width="21.42578125" style="528" customWidth="1"/>
    <col min="3330" max="3330" width="11.85546875" style="528" customWidth="1"/>
    <col min="3331" max="3331" width="10" style="528" customWidth="1"/>
    <col min="3332" max="3332" width="10.5703125" style="528" customWidth="1"/>
    <col min="3333" max="3333" width="9" style="528" customWidth="1"/>
    <col min="3334" max="3584" width="9.140625" style="528"/>
    <col min="3585" max="3585" width="21.42578125" style="528" customWidth="1"/>
    <col min="3586" max="3586" width="11.85546875" style="528" customWidth="1"/>
    <col min="3587" max="3587" width="10" style="528" customWidth="1"/>
    <col min="3588" max="3588" width="10.5703125" style="528" customWidth="1"/>
    <col min="3589" max="3589" width="9" style="528" customWidth="1"/>
    <col min="3590" max="3840" width="9.140625" style="528"/>
    <col min="3841" max="3841" width="21.42578125" style="528" customWidth="1"/>
    <col min="3842" max="3842" width="11.85546875" style="528" customWidth="1"/>
    <col min="3843" max="3843" width="10" style="528" customWidth="1"/>
    <col min="3844" max="3844" width="10.5703125" style="528" customWidth="1"/>
    <col min="3845" max="3845" width="9" style="528" customWidth="1"/>
    <col min="3846" max="4096" width="9.140625" style="528"/>
    <col min="4097" max="4097" width="21.42578125" style="528" customWidth="1"/>
    <col min="4098" max="4098" width="11.85546875" style="528" customWidth="1"/>
    <col min="4099" max="4099" width="10" style="528" customWidth="1"/>
    <col min="4100" max="4100" width="10.5703125" style="528" customWidth="1"/>
    <col min="4101" max="4101" width="9" style="528" customWidth="1"/>
    <col min="4102" max="4352" width="9.140625" style="528"/>
    <col min="4353" max="4353" width="21.42578125" style="528" customWidth="1"/>
    <col min="4354" max="4354" width="11.85546875" style="528" customWidth="1"/>
    <col min="4355" max="4355" width="10" style="528" customWidth="1"/>
    <col min="4356" max="4356" width="10.5703125" style="528" customWidth="1"/>
    <col min="4357" max="4357" width="9" style="528" customWidth="1"/>
    <col min="4358" max="4608" width="9.140625" style="528"/>
    <col min="4609" max="4609" width="21.42578125" style="528" customWidth="1"/>
    <col min="4610" max="4610" width="11.85546875" style="528" customWidth="1"/>
    <col min="4611" max="4611" width="10" style="528" customWidth="1"/>
    <col min="4612" max="4612" width="10.5703125" style="528" customWidth="1"/>
    <col min="4613" max="4613" width="9" style="528" customWidth="1"/>
    <col min="4614" max="4864" width="9.140625" style="528"/>
    <col min="4865" max="4865" width="21.42578125" style="528" customWidth="1"/>
    <col min="4866" max="4866" width="11.85546875" style="528" customWidth="1"/>
    <col min="4867" max="4867" width="10" style="528" customWidth="1"/>
    <col min="4868" max="4868" width="10.5703125" style="528" customWidth="1"/>
    <col min="4869" max="4869" width="9" style="528" customWidth="1"/>
    <col min="4870" max="5120" width="9.140625" style="528"/>
    <col min="5121" max="5121" width="21.42578125" style="528" customWidth="1"/>
    <col min="5122" max="5122" width="11.85546875" style="528" customWidth="1"/>
    <col min="5123" max="5123" width="10" style="528" customWidth="1"/>
    <col min="5124" max="5124" width="10.5703125" style="528" customWidth="1"/>
    <col min="5125" max="5125" width="9" style="528" customWidth="1"/>
    <col min="5126" max="5376" width="9.140625" style="528"/>
    <col min="5377" max="5377" width="21.42578125" style="528" customWidth="1"/>
    <col min="5378" max="5378" width="11.85546875" style="528" customWidth="1"/>
    <col min="5379" max="5379" width="10" style="528" customWidth="1"/>
    <col min="5380" max="5380" width="10.5703125" style="528" customWidth="1"/>
    <col min="5381" max="5381" width="9" style="528" customWidth="1"/>
    <col min="5382" max="5632" width="9.140625" style="528"/>
    <col min="5633" max="5633" width="21.42578125" style="528" customWidth="1"/>
    <col min="5634" max="5634" width="11.85546875" style="528" customWidth="1"/>
    <col min="5635" max="5635" width="10" style="528" customWidth="1"/>
    <col min="5636" max="5636" width="10.5703125" style="528" customWidth="1"/>
    <col min="5637" max="5637" width="9" style="528" customWidth="1"/>
    <col min="5638" max="5888" width="9.140625" style="528"/>
    <col min="5889" max="5889" width="21.42578125" style="528" customWidth="1"/>
    <col min="5890" max="5890" width="11.85546875" style="528" customWidth="1"/>
    <col min="5891" max="5891" width="10" style="528" customWidth="1"/>
    <col min="5892" max="5892" width="10.5703125" style="528" customWidth="1"/>
    <col min="5893" max="5893" width="9" style="528" customWidth="1"/>
    <col min="5894" max="6144" width="9.140625" style="528"/>
    <col min="6145" max="6145" width="21.42578125" style="528" customWidth="1"/>
    <col min="6146" max="6146" width="11.85546875" style="528" customWidth="1"/>
    <col min="6147" max="6147" width="10" style="528" customWidth="1"/>
    <col min="6148" max="6148" width="10.5703125" style="528" customWidth="1"/>
    <col min="6149" max="6149" width="9" style="528" customWidth="1"/>
    <col min="6150" max="6400" width="9.140625" style="528"/>
    <col min="6401" max="6401" width="21.42578125" style="528" customWidth="1"/>
    <col min="6402" max="6402" width="11.85546875" style="528" customWidth="1"/>
    <col min="6403" max="6403" width="10" style="528" customWidth="1"/>
    <col min="6404" max="6404" width="10.5703125" style="528" customWidth="1"/>
    <col min="6405" max="6405" width="9" style="528" customWidth="1"/>
    <col min="6406" max="6656" width="9.140625" style="528"/>
    <col min="6657" max="6657" width="21.42578125" style="528" customWidth="1"/>
    <col min="6658" max="6658" width="11.85546875" style="528" customWidth="1"/>
    <col min="6659" max="6659" width="10" style="528" customWidth="1"/>
    <col min="6660" max="6660" width="10.5703125" style="528" customWidth="1"/>
    <col min="6661" max="6661" width="9" style="528" customWidth="1"/>
    <col min="6662" max="6912" width="9.140625" style="528"/>
    <col min="6913" max="6913" width="21.42578125" style="528" customWidth="1"/>
    <col min="6914" max="6914" width="11.85546875" style="528" customWidth="1"/>
    <col min="6915" max="6915" width="10" style="528" customWidth="1"/>
    <col min="6916" max="6916" width="10.5703125" style="528" customWidth="1"/>
    <col min="6917" max="6917" width="9" style="528" customWidth="1"/>
    <col min="6918" max="7168" width="9.140625" style="528"/>
    <col min="7169" max="7169" width="21.42578125" style="528" customWidth="1"/>
    <col min="7170" max="7170" width="11.85546875" style="528" customWidth="1"/>
    <col min="7171" max="7171" width="10" style="528" customWidth="1"/>
    <col min="7172" max="7172" width="10.5703125" style="528" customWidth="1"/>
    <col min="7173" max="7173" width="9" style="528" customWidth="1"/>
    <col min="7174" max="7424" width="9.140625" style="528"/>
    <col min="7425" max="7425" width="21.42578125" style="528" customWidth="1"/>
    <col min="7426" max="7426" width="11.85546875" style="528" customWidth="1"/>
    <col min="7427" max="7427" width="10" style="528" customWidth="1"/>
    <col min="7428" max="7428" width="10.5703125" style="528" customWidth="1"/>
    <col min="7429" max="7429" width="9" style="528" customWidth="1"/>
    <col min="7430" max="7680" width="9.140625" style="528"/>
    <col min="7681" max="7681" width="21.42578125" style="528" customWidth="1"/>
    <col min="7682" max="7682" width="11.85546875" style="528" customWidth="1"/>
    <col min="7683" max="7683" width="10" style="528" customWidth="1"/>
    <col min="7684" max="7684" width="10.5703125" style="528" customWidth="1"/>
    <col min="7685" max="7685" width="9" style="528" customWidth="1"/>
    <col min="7686" max="7936" width="9.140625" style="528"/>
    <col min="7937" max="7937" width="21.42578125" style="528" customWidth="1"/>
    <col min="7938" max="7938" width="11.85546875" style="528" customWidth="1"/>
    <col min="7939" max="7939" width="10" style="528" customWidth="1"/>
    <col min="7940" max="7940" width="10.5703125" style="528" customWidth="1"/>
    <col min="7941" max="7941" width="9" style="528" customWidth="1"/>
    <col min="7942" max="8192" width="9.140625" style="528"/>
    <col min="8193" max="8193" width="21.42578125" style="528" customWidth="1"/>
    <col min="8194" max="8194" width="11.85546875" style="528" customWidth="1"/>
    <col min="8195" max="8195" width="10" style="528" customWidth="1"/>
    <col min="8196" max="8196" width="10.5703125" style="528" customWidth="1"/>
    <col min="8197" max="8197" width="9" style="528" customWidth="1"/>
    <col min="8198" max="8448" width="9.140625" style="528"/>
    <col min="8449" max="8449" width="21.42578125" style="528" customWidth="1"/>
    <col min="8450" max="8450" width="11.85546875" style="528" customWidth="1"/>
    <col min="8451" max="8451" width="10" style="528" customWidth="1"/>
    <col min="8452" max="8452" width="10.5703125" style="528" customWidth="1"/>
    <col min="8453" max="8453" width="9" style="528" customWidth="1"/>
    <col min="8454" max="8704" width="9.140625" style="528"/>
    <col min="8705" max="8705" width="21.42578125" style="528" customWidth="1"/>
    <col min="8706" max="8706" width="11.85546875" style="528" customWidth="1"/>
    <col min="8707" max="8707" width="10" style="528" customWidth="1"/>
    <col min="8708" max="8708" width="10.5703125" style="528" customWidth="1"/>
    <col min="8709" max="8709" width="9" style="528" customWidth="1"/>
    <col min="8710" max="8960" width="9.140625" style="528"/>
    <col min="8961" max="8961" width="21.42578125" style="528" customWidth="1"/>
    <col min="8962" max="8962" width="11.85546875" style="528" customWidth="1"/>
    <col min="8963" max="8963" width="10" style="528" customWidth="1"/>
    <col min="8964" max="8964" width="10.5703125" style="528" customWidth="1"/>
    <col min="8965" max="8965" width="9" style="528" customWidth="1"/>
    <col min="8966" max="9216" width="9.140625" style="528"/>
    <col min="9217" max="9217" width="21.42578125" style="528" customWidth="1"/>
    <col min="9218" max="9218" width="11.85546875" style="528" customWidth="1"/>
    <col min="9219" max="9219" width="10" style="528" customWidth="1"/>
    <col min="9220" max="9220" width="10.5703125" style="528" customWidth="1"/>
    <col min="9221" max="9221" width="9" style="528" customWidth="1"/>
    <col min="9222" max="9472" width="9.140625" style="528"/>
    <col min="9473" max="9473" width="21.42578125" style="528" customWidth="1"/>
    <col min="9474" max="9474" width="11.85546875" style="528" customWidth="1"/>
    <col min="9475" max="9475" width="10" style="528" customWidth="1"/>
    <col min="9476" max="9476" width="10.5703125" style="528" customWidth="1"/>
    <col min="9477" max="9477" width="9" style="528" customWidth="1"/>
    <col min="9478" max="9728" width="9.140625" style="528"/>
    <col min="9729" max="9729" width="21.42578125" style="528" customWidth="1"/>
    <col min="9730" max="9730" width="11.85546875" style="528" customWidth="1"/>
    <col min="9731" max="9731" width="10" style="528" customWidth="1"/>
    <col min="9732" max="9732" width="10.5703125" style="528" customWidth="1"/>
    <col min="9733" max="9733" width="9" style="528" customWidth="1"/>
    <col min="9734" max="9984" width="9.140625" style="528"/>
    <col min="9985" max="9985" width="21.42578125" style="528" customWidth="1"/>
    <col min="9986" max="9986" width="11.85546875" style="528" customWidth="1"/>
    <col min="9987" max="9987" width="10" style="528" customWidth="1"/>
    <col min="9988" max="9988" width="10.5703125" style="528" customWidth="1"/>
    <col min="9989" max="9989" width="9" style="528" customWidth="1"/>
    <col min="9990" max="10240" width="9.140625" style="528"/>
    <col min="10241" max="10241" width="21.42578125" style="528" customWidth="1"/>
    <col min="10242" max="10242" width="11.85546875" style="528" customWidth="1"/>
    <col min="10243" max="10243" width="10" style="528" customWidth="1"/>
    <col min="10244" max="10244" width="10.5703125" style="528" customWidth="1"/>
    <col min="10245" max="10245" width="9" style="528" customWidth="1"/>
    <col min="10246" max="10496" width="9.140625" style="528"/>
    <col min="10497" max="10497" width="21.42578125" style="528" customWidth="1"/>
    <col min="10498" max="10498" width="11.85546875" style="528" customWidth="1"/>
    <col min="10499" max="10499" width="10" style="528" customWidth="1"/>
    <col min="10500" max="10500" width="10.5703125" style="528" customWidth="1"/>
    <col min="10501" max="10501" width="9" style="528" customWidth="1"/>
    <col min="10502" max="10752" width="9.140625" style="528"/>
    <col min="10753" max="10753" width="21.42578125" style="528" customWidth="1"/>
    <col min="10754" max="10754" width="11.85546875" style="528" customWidth="1"/>
    <col min="10755" max="10755" width="10" style="528" customWidth="1"/>
    <col min="10756" max="10756" width="10.5703125" style="528" customWidth="1"/>
    <col min="10757" max="10757" width="9" style="528" customWidth="1"/>
    <col min="10758" max="11008" width="9.140625" style="528"/>
    <col min="11009" max="11009" width="21.42578125" style="528" customWidth="1"/>
    <col min="11010" max="11010" width="11.85546875" style="528" customWidth="1"/>
    <col min="11011" max="11011" width="10" style="528" customWidth="1"/>
    <col min="11012" max="11012" width="10.5703125" style="528" customWidth="1"/>
    <col min="11013" max="11013" width="9" style="528" customWidth="1"/>
    <col min="11014" max="11264" width="9.140625" style="528"/>
    <col min="11265" max="11265" width="21.42578125" style="528" customWidth="1"/>
    <col min="11266" max="11266" width="11.85546875" style="528" customWidth="1"/>
    <col min="11267" max="11267" width="10" style="528" customWidth="1"/>
    <col min="11268" max="11268" width="10.5703125" style="528" customWidth="1"/>
    <col min="11269" max="11269" width="9" style="528" customWidth="1"/>
    <col min="11270" max="11520" width="9.140625" style="528"/>
    <col min="11521" max="11521" width="21.42578125" style="528" customWidth="1"/>
    <col min="11522" max="11522" width="11.85546875" style="528" customWidth="1"/>
    <col min="11523" max="11523" width="10" style="528" customWidth="1"/>
    <col min="11524" max="11524" width="10.5703125" style="528" customWidth="1"/>
    <col min="11525" max="11525" width="9" style="528" customWidth="1"/>
    <col min="11526" max="11776" width="9.140625" style="528"/>
    <col min="11777" max="11777" width="21.42578125" style="528" customWidth="1"/>
    <col min="11778" max="11778" width="11.85546875" style="528" customWidth="1"/>
    <col min="11779" max="11779" width="10" style="528" customWidth="1"/>
    <col min="11780" max="11780" width="10.5703125" style="528" customWidth="1"/>
    <col min="11781" max="11781" width="9" style="528" customWidth="1"/>
    <col min="11782" max="12032" width="9.140625" style="528"/>
    <col min="12033" max="12033" width="21.42578125" style="528" customWidth="1"/>
    <col min="12034" max="12034" width="11.85546875" style="528" customWidth="1"/>
    <col min="12035" max="12035" width="10" style="528" customWidth="1"/>
    <col min="12036" max="12036" width="10.5703125" style="528" customWidth="1"/>
    <col min="12037" max="12037" width="9" style="528" customWidth="1"/>
    <col min="12038" max="12288" width="9.140625" style="528"/>
    <col min="12289" max="12289" width="21.42578125" style="528" customWidth="1"/>
    <col min="12290" max="12290" width="11.85546875" style="528" customWidth="1"/>
    <col min="12291" max="12291" width="10" style="528" customWidth="1"/>
    <col min="12292" max="12292" width="10.5703125" style="528" customWidth="1"/>
    <col min="12293" max="12293" width="9" style="528" customWidth="1"/>
    <col min="12294" max="12544" width="9.140625" style="528"/>
    <col min="12545" max="12545" width="21.42578125" style="528" customWidth="1"/>
    <col min="12546" max="12546" width="11.85546875" style="528" customWidth="1"/>
    <col min="12547" max="12547" width="10" style="528" customWidth="1"/>
    <col min="12548" max="12548" width="10.5703125" style="528" customWidth="1"/>
    <col min="12549" max="12549" width="9" style="528" customWidth="1"/>
    <col min="12550" max="12800" width="9.140625" style="528"/>
    <col min="12801" max="12801" width="21.42578125" style="528" customWidth="1"/>
    <col min="12802" max="12802" width="11.85546875" style="528" customWidth="1"/>
    <col min="12803" max="12803" width="10" style="528" customWidth="1"/>
    <col min="12804" max="12804" width="10.5703125" style="528" customWidth="1"/>
    <col min="12805" max="12805" width="9" style="528" customWidth="1"/>
    <col min="12806" max="13056" width="9.140625" style="528"/>
    <col min="13057" max="13057" width="21.42578125" style="528" customWidth="1"/>
    <col min="13058" max="13058" width="11.85546875" style="528" customWidth="1"/>
    <col min="13059" max="13059" width="10" style="528" customWidth="1"/>
    <col min="13060" max="13060" width="10.5703125" style="528" customWidth="1"/>
    <col min="13061" max="13061" width="9" style="528" customWidth="1"/>
    <col min="13062" max="13312" width="9.140625" style="528"/>
    <col min="13313" max="13313" width="21.42578125" style="528" customWidth="1"/>
    <col min="13314" max="13314" width="11.85546875" style="528" customWidth="1"/>
    <col min="13315" max="13315" width="10" style="528" customWidth="1"/>
    <col min="13316" max="13316" width="10.5703125" style="528" customWidth="1"/>
    <col min="13317" max="13317" width="9" style="528" customWidth="1"/>
    <col min="13318" max="13568" width="9.140625" style="528"/>
    <col min="13569" max="13569" width="21.42578125" style="528" customWidth="1"/>
    <col min="13570" max="13570" width="11.85546875" style="528" customWidth="1"/>
    <col min="13571" max="13571" width="10" style="528" customWidth="1"/>
    <col min="13572" max="13572" width="10.5703125" style="528" customWidth="1"/>
    <col min="13573" max="13573" width="9" style="528" customWidth="1"/>
    <col min="13574" max="13824" width="9.140625" style="528"/>
    <col min="13825" max="13825" width="21.42578125" style="528" customWidth="1"/>
    <col min="13826" max="13826" width="11.85546875" style="528" customWidth="1"/>
    <col min="13827" max="13827" width="10" style="528" customWidth="1"/>
    <col min="13828" max="13828" width="10.5703125" style="528" customWidth="1"/>
    <col min="13829" max="13829" width="9" style="528" customWidth="1"/>
    <col min="13830" max="14080" width="9.140625" style="528"/>
    <col min="14081" max="14081" width="21.42578125" style="528" customWidth="1"/>
    <col min="14082" max="14082" width="11.85546875" style="528" customWidth="1"/>
    <col min="14083" max="14083" width="10" style="528" customWidth="1"/>
    <col min="14084" max="14084" width="10.5703125" style="528" customWidth="1"/>
    <col min="14085" max="14085" width="9" style="528" customWidth="1"/>
    <col min="14086" max="14336" width="9.140625" style="528"/>
    <col min="14337" max="14337" width="21.42578125" style="528" customWidth="1"/>
    <col min="14338" max="14338" width="11.85546875" style="528" customWidth="1"/>
    <col min="14339" max="14339" width="10" style="528" customWidth="1"/>
    <col min="14340" max="14340" width="10.5703125" style="528" customWidth="1"/>
    <col min="14341" max="14341" width="9" style="528" customWidth="1"/>
    <col min="14342" max="14592" width="9.140625" style="528"/>
    <col min="14593" max="14593" width="21.42578125" style="528" customWidth="1"/>
    <col min="14594" max="14594" width="11.85546875" style="528" customWidth="1"/>
    <col min="14595" max="14595" width="10" style="528" customWidth="1"/>
    <col min="14596" max="14596" width="10.5703125" style="528" customWidth="1"/>
    <col min="14597" max="14597" width="9" style="528" customWidth="1"/>
    <col min="14598" max="14848" width="9.140625" style="528"/>
    <col min="14849" max="14849" width="21.42578125" style="528" customWidth="1"/>
    <col min="14850" max="14850" width="11.85546875" style="528" customWidth="1"/>
    <col min="14851" max="14851" width="10" style="528" customWidth="1"/>
    <col min="14852" max="14852" width="10.5703125" style="528" customWidth="1"/>
    <col min="14853" max="14853" width="9" style="528" customWidth="1"/>
    <col min="14854" max="15104" width="9.140625" style="528"/>
    <col min="15105" max="15105" width="21.42578125" style="528" customWidth="1"/>
    <col min="15106" max="15106" width="11.85546875" style="528" customWidth="1"/>
    <col min="15107" max="15107" width="10" style="528" customWidth="1"/>
    <col min="15108" max="15108" width="10.5703125" style="528" customWidth="1"/>
    <col min="15109" max="15109" width="9" style="528" customWidth="1"/>
    <col min="15110" max="15360" width="9.140625" style="528"/>
    <col min="15361" max="15361" width="21.42578125" style="528" customWidth="1"/>
    <col min="15362" max="15362" width="11.85546875" style="528" customWidth="1"/>
    <col min="15363" max="15363" width="10" style="528" customWidth="1"/>
    <col min="15364" max="15364" width="10.5703125" style="528" customWidth="1"/>
    <col min="15365" max="15365" width="9" style="528" customWidth="1"/>
    <col min="15366" max="15616" width="9.140625" style="528"/>
    <col min="15617" max="15617" width="21.42578125" style="528" customWidth="1"/>
    <col min="15618" max="15618" width="11.85546875" style="528" customWidth="1"/>
    <col min="15619" max="15619" width="10" style="528" customWidth="1"/>
    <col min="15620" max="15620" width="10.5703125" style="528" customWidth="1"/>
    <col min="15621" max="15621" width="9" style="528" customWidth="1"/>
    <col min="15622" max="15872" width="9.140625" style="528"/>
    <col min="15873" max="15873" width="21.42578125" style="528" customWidth="1"/>
    <col min="15874" max="15874" width="11.85546875" style="528" customWidth="1"/>
    <col min="15875" max="15875" width="10" style="528" customWidth="1"/>
    <col min="15876" max="15876" width="10.5703125" style="528" customWidth="1"/>
    <col min="15877" max="15877" width="9" style="528" customWidth="1"/>
    <col min="15878" max="16128" width="9.140625" style="528"/>
    <col min="16129" max="16129" width="21.42578125" style="528" customWidth="1"/>
    <col min="16130" max="16130" width="11.85546875" style="528" customWidth="1"/>
    <col min="16131" max="16131" width="10" style="528" customWidth="1"/>
    <col min="16132" max="16132" width="10.5703125" style="528" customWidth="1"/>
    <col min="16133" max="16133" width="9" style="528" customWidth="1"/>
    <col min="16134" max="16384" width="9.140625" style="528"/>
  </cols>
  <sheetData>
    <row r="2" spans="1:5">
      <c r="A2" s="862" t="s">
        <v>697</v>
      </c>
      <c r="B2" s="862"/>
      <c r="C2" s="862"/>
      <c r="D2" s="862"/>
      <c r="E2" s="862"/>
    </row>
    <row r="4" spans="1:5">
      <c r="C4" s="863" t="s">
        <v>689</v>
      </c>
      <c r="D4" s="863"/>
    </row>
    <row r="5" spans="1:5" ht="28.5">
      <c r="A5" s="529" t="s">
        <v>698</v>
      </c>
      <c r="B5" s="529" t="s">
        <v>699</v>
      </c>
      <c r="C5" s="529" t="s">
        <v>700</v>
      </c>
      <c r="D5" s="529" t="s">
        <v>701</v>
      </c>
      <c r="E5" s="530" t="s">
        <v>157</v>
      </c>
    </row>
    <row r="6" spans="1:5">
      <c r="A6" s="531" t="s">
        <v>702</v>
      </c>
      <c r="B6" s="532" t="s">
        <v>703</v>
      </c>
      <c r="C6" s="533">
        <v>12530.6</v>
      </c>
      <c r="D6" s="533">
        <v>5961.7</v>
      </c>
      <c r="E6" s="534">
        <f>D6/C6*100</f>
        <v>47.577131182864349</v>
      </c>
    </row>
    <row r="7" spans="1:5">
      <c r="A7" s="535" t="s">
        <v>704</v>
      </c>
      <c r="B7" s="536" t="s">
        <v>705</v>
      </c>
      <c r="C7" s="537">
        <v>30.2</v>
      </c>
      <c r="D7" s="537">
        <v>18.760000000000002</v>
      </c>
      <c r="E7" s="538">
        <f>D7/C7*100</f>
        <v>62.119205298013249</v>
      </c>
    </row>
    <row r="8" spans="1:5">
      <c r="A8" s="539" t="s">
        <v>185</v>
      </c>
      <c r="B8" s="540" t="s">
        <v>504</v>
      </c>
      <c r="C8" s="541">
        <v>53455.6</v>
      </c>
      <c r="D8" s="541">
        <v>30757.200000000001</v>
      </c>
      <c r="E8" s="542">
        <f>D8/C8*100</f>
        <v>57.537844491503229</v>
      </c>
    </row>
    <row r="10" spans="1:5">
      <c r="B10" s="543"/>
      <c r="C10" s="543"/>
      <c r="D10" s="543"/>
      <c r="E10" s="543"/>
    </row>
    <row r="11" spans="1:5" ht="14.25" customHeight="1">
      <c r="A11" s="862" t="s">
        <v>706</v>
      </c>
      <c r="B11" s="862"/>
      <c r="C11" s="862"/>
      <c r="D11" s="862"/>
      <c r="E11" s="862"/>
    </row>
    <row r="13" spans="1:5" ht="28.5">
      <c r="A13" s="530" t="s">
        <v>111</v>
      </c>
      <c r="B13" s="530" t="s">
        <v>707</v>
      </c>
      <c r="C13" s="530" t="s">
        <v>708</v>
      </c>
      <c r="D13" s="530" t="s">
        <v>709</v>
      </c>
      <c r="E13" s="530" t="s">
        <v>157</v>
      </c>
    </row>
    <row r="14" spans="1:5">
      <c r="A14" s="531" t="s">
        <v>710</v>
      </c>
      <c r="B14" s="532" t="s">
        <v>504</v>
      </c>
      <c r="C14" s="544">
        <v>325203</v>
      </c>
      <c r="D14" s="544">
        <v>428580</v>
      </c>
      <c r="E14" s="534">
        <f>D14/C14*100</f>
        <v>131.78845213605041</v>
      </c>
    </row>
    <row r="15" spans="1:5">
      <c r="A15" s="535" t="s">
        <v>711</v>
      </c>
      <c r="B15" s="536" t="s">
        <v>504</v>
      </c>
      <c r="C15" s="537">
        <v>99350</v>
      </c>
      <c r="D15" s="537">
        <v>88616.2</v>
      </c>
      <c r="E15" s="538">
        <f>D15/C15*100</f>
        <v>89.195973829894314</v>
      </c>
    </row>
    <row r="16" spans="1:5">
      <c r="A16" s="535" t="s">
        <v>712</v>
      </c>
      <c r="B16" s="536" t="s">
        <v>713</v>
      </c>
      <c r="C16" s="537">
        <v>686</v>
      </c>
      <c r="D16" s="537">
        <v>647</v>
      </c>
      <c r="E16" s="538">
        <f>D16/C16*100</f>
        <v>94.314868804664727</v>
      </c>
    </row>
    <row r="17" spans="1:5" ht="28.5">
      <c r="A17" s="539" t="s">
        <v>714</v>
      </c>
      <c r="B17" s="540" t="s">
        <v>713</v>
      </c>
      <c r="C17" s="541">
        <v>13573</v>
      </c>
      <c r="D17" s="541">
        <v>9863</v>
      </c>
      <c r="E17" s="542">
        <f>D17/C17*100</f>
        <v>72.666322846828251</v>
      </c>
    </row>
    <row r="19" spans="1:5">
      <c r="A19" s="862"/>
      <c r="B19" s="862"/>
      <c r="C19" s="862"/>
      <c r="D19" s="862"/>
      <c r="E19" s="862"/>
    </row>
    <row r="20" spans="1:5">
      <c r="A20" s="862"/>
      <c r="B20" s="862"/>
      <c r="C20" s="862"/>
      <c r="D20" s="862"/>
      <c r="E20" s="862"/>
    </row>
    <row r="21" spans="1:5">
      <c r="A21" s="862"/>
      <c r="B21" s="862"/>
      <c r="C21" s="862"/>
      <c r="D21" s="862"/>
      <c r="E21" s="862"/>
    </row>
    <row r="22" spans="1:5">
      <c r="A22" s="862"/>
      <c r="B22" s="862"/>
      <c r="C22" s="862"/>
      <c r="D22" s="862"/>
      <c r="E22" s="862"/>
    </row>
  </sheetData>
  <mergeCells count="4">
    <mergeCell ref="A2:E2"/>
    <mergeCell ref="C4:D4"/>
    <mergeCell ref="A11:E11"/>
    <mergeCell ref="A19:E2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O14" sqref="O14"/>
    </sheetView>
  </sheetViews>
  <sheetFormatPr defaultRowHeight="12.75"/>
  <cols>
    <col min="1" max="1" width="3.5703125" style="545" customWidth="1"/>
    <col min="2" max="2" width="13.85546875" style="545" customWidth="1"/>
    <col min="3" max="12" width="7.5703125" style="559" customWidth="1"/>
    <col min="13" max="13" width="6.85546875" style="545" customWidth="1"/>
    <col min="14" max="256" width="9.140625" style="545"/>
    <col min="257" max="257" width="3.5703125" style="545" customWidth="1"/>
    <col min="258" max="258" width="13.85546875" style="545" customWidth="1"/>
    <col min="259" max="268" width="7.5703125" style="545" customWidth="1"/>
    <col min="269" max="269" width="6.85546875" style="545" customWidth="1"/>
    <col min="270" max="512" width="9.140625" style="545"/>
    <col min="513" max="513" width="3.5703125" style="545" customWidth="1"/>
    <col min="514" max="514" width="13.85546875" style="545" customWidth="1"/>
    <col min="515" max="524" width="7.5703125" style="545" customWidth="1"/>
    <col min="525" max="525" width="6.85546875" style="545" customWidth="1"/>
    <col min="526" max="768" width="9.140625" style="545"/>
    <col min="769" max="769" width="3.5703125" style="545" customWidth="1"/>
    <col min="770" max="770" width="13.85546875" style="545" customWidth="1"/>
    <col min="771" max="780" width="7.5703125" style="545" customWidth="1"/>
    <col min="781" max="781" width="6.85546875" style="545" customWidth="1"/>
    <col min="782" max="1024" width="9.140625" style="545"/>
    <col min="1025" max="1025" width="3.5703125" style="545" customWidth="1"/>
    <col min="1026" max="1026" width="13.85546875" style="545" customWidth="1"/>
    <col min="1027" max="1036" width="7.5703125" style="545" customWidth="1"/>
    <col min="1037" max="1037" width="6.85546875" style="545" customWidth="1"/>
    <col min="1038" max="1280" width="9.140625" style="545"/>
    <col min="1281" max="1281" width="3.5703125" style="545" customWidth="1"/>
    <col min="1282" max="1282" width="13.85546875" style="545" customWidth="1"/>
    <col min="1283" max="1292" width="7.5703125" style="545" customWidth="1"/>
    <col min="1293" max="1293" width="6.85546875" style="545" customWidth="1"/>
    <col min="1294" max="1536" width="9.140625" style="545"/>
    <col min="1537" max="1537" width="3.5703125" style="545" customWidth="1"/>
    <col min="1538" max="1538" width="13.85546875" style="545" customWidth="1"/>
    <col min="1539" max="1548" width="7.5703125" style="545" customWidth="1"/>
    <col min="1549" max="1549" width="6.85546875" style="545" customWidth="1"/>
    <col min="1550" max="1792" width="9.140625" style="545"/>
    <col min="1793" max="1793" width="3.5703125" style="545" customWidth="1"/>
    <col min="1794" max="1794" width="13.85546875" style="545" customWidth="1"/>
    <col min="1795" max="1804" width="7.5703125" style="545" customWidth="1"/>
    <col min="1805" max="1805" width="6.85546875" style="545" customWidth="1"/>
    <col min="1806" max="2048" width="9.140625" style="545"/>
    <col min="2049" max="2049" width="3.5703125" style="545" customWidth="1"/>
    <col min="2050" max="2050" width="13.85546875" style="545" customWidth="1"/>
    <col min="2051" max="2060" width="7.5703125" style="545" customWidth="1"/>
    <col min="2061" max="2061" width="6.85546875" style="545" customWidth="1"/>
    <col min="2062" max="2304" width="9.140625" style="545"/>
    <col min="2305" max="2305" width="3.5703125" style="545" customWidth="1"/>
    <col min="2306" max="2306" width="13.85546875" style="545" customWidth="1"/>
    <col min="2307" max="2316" width="7.5703125" style="545" customWidth="1"/>
    <col min="2317" max="2317" width="6.85546875" style="545" customWidth="1"/>
    <col min="2318" max="2560" width="9.140625" style="545"/>
    <col min="2561" max="2561" width="3.5703125" style="545" customWidth="1"/>
    <col min="2562" max="2562" width="13.85546875" style="545" customWidth="1"/>
    <col min="2563" max="2572" width="7.5703125" style="545" customWidth="1"/>
    <col min="2573" max="2573" width="6.85546875" style="545" customWidth="1"/>
    <col min="2574" max="2816" width="9.140625" style="545"/>
    <col min="2817" max="2817" width="3.5703125" style="545" customWidth="1"/>
    <col min="2818" max="2818" width="13.85546875" style="545" customWidth="1"/>
    <col min="2819" max="2828" width="7.5703125" style="545" customWidth="1"/>
    <col min="2829" max="2829" width="6.85546875" style="545" customWidth="1"/>
    <col min="2830" max="3072" width="9.140625" style="545"/>
    <col min="3073" max="3073" width="3.5703125" style="545" customWidth="1"/>
    <col min="3074" max="3074" width="13.85546875" style="545" customWidth="1"/>
    <col min="3075" max="3084" width="7.5703125" style="545" customWidth="1"/>
    <col min="3085" max="3085" width="6.85546875" style="545" customWidth="1"/>
    <col min="3086" max="3328" width="9.140625" style="545"/>
    <col min="3329" max="3329" width="3.5703125" style="545" customWidth="1"/>
    <col min="3330" max="3330" width="13.85546875" style="545" customWidth="1"/>
    <col min="3331" max="3340" width="7.5703125" style="545" customWidth="1"/>
    <col min="3341" max="3341" width="6.85546875" style="545" customWidth="1"/>
    <col min="3342" max="3584" width="9.140625" style="545"/>
    <col min="3585" max="3585" width="3.5703125" style="545" customWidth="1"/>
    <col min="3586" max="3586" width="13.85546875" style="545" customWidth="1"/>
    <col min="3587" max="3596" width="7.5703125" style="545" customWidth="1"/>
    <col min="3597" max="3597" width="6.85546875" style="545" customWidth="1"/>
    <col min="3598" max="3840" width="9.140625" style="545"/>
    <col min="3841" max="3841" width="3.5703125" style="545" customWidth="1"/>
    <col min="3842" max="3842" width="13.85546875" style="545" customWidth="1"/>
    <col min="3843" max="3852" width="7.5703125" style="545" customWidth="1"/>
    <col min="3853" max="3853" width="6.85546875" style="545" customWidth="1"/>
    <col min="3854" max="4096" width="9.140625" style="545"/>
    <col min="4097" max="4097" width="3.5703125" style="545" customWidth="1"/>
    <col min="4098" max="4098" width="13.85546875" style="545" customWidth="1"/>
    <col min="4099" max="4108" width="7.5703125" style="545" customWidth="1"/>
    <col min="4109" max="4109" width="6.85546875" style="545" customWidth="1"/>
    <col min="4110" max="4352" width="9.140625" style="545"/>
    <col min="4353" max="4353" width="3.5703125" style="545" customWidth="1"/>
    <col min="4354" max="4354" width="13.85546875" style="545" customWidth="1"/>
    <col min="4355" max="4364" width="7.5703125" style="545" customWidth="1"/>
    <col min="4365" max="4365" width="6.85546875" style="545" customWidth="1"/>
    <col min="4366" max="4608" width="9.140625" style="545"/>
    <col min="4609" max="4609" width="3.5703125" style="545" customWidth="1"/>
    <col min="4610" max="4610" width="13.85546875" style="545" customWidth="1"/>
    <col min="4611" max="4620" width="7.5703125" style="545" customWidth="1"/>
    <col min="4621" max="4621" width="6.85546875" style="545" customWidth="1"/>
    <col min="4622" max="4864" width="9.140625" style="545"/>
    <col min="4865" max="4865" width="3.5703125" style="545" customWidth="1"/>
    <col min="4866" max="4866" width="13.85546875" style="545" customWidth="1"/>
    <col min="4867" max="4876" width="7.5703125" style="545" customWidth="1"/>
    <col min="4877" max="4877" width="6.85546875" style="545" customWidth="1"/>
    <col min="4878" max="5120" width="9.140625" style="545"/>
    <col min="5121" max="5121" width="3.5703125" style="545" customWidth="1"/>
    <col min="5122" max="5122" width="13.85546875" style="545" customWidth="1"/>
    <col min="5123" max="5132" width="7.5703125" style="545" customWidth="1"/>
    <col min="5133" max="5133" width="6.85546875" style="545" customWidth="1"/>
    <col min="5134" max="5376" width="9.140625" style="545"/>
    <col min="5377" max="5377" width="3.5703125" style="545" customWidth="1"/>
    <col min="5378" max="5378" width="13.85546875" style="545" customWidth="1"/>
    <col min="5379" max="5388" width="7.5703125" style="545" customWidth="1"/>
    <col min="5389" max="5389" width="6.85546875" style="545" customWidth="1"/>
    <col min="5390" max="5632" width="9.140625" style="545"/>
    <col min="5633" max="5633" width="3.5703125" style="545" customWidth="1"/>
    <col min="5634" max="5634" width="13.85546875" style="545" customWidth="1"/>
    <col min="5635" max="5644" width="7.5703125" style="545" customWidth="1"/>
    <col min="5645" max="5645" width="6.85546875" style="545" customWidth="1"/>
    <col min="5646" max="5888" width="9.140625" style="545"/>
    <col min="5889" max="5889" width="3.5703125" style="545" customWidth="1"/>
    <col min="5890" max="5890" width="13.85546875" style="545" customWidth="1"/>
    <col min="5891" max="5900" width="7.5703125" style="545" customWidth="1"/>
    <col min="5901" max="5901" width="6.85546875" style="545" customWidth="1"/>
    <col min="5902" max="6144" width="9.140625" style="545"/>
    <col min="6145" max="6145" width="3.5703125" style="545" customWidth="1"/>
    <col min="6146" max="6146" width="13.85546875" style="545" customWidth="1"/>
    <col min="6147" max="6156" width="7.5703125" style="545" customWidth="1"/>
    <col min="6157" max="6157" width="6.85546875" style="545" customWidth="1"/>
    <col min="6158" max="6400" width="9.140625" style="545"/>
    <col min="6401" max="6401" width="3.5703125" style="545" customWidth="1"/>
    <col min="6402" max="6402" width="13.85546875" style="545" customWidth="1"/>
    <col min="6403" max="6412" width="7.5703125" style="545" customWidth="1"/>
    <col min="6413" max="6413" width="6.85546875" style="545" customWidth="1"/>
    <col min="6414" max="6656" width="9.140625" style="545"/>
    <col min="6657" max="6657" width="3.5703125" style="545" customWidth="1"/>
    <col min="6658" max="6658" width="13.85546875" style="545" customWidth="1"/>
    <col min="6659" max="6668" width="7.5703125" style="545" customWidth="1"/>
    <col min="6669" max="6669" width="6.85546875" style="545" customWidth="1"/>
    <col min="6670" max="6912" width="9.140625" style="545"/>
    <col min="6913" max="6913" width="3.5703125" style="545" customWidth="1"/>
    <col min="6914" max="6914" width="13.85546875" style="545" customWidth="1"/>
    <col min="6915" max="6924" width="7.5703125" style="545" customWidth="1"/>
    <col min="6925" max="6925" width="6.85546875" style="545" customWidth="1"/>
    <col min="6926" max="7168" width="9.140625" style="545"/>
    <col min="7169" max="7169" width="3.5703125" style="545" customWidth="1"/>
    <col min="7170" max="7170" width="13.85546875" style="545" customWidth="1"/>
    <col min="7171" max="7180" width="7.5703125" style="545" customWidth="1"/>
    <col min="7181" max="7181" width="6.85546875" style="545" customWidth="1"/>
    <col min="7182" max="7424" width="9.140625" style="545"/>
    <col min="7425" max="7425" width="3.5703125" style="545" customWidth="1"/>
    <col min="7426" max="7426" width="13.85546875" style="545" customWidth="1"/>
    <col min="7427" max="7436" width="7.5703125" style="545" customWidth="1"/>
    <col min="7437" max="7437" width="6.85546875" style="545" customWidth="1"/>
    <col min="7438" max="7680" width="9.140625" style="545"/>
    <col min="7681" max="7681" width="3.5703125" style="545" customWidth="1"/>
    <col min="7682" max="7682" width="13.85546875" style="545" customWidth="1"/>
    <col min="7683" max="7692" width="7.5703125" style="545" customWidth="1"/>
    <col min="7693" max="7693" width="6.85546875" style="545" customWidth="1"/>
    <col min="7694" max="7936" width="9.140625" style="545"/>
    <col min="7937" max="7937" width="3.5703125" style="545" customWidth="1"/>
    <col min="7938" max="7938" width="13.85546875" style="545" customWidth="1"/>
    <col min="7939" max="7948" width="7.5703125" style="545" customWidth="1"/>
    <col min="7949" max="7949" width="6.85546875" style="545" customWidth="1"/>
    <col min="7950" max="8192" width="9.140625" style="545"/>
    <col min="8193" max="8193" width="3.5703125" style="545" customWidth="1"/>
    <col min="8194" max="8194" width="13.85546875" style="545" customWidth="1"/>
    <col min="8195" max="8204" width="7.5703125" style="545" customWidth="1"/>
    <col min="8205" max="8205" width="6.85546875" style="545" customWidth="1"/>
    <col min="8206" max="8448" width="9.140625" style="545"/>
    <col min="8449" max="8449" width="3.5703125" style="545" customWidth="1"/>
    <col min="8450" max="8450" width="13.85546875" style="545" customWidth="1"/>
    <col min="8451" max="8460" width="7.5703125" style="545" customWidth="1"/>
    <col min="8461" max="8461" width="6.85546875" style="545" customWidth="1"/>
    <col min="8462" max="8704" width="9.140625" style="545"/>
    <col min="8705" max="8705" width="3.5703125" style="545" customWidth="1"/>
    <col min="8706" max="8706" width="13.85546875" style="545" customWidth="1"/>
    <col min="8707" max="8716" width="7.5703125" style="545" customWidth="1"/>
    <col min="8717" max="8717" width="6.85546875" style="545" customWidth="1"/>
    <col min="8718" max="8960" width="9.140625" style="545"/>
    <col min="8961" max="8961" width="3.5703125" style="545" customWidth="1"/>
    <col min="8962" max="8962" width="13.85546875" style="545" customWidth="1"/>
    <col min="8963" max="8972" width="7.5703125" style="545" customWidth="1"/>
    <col min="8973" max="8973" width="6.85546875" style="545" customWidth="1"/>
    <col min="8974" max="9216" width="9.140625" style="545"/>
    <col min="9217" max="9217" width="3.5703125" style="545" customWidth="1"/>
    <col min="9218" max="9218" width="13.85546875" style="545" customWidth="1"/>
    <col min="9219" max="9228" width="7.5703125" style="545" customWidth="1"/>
    <col min="9229" max="9229" width="6.85546875" style="545" customWidth="1"/>
    <col min="9230" max="9472" width="9.140625" style="545"/>
    <col min="9473" max="9473" width="3.5703125" style="545" customWidth="1"/>
    <col min="9474" max="9474" width="13.85546875" style="545" customWidth="1"/>
    <col min="9475" max="9484" width="7.5703125" style="545" customWidth="1"/>
    <col min="9485" max="9485" width="6.85546875" style="545" customWidth="1"/>
    <col min="9486" max="9728" width="9.140625" style="545"/>
    <col min="9729" max="9729" width="3.5703125" style="545" customWidth="1"/>
    <col min="9730" max="9730" width="13.85546875" style="545" customWidth="1"/>
    <col min="9731" max="9740" width="7.5703125" style="545" customWidth="1"/>
    <col min="9741" max="9741" width="6.85546875" style="545" customWidth="1"/>
    <col min="9742" max="9984" width="9.140625" style="545"/>
    <col min="9985" max="9985" width="3.5703125" style="545" customWidth="1"/>
    <col min="9986" max="9986" width="13.85546875" style="545" customWidth="1"/>
    <col min="9987" max="9996" width="7.5703125" style="545" customWidth="1"/>
    <col min="9997" max="9997" width="6.85546875" style="545" customWidth="1"/>
    <col min="9998" max="10240" width="9.140625" style="545"/>
    <col min="10241" max="10241" width="3.5703125" style="545" customWidth="1"/>
    <col min="10242" max="10242" width="13.85546875" style="545" customWidth="1"/>
    <col min="10243" max="10252" width="7.5703125" style="545" customWidth="1"/>
    <col min="10253" max="10253" width="6.85546875" style="545" customWidth="1"/>
    <col min="10254" max="10496" width="9.140625" style="545"/>
    <col min="10497" max="10497" width="3.5703125" style="545" customWidth="1"/>
    <col min="10498" max="10498" width="13.85546875" style="545" customWidth="1"/>
    <col min="10499" max="10508" width="7.5703125" style="545" customWidth="1"/>
    <col min="10509" max="10509" width="6.85546875" style="545" customWidth="1"/>
    <col min="10510" max="10752" width="9.140625" style="545"/>
    <col min="10753" max="10753" width="3.5703125" style="545" customWidth="1"/>
    <col min="10754" max="10754" width="13.85546875" style="545" customWidth="1"/>
    <col min="10755" max="10764" width="7.5703125" style="545" customWidth="1"/>
    <col min="10765" max="10765" width="6.85546875" style="545" customWidth="1"/>
    <col min="10766" max="11008" width="9.140625" style="545"/>
    <col min="11009" max="11009" width="3.5703125" style="545" customWidth="1"/>
    <col min="11010" max="11010" width="13.85546875" style="545" customWidth="1"/>
    <col min="11011" max="11020" width="7.5703125" style="545" customWidth="1"/>
    <col min="11021" max="11021" width="6.85546875" style="545" customWidth="1"/>
    <col min="11022" max="11264" width="9.140625" style="545"/>
    <col min="11265" max="11265" width="3.5703125" style="545" customWidth="1"/>
    <col min="11266" max="11266" width="13.85546875" style="545" customWidth="1"/>
    <col min="11267" max="11276" width="7.5703125" style="545" customWidth="1"/>
    <col min="11277" max="11277" width="6.85546875" style="545" customWidth="1"/>
    <col min="11278" max="11520" width="9.140625" style="545"/>
    <col min="11521" max="11521" width="3.5703125" style="545" customWidth="1"/>
    <col min="11522" max="11522" width="13.85546875" style="545" customWidth="1"/>
    <col min="11523" max="11532" width="7.5703125" style="545" customWidth="1"/>
    <col min="11533" max="11533" width="6.85546875" style="545" customWidth="1"/>
    <col min="11534" max="11776" width="9.140625" style="545"/>
    <col min="11777" max="11777" width="3.5703125" style="545" customWidth="1"/>
    <col min="11778" max="11778" width="13.85546875" style="545" customWidth="1"/>
    <col min="11779" max="11788" width="7.5703125" style="545" customWidth="1"/>
    <col min="11789" max="11789" width="6.85546875" style="545" customWidth="1"/>
    <col min="11790" max="12032" width="9.140625" style="545"/>
    <col min="12033" max="12033" width="3.5703125" style="545" customWidth="1"/>
    <col min="12034" max="12034" width="13.85546875" style="545" customWidth="1"/>
    <col min="12035" max="12044" width="7.5703125" style="545" customWidth="1"/>
    <col min="12045" max="12045" width="6.85546875" style="545" customWidth="1"/>
    <col min="12046" max="12288" width="9.140625" style="545"/>
    <col min="12289" max="12289" width="3.5703125" style="545" customWidth="1"/>
    <col min="12290" max="12290" width="13.85546875" style="545" customWidth="1"/>
    <col min="12291" max="12300" width="7.5703125" style="545" customWidth="1"/>
    <col min="12301" max="12301" width="6.85546875" style="545" customWidth="1"/>
    <col min="12302" max="12544" width="9.140625" style="545"/>
    <col min="12545" max="12545" width="3.5703125" style="545" customWidth="1"/>
    <col min="12546" max="12546" width="13.85546875" style="545" customWidth="1"/>
    <col min="12547" max="12556" width="7.5703125" style="545" customWidth="1"/>
    <col min="12557" max="12557" width="6.85546875" style="545" customWidth="1"/>
    <col min="12558" max="12800" width="9.140625" style="545"/>
    <col min="12801" max="12801" width="3.5703125" style="545" customWidth="1"/>
    <col min="12802" max="12802" width="13.85546875" style="545" customWidth="1"/>
    <col min="12803" max="12812" width="7.5703125" style="545" customWidth="1"/>
    <col min="12813" max="12813" width="6.85546875" style="545" customWidth="1"/>
    <col min="12814" max="13056" width="9.140625" style="545"/>
    <col min="13057" max="13057" width="3.5703125" style="545" customWidth="1"/>
    <col min="13058" max="13058" width="13.85546875" style="545" customWidth="1"/>
    <col min="13059" max="13068" width="7.5703125" style="545" customWidth="1"/>
    <col min="13069" max="13069" width="6.85546875" style="545" customWidth="1"/>
    <col min="13070" max="13312" width="9.140625" style="545"/>
    <col min="13313" max="13313" width="3.5703125" style="545" customWidth="1"/>
    <col min="13314" max="13314" width="13.85546875" style="545" customWidth="1"/>
    <col min="13315" max="13324" width="7.5703125" style="545" customWidth="1"/>
    <col min="13325" max="13325" width="6.85546875" style="545" customWidth="1"/>
    <col min="13326" max="13568" width="9.140625" style="545"/>
    <col min="13569" max="13569" width="3.5703125" style="545" customWidth="1"/>
    <col min="13570" max="13570" width="13.85546875" style="545" customWidth="1"/>
    <col min="13571" max="13580" width="7.5703125" style="545" customWidth="1"/>
    <col min="13581" max="13581" width="6.85546875" style="545" customWidth="1"/>
    <col min="13582" max="13824" width="9.140625" style="545"/>
    <col min="13825" max="13825" width="3.5703125" style="545" customWidth="1"/>
    <col min="13826" max="13826" width="13.85546875" style="545" customWidth="1"/>
    <col min="13827" max="13836" width="7.5703125" style="545" customWidth="1"/>
    <col min="13837" max="13837" width="6.85546875" style="545" customWidth="1"/>
    <col min="13838" max="14080" width="9.140625" style="545"/>
    <col min="14081" max="14081" width="3.5703125" style="545" customWidth="1"/>
    <col min="14082" max="14082" width="13.85546875" style="545" customWidth="1"/>
    <col min="14083" max="14092" width="7.5703125" style="545" customWidth="1"/>
    <col min="14093" max="14093" width="6.85546875" style="545" customWidth="1"/>
    <col min="14094" max="14336" width="9.140625" style="545"/>
    <col min="14337" max="14337" width="3.5703125" style="545" customWidth="1"/>
    <col min="14338" max="14338" width="13.85546875" style="545" customWidth="1"/>
    <col min="14339" max="14348" width="7.5703125" style="545" customWidth="1"/>
    <col min="14349" max="14349" width="6.85546875" style="545" customWidth="1"/>
    <col min="14350" max="14592" width="9.140625" style="545"/>
    <col min="14593" max="14593" width="3.5703125" style="545" customWidth="1"/>
    <col min="14594" max="14594" width="13.85546875" style="545" customWidth="1"/>
    <col min="14595" max="14604" width="7.5703125" style="545" customWidth="1"/>
    <col min="14605" max="14605" width="6.85546875" style="545" customWidth="1"/>
    <col min="14606" max="14848" width="9.140625" style="545"/>
    <col min="14849" max="14849" width="3.5703125" style="545" customWidth="1"/>
    <col min="14850" max="14850" width="13.85546875" style="545" customWidth="1"/>
    <col min="14851" max="14860" width="7.5703125" style="545" customWidth="1"/>
    <col min="14861" max="14861" width="6.85546875" style="545" customWidth="1"/>
    <col min="14862" max="15104" width="9.140625" style="545"/>
    <col min="15105" max="15105" width="3.5703125" style="545" customWidth="1"/>
    <col min="15106" max="15106" width="13.85546875" style="545" customWidth="1"/>
    <col min="15107" max="15116" width="7.5703125" style="545" customWidth="1"/>
    <col min="15117" max="15117" width="6.85546875" style="545" customWidth="1"/>
    <col min="15118" max="15360" width="9.140625" style="545"/>
    <col min="15361" max="15361" width="3.5703125" style="545" customWidth="1"/>
    <col min="15362" max="15362" width="13.85546875" style="545" customWidth="1"/>
    <col min="15363" max="15372" width="7.5703125" style="545" customWidth="1"/>
    <col min="15373" max="15373" width="6.85546875" style="545" customWidth="1"/>
    <col min="15374" max="15616" width="9.140625" style="545"/>
    <col min="15617" max="15617" width="3.5703125" style="545" customWidth="1"/>
    <col min="15618" max="15618" width="13.85546875" style="545" customWidth="1"/>
    <col min="15619" max="15628" width="7.5703125" style="545" customWidth="1"/>
    <col min="15629" max="15629" width="6.85546875" style="545" customWidth="1"/>
    <col min="15630" max="15872" width="9.140625" style="545"/>
    <col min="15873" max="15873" width="3.5703125" style="545" customWidth="1"/>
    <col min="15874" max="15874" width="13.85546875" style="545" customWidth="1"/>
    <col min="15875" max="15884" width="7.5703125" style="545" customWidth="1"/>
    <col min="15885" max="15885" width="6.85546875" style="545" customWidth="1"/>
    <col min="15886" max="16128" width="9.140625" style="545"/>
    <col min="16129" max="16129" width="3.5703125" style="545" customWidth="1"/>
    <col min="16130" max="16130" width="13.85546875" style="545" customWidth="1"/>
    <col min="16131" max="16140" width="7.5703125" style="545" customWidth="1"/>
    <col min="16141" max="16141" width="6.85546875" style="545" customWidth="1"/>
    <col min="16142" max="16384" width="9.140625" style="545"/>
  </cols>
  <sheetData>
    <row r="1" spans="1:12" ht="15">
      <c r="A1" s="865" t="s">
        <v>715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</row>
    <row r="2" spans="1:12">
      <c r="A2" s="866" t="s">
        <v>716</v>
      </c>
      <c r="B2" s="748"/>
      <c r="C2" s="868" t="s">
        <v>717</v>
      </c>
      <c r="D2" s="868"/>
      <c r="E2" s="868" t="s">
        <v>718</v>
      </c>
      <c r="F2" s="868"/>
      <c r="G2" s="868" t="s">
        <v>719</v>
      </c>
      <c r="H2" s="868"/>
      <c r="I2" s="868" t="s">
        <v>720</v>
      </c>
      <c r="J2" s="868"/>
      <c r="K2" s="868" t="s">
        <v>721</v>
      </c>
      <c r="L2" s="868"/>
    </row>
    <row r="3" spans="1:12" ht="25.5">
      <c r="A3" s="867"/>
      <c r="B3" s="749"/>
      <c r="C3" s="300" t="s">
        <v>722</v>
      </c>
      <c r="D3" s="300" t="s">
        <v>723</v>
      </c>
      <c r="E3" s="300" t="s">
        <v>722</v>
      </c>
      <c r="F3" s="300" t="s">
        <v>723</v>
      </c>
      <c r="G3" s="300" t="s">
        <v>722</v>
      </c>
      <c r="H3" s="300" t="s">
        <v>723</v>
      </c>
      <c r="I3" s="300" t="s">
        <v>722</v>
      </c>
      <c r="J3" s="300" t="s">
        <v>723</v>
      </c>
      <c r="K3" s="300" t="s">
        <v>722</v>
      </c>
      <c r="L3" s="300" t="s">
        <v>723</v>
      </c>
    </row>
    <row r="4" spans="1:12" s="550" customFormat="1" ht="15">
      <c r="A4" s="546">
        <v>1</v>
      </c>
      <c r="B4" s="547" t="s">
        <v>724</v>
      </c>
      <c r="C4" s="548">
        <v>5.9</v>
      </c>
      <c r="D4" s="548">
        <v>5.4</v>
      </c>
      <c r="E4" s="548">
        <v>34.799999999999997</v>
      </c>
      <c r="F4" s="548">
        <v>34.9</v>
      </c>
      <c r="G4" s="548">
        <v>-27.3</v>
      </c>
      <c r="H4" s="548">
        <v>-33</v>
      </c>
      <c r="I4" s="548">
        <v>29.2</v>
      </c>
      <c r="J4" s="549">
        <v>75</v>
      </c>
      <c r="K4" s="548">
        <v>24</v>
      </c>
      <c r="L4" s="548">
        <v>25</v>
      </c>
    </row>
    <row r="5" spans="1:12" s="550" customFormat="1" ht="15">
      <c r="A5" s="551">
        <v>2</v>
      </c>
      <c r="B5" s="552" t="s">
        <v>90</v>
      </c>
      <c r="C5" s="553">
        <v>6.4</v>
      </c>
      <c r="D5" s="553">
        <v>5.2</v>
      </c>
      <c r="E5" s="553">
        <v>34.9</v>
      </c>
      <c r="F5" s="553">
        <v>34</v>
      </c>
      <c r="G5" s="553">
        <v>-28.5</v>
      </c>
      <c r="H5" s="553">
        <v>-33</v>
      </c>
      <c r="I5" s="553">
        <v>36.9</v>
      </c>
      <c r="J5" s="554">
        <v>86</v>
      </c>
      <c r="K5" s="553">
        <v>26</v>
      </c>
      <c r="L5" s="553">
        <v>29</v>
      </c>
    </row>
    <row r="6" spans="1:12" s="550" customFormat="1" ht="15">
      <c r="A6" s="551">
        <v>3</v>
      </c>
      <c r="B6" s="552" t="s">
        <v>85</v>
      </c>
      <c r="C6" s="553">
        <v>7.7</v>
      </c>
      <c r="D6" s="553">
        <v>6.8</v>
      </c>
      <c r="E6" s="553">
        <v>37.4</v>
      </c>
      <c r="F6" s="553">
        <v>35.799999999999997</v>
      </c>
      <c r="G6" s="553">
        <v>-25.5</v>
      </c>
      <c r="H6" s="553">
        <v>-28</v>
      </c>
      <c r="I6" s="553">
        <v>21.6</v>
      </c>
      <c r="J6" s="554">
        <v>63.1</v>
      </c>
      <c r="K6" s="553">
        <v>20</v>
      </c>
      <c r="L6" s="553">
        <v>22</v>
      </c>
    </row>
    <row r="7" spans="1:12" s="550" customFormat="1" ht="15">
      <c r="A7" s="551">
        <v>4</v>
      </c>
      <c r="B7" s="552" t="s">
        <v>91</v>
      </c>
      <c r="C7" s="553">
        <v>5</v>
      </c>
      <c r="D7" s="555">
        <v>4.2</v>
      </c>
      <c r="E7" s="553">
        <v>34</v>
      </c>
      <c r="F7" s="553">
        <v>34.700000000000003</v>
      </c>
      <c r="G7" s="553">
        <v>-29.3</v>
      </c>
      <c r="H7" s="553">
        <v>-37</v>
      </c>
      <c r="I7" s="553">
        <v>48.1</v>
      </c>
      <c r="J7" s="554">
        <v>83.6</v>
      </c>
      <c r="K7" s="553">
        <v>22</v>
      </c>
      <c r="L7" s="553">
        <v>22</v>
      </c>
    </row>
    <row r="8" spans="1:12" s="550" customFormat="1" ht="15">
      <c r="A8" s="551">
        <v>5</v>
      </c>
      <c r="B8" s="552" t="s">
        <v>82</v>
      </c>
      <c r="C8" s="553">
        <v>5.0999999999999996</v>
      </c>
      <c r="D8" s="553">
        <v>3.7</v>
      </c>
      <c r="E8" s="553">
        <v>34.700000000000003</v>
      </c>
      <c r="F8" s="553">
        <v>34.299999999999997</v>
      </c>
      <c r="G8" s="553">
        <v>-26.9</v>
      </c>
      <c r="H8" s="553">
        <v>-34</v>
      </c>
      <c r="I8" s="553">
        <v>51.3</v>
      </c>
      <c r="J8" s="554">
        <v>124.3</v>
      </c>
      <c r="K8" s="553">
        <v>26</v>
      </c>
      <c r="L8" s="553">
        <v>23</v>
      </c>
    </row>
    <row r="9" spans="1:12" s="550" customFormat="1" ht="15">
      <c r="A9" s="551">
        <v>6</v>
      </c>
      <c r="B9" s="552" t="s">
        <v>81</v>
      </c>
      <c r="C9" s="553">
        <v>5.0999999999999996</v>
      </c>
      <c r="D9" s="553">
        <v>4.7</v>
      </c>
      <c r="E9" s="553">
        <v>32.9</v>
      </c>
      <c r="F9" s="553">
        <v>33</v>
      </c>
      <c r="G9" s="553">
        <v>-25.8</v>
      </c>
      <c r="H9" s="553">
        <v>-30</v>
      </c>
      <c r="I9" s="553">
        <v>70.7</v>
      </c>
      <c r="J9" s="554">
        <v>117.6</v>
      </c>
      <c r="K9" s="553">
        <v>22</v>
      </c>
      <c r="L9" s="553">
        <v>20</v>
      </c>
    </row>
    <row r="10" spans="1:12" s="550" customFormat="1" ht="15">
      <c r="A10" s="551">
        <v>7</v>
      </c>
      <c r="B10" s="552" t="s">
        <v>93</v>
      </c>
      <c r="C10" s="554">
        <v>5.6</v>
      </c>
      <c r="D10" s="553">
        <v>5.2</v>
      </c>
      <c r="E10" s="553">
        <v>33.799999999999997</v>
      </c>
      <c r="F10" s="553">
        <v>33.5</v>
      </c>
      <c r="G10" s="553">
        <v>-27.8</v>
      </c>
      <c r="H10" s="553">
        <v>-31</v>
      </c>
      <c r="I10" s="553">
        <v>51</v>
      </c>
      <c r="J10" s="553">
        <v>137.5</v>
      </c>
      <c r="K10" s="553">
        <v>24</v>
      </c>
      <c r="L10" s="553">
        <v>14</v>
      </c>
    </row>
    <row r="11" spans="1:12" s="550" customFormat="1" ht="15">
      <c r="A11" s="551">
        <v>8</v>
      </c>
      <c r="B11" s="552" t="s">
        <v>83</v>
      </c>
      <c r="C11" s="554">
        <v>7.8</v>
      </c>
      <c r="D11" s="553">
        <v>6.6</v>
      </c>
      <c r="E11" s="553">
        <v>35.700000000000003</v>
      </c>
      <c r="F11" s="553">
        <v>35</v>
      </c>
      <c r="G11" s="553">
        <v>-25.5</v>
      </c>
      <c r="H11" s="553">
        <v>-29</v>
      </c>
      <c r="I11" s="553">
        <v>30.2</v>
      </c>
      <c r="J11" s="553">
        <v>40.799999999999997</v>
      </c>
      <c r="K11" s="553">
        <v>12</v>
      </c>
      <c r="L11" s="553">
        <v>16</v>
      </c>
    </row>
    <row r="12" spans="1:12" s="557" customFormat="1" ht="15">
      <c r="A12" s="556">
        <v>9</v>
      </c>
      <c r="B12" s="552" t="s">
        <v>89</v>
      </c>
      <c r="C12" s="554">
        <v>7.7</v>
      </c>
      <c r="D12" s="553">
        <v>6.7</v>
      </c>
      <c r="E12" s="553">
        <v>34.1</v>
      </c>
      <c r="F12" s="553">
        <v>34.200000000000003</v>
      </c>
      <c r="G12" s="553">
        <v>-25</v>
      </c>
      <c r="H12" s="553">
        <v>-27</v>
      </c>
      <c r="I12" s="553">
        <v>53.8</v>
      </c>
      <c r="J12" s="553">
        <v>108.9</v>
      </c>
      <c r="K12" s="553">
        <v>16</v>
      </c>
      <c r="L12" s="553">
        <v>16</v>
      </c>
    </row>
    <row r="13" spans="1:12" s="550" customFormat="1" ht="15">
      <c r="A13" s="551">
        <v>10</v>
      </c>
      <c r="B13" s="552" t="s">
        <v>725</v>
      </c>
      <c r="C13" s="554">
        <v>6.8</v>
      </c>
      <c r="D13" s="553">
        <v>5.9</v>
      </c>
      <c r="E13" s="553">
        <v>35.4</v>
      </c>
      <c r="F13" s="553">
        <v>35.5</v>
      </c>
      <c r="G13" s="553">
        <v>-27.3</v>
      </c>
      <c r="H13" s="553">
        <v>-32</v>
      </c>
      <c r="I13" s="553">
        <v>66.2</v>
      </c>
      <c r="J13" s="553">
        <v>90.7</v>
      </c>
      <c r="K13" s="553">
        <v>10</v>
      </c>
      <c r="L13" s="553">
        <v>14</v>
      </c>
    </row>
    <row r="14" spans="1:12" s="550" customFormat="1" ht="15">
      <c r="A14" s="551">
        <v>11</v>
      </c>
      <c r="B14" s="552" t="s">
        <v>88</v>
      </c>
      <c r="C14" s="554">
        <v>6.7</v>
      </c>
      <c r="D14" s="553">
        <v>6.5</v>
      </c>
      <c r="E14" s="553">
        <v>35.6</v>
      </c>
      <c r="F14" s="553">
        <v>34.6</v>
      </c>
      <c r="G14" s="553">
        <v>-25.2</v>
      </c>
      <c r="H14" s="553">
        <v>-26</v>
      </c>
      <c r="I14" s="553">
        <v>63.8</v>
      </c>
      <c r="J14" s="553">
        <v>48.2</v>
      </c>
      <c r="K14" s="553">
        <v>14</v>
      </c>
      <c r="L14" s="553">
        <v>14</v>
      </c>
    </row>
    <row r="15" spans="1:12" s="557" customFormat="1" ht="15">
      <c r="A15" s="556">
        <v>12</v>
      </c>
      <c r="B15" s="552" t="s">
        <v>86</v>
      </c>
      <c r="C15" s="554">
        <v>8.9</v>
      </c>
      <c r="D15" s="553">
        <v>7.8</v>
      </c>
      <c r="E15" s="553">
        <v>37.299999999999997</v>
      </c>
      <c r="F15" s="553">
        <v>36</v>
      </c>
      <c r="G15" s="553">
        <v>-24.6</v>
      </c>
      <c r="H15" s="553">
        <v>-28</v>
      </c>
      <c r="I15" s="553">
        <v>17.399999999999999</v>
      </c>
      <c r="J15" s="553">
        <v>55.6</v>
      </c>
      <c r="K15" s="553">
        <v>12</v>
      </c>
      <c r="L15" s="553">
        <v>14</v>
      </c>
    </row>
    <row r="16" spans="1:12" s="557" customFormat="1" ht="15">
      <c r="A16" s="556">
        <v>13</v>
      </c>
      <c r="B16" s="552" t="s">
        <v>84</v>
      </c>
      <c r="C16" s="554">
        <v>8.4</v>
      </c>
      <c r="D16" s="553">
        <v>7</v>
      </c>
      <c r="E16" s="553">
        <v>36.700000000000003</v>
      </c>
      <c r="F16" s="553">
        <v>35.200000000000003</v>
      </c>
      <c r="G16" s="553">
        <v>-24.9</v>
      </c>
      <c r="H16" s="553">
        <v>-28</v>
      </c>
      <c r="I16" s="553">
        <v>41.8</v>
      </c>
      <c r="J16" s="553">
        <v>65.400000000000006</v>
      </c>
      <c r="K16" s="553">
        <v>12</v>
      </c>
      <c r="L16" s="553">
        <v>14</v>
      </c>
    </row>
    <row r="17" spans="1:12" s="557" customFormat="1" ht="15">
      <c r="A17" s="556">
        <v>14</v>
      </c>
      <c r="B17" s="552" t="s">
        <v>87</v>
      </c>
      <c r="C17" s="554">
        <v>8</v>
      </c>
      <c r="D17" s="553">
        <v>7</v>
      </c>
      <c r="E17" s="553">
        <v>36.4</v>
      </c>
      <c r="F17" s="553">
        <v>34.6</v>
      </c>
      <c r="G17" s="553">
        <v>-24.6</v>
      </c>
      <c r="H17" s="553">
        <v>-30</v>
      </c>
      <c r="I17" s="553">
        <v>32.6</v>
      </c>
      <c r="J17" s="553">
        <v>59.2</v>
      </c>
      <c r="K17" s="553">
        <v>14</v>
      </c>
      <c r="L17" s="553">
        <v>16</v>
      </c>
    </row>
    <row r="18" spans="1:12" s="550" customFormat="1">
      <c r="A18" s="298">
        <v>15</v>
      </c>
      <c r="B18" s="558" t="s">
        <v>79</v>
      </c>
      <c r="C18" s="864" t="s">
        <v>726</v>
      </c>
      <c r="D18" s="864"/>
      <c r="E18" s="864"/>
      <c r="F18" s="864"/>
      <c r="G18" s="864"/>
      <c r="H18" s="864"/>
      <c r="I18" s="864"/>
      <c r="J18" s="864"/>
      <c r="K18" s="864"/>
      <c r="L18" s="864"/>
    </row>
  </sheetData>
  <mergeCells count="9">
    <mergeCell ref="C18:L18"/>
    <mergeCell ref="A1:L1"/>
    <mergeCell ref="A2:A3"/>
    <mergeCell ref="B2:B3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5"/>
  <sheetViews>
    <sheetView workbookViewId="0">
      <selection activeCell="Z13" sqref="Z13"/>
    </sheetView>
  </sheetViews>
  <sheetFormatPr defaultRowHeight="15"/>
  <cols>
    <col min="1" max="1" width="0.140625" customWidth="1"/>
    <col min="2" max="2" width="8" customWidth="1"/>
    <col min="3" max="3" width="7.42578125" customWidth="1"/>
    <col min="4" max="4" width="8.85546875" customWidth="1"/>
    <col min="5" max="5" width="0" hidden="1" customWidth="1"/>
    <col min="6" max="6" width="2.28515625" customWidth="1"/>
    <col min="7" max="7" width="6.7109375" customWidth="1"/>
    <col min="8" max="8" width="4.85546875" customWidth="1"/>
    <col min="9" max="9" width="2" customWidth="1"/>
    <col min="10" max="10" width="6.7109375" customWidth="1"/>
    <col min="11" max="11" width="0.140625" customWidth="1"/>
    <col min="12" max="12" width="6.28515625" customWidth="1"/>
    <col min="13" max="13" width="7" customWidth="1"/>
    <col min="14" max="14" width="6.85546875" customWidth="1"/>
    <col min="15" max="15" width="5.85546875" customWidth="1"/>
    <col min="16" max="16" width="2.85546875" customWidth="1"/>
    <col min="17" max="17" width="4.140625" customWidth="1"/>
    <col min="18" max="18" width="5.85546875" customWidth="1"/>
    <col min="19" max="19" width="5.5703125" customWidth="1"/>
    <col min="20" max="20" width="6.140625" customWidth="1"/>
    <col min="21" max="21" width="0" hidden="1" customWidth="1"/>
    <col min="257" max="257" width="0.140625" customWidth="1"/>
    <col min="258" max="258" width="8" customWidth="1"/>
    <col min="259" max="259" width="7.42578125" customWidth="1"/>
    <col min="260" max="260" width="8.85546875" customWidth="1"/>
    <col min="261" max="261" width="0" hidden="1" customWidth="1"/>
    <col min="262" max="262" width="2.28515625" customWidth="1"/>
    <col min="263" max="263" width="6.7109375" customWidth="1"/>
    <col min="264" max="264" width="4.85546875" customWidth="1"/>
    <col min="265" max="265" width="2" customWidth="1"/>
    <col min="266" max="266" width="6.7109375" customWidth="1"/>
    <col min="267" max="267" width="0.140625" customWidth="1"/>
    <col min="268" max="268" width="6.28515625" customWidth="1"/>
    <col min="269" max="269" width="7" customWidth="1"/>
    <col min="270" max="270" width="6.85546875" customWidth="1"/>
    <col min="271" max="271" width="5.85546875" customWidth="1"/>
    <col min="272" max="272" width="2.85546875" customWidth="1"/>
    <col min="273" max="273" width="4.140625" customWidth="1"/>
    <col min="274" max="274" width="5.85546875" customWidth="1"/>
    <col min="275" max="275" width="5.5703125" customWidth="1"/>
    <col min="276" max="276" width="6.140625" customWidth="1"/>
    <col min="277" max="277" width="0" hidden="1" customWidth="1"/>
    <col min="513" max="513" width="0.140625" customWidth="1"/>
    <col min="514" max="514" width="8" customWidth="1"/>
    <col min="515" max="515" width="7.42578125" customWidth="1"/>
    <col min="516" max="516" width="8.85546875" customWidth="1"/>
    <col min="517" max="517" width="0" hidden="1" customWidth="1"/>
    <col min="518" max="518" width="2.28515625" customWidth="1"/>
    <col min="519" max="519" width="6.7109375" customWidth="1"/>
    <col min="520" max="520" width="4.85546875" customWidth="1"/>
    <col min="521" max="521" width="2" customWidth="1"/>
    <col min="522" max="522" width="6.7109375" customWidth="1"/>
    <col min="523" max="523" width="0.140625" customWidth="1"/>
    <col min="524" max="524" width="6.28515625" customWidth="1"/>
    <col min="525" max="525" width="7" customWidth="1"/>
    <col min="526" max="526" width="6.85546875" customWidth="1"/>
    <col min="527" max="527" width="5.85546875" customWidth="1"/>
    <col min="528" max="528" width="2.85546875" customWidth="1"/>
    <col min="529" max="529" width="4.140625" customWidth="1"/>
    <col min="530" max="530" width="5.85546875" customWidth="1"/>
    <col min="531" max="531" width="5.5703125" customWidth="1"/>
    <col min="532" max="532" width="6.140625" customWidth="1"/>
    <col min="533" max="533" width="0" hidden="1" customWidth="1"/>
    <col min="769" max="769" width="0.140625" customWidth="1"/>
    <col min="770" max="770" width="8" customWidth="1"/>
    <col min="771" max="771" width="7.42578125" customWidth="1"/>
    <col min="772" max="772" width="8.85546875" customWidth="1"/>
    <col min="773" max="773" width="0" hidden="1" customWidth="1"/>
    <col min="774" max="774" width="2.28515625" customWidth="1"/>
    <col min="775" max="775" width="6.7109375" customWidth="1"/>
    <col min="776" max="776" width="4.85546875" customWidth="1"/>
    <col min="777" max="777" width="2" customWidth="1"/>
    <col min="778" max="778" width="6.7109375" customWidth="1"/>
    <col min="779" max="779" width="0.140625" customWidth="1"/>
    <col min="780" max="780" width="6.28515625" customWidth="1"/>
    <col min="781" max="781" width="7" customWidth="1"/>
    <col min="782" max="782" width="6.85546875" customWidth="1"/>
    <col min="783" max="783" width="5.85546875" customWidth="1"/>
    <col min="784" max="784" width="2.85546875" customWidth="1"/>
    <col min="785" max="785" width="4.140625" customWidth="1"/>
    <col min="786" max="786" width="5.85546875" customWidth="1"/>
    <col min="787" max="787" width="5.5703125" customWidth="1"/>
    <col min="788" max="788" width="6.140625" customWidth="1"/>
    <col min="789" max="789" width="0" hidden="1" customWidth="1"/>
    <col min="1025" max="1025" width="0.140625" customWidth="1"/>
    <col min="1026" max="1026" width="8" customWidth="1"/>
    <col min="1027" max="1027" width="7.42578125" customWidth="1"/>
    <col min="1028" max="1028" width="8.85546875" customWidth="1"/>
    <col min="1029" max="1029" width="0" hidden="1" customWidth="1"/>
    <col min="1030" max="1030" width="2.28515625" customWidth="1"/>
    <col min="1031" max="1031" width="6.7109375" customWidth="1"/>
    <col min="1032" max="1032" width="4.85546875" customWidth="1"/>
    <col min="1033" max="1033" width="2" customWidth="1"/>
    <col min="1034" max="1034" width="6.7109375" customWidth="1"/>
    <col min="1035" max="1035" width="0.140625" customWidth="1"/>
    <col min="1036" max="1036" width="6.28515625" customWidth="1"/>
    <col min="1037" max="1037" width="7" customWidth="1"/>
    <col min="1038" max="1038" width="6.85546875" customWidth="1"/>
    <col min="1039" max="1039" width="5.85546875" customWidth="1"/>
    <col min="1040" max="1040" width="2.85546875" customWidth="1"/>
    <col min="1041" max="1041" width="4.140625" customWidth="1"/>
    <col min="1042" max="1042" width="5.85546875" customWidth="1"/>
    <col min="1043" max="1043" width="5.5703125" customWidth="1"/>
    <col min="1044" max="1044" width="6.140625" customWidth="1"/>
    <col min="1045" max="1045" width="0" hidden="1" customWidth="1"/>
    <col min="1281" max="1281" width="0.140625" customWidth="1"/>
    <col min="1282" max="1282" width="8" customWidth="1"/>
    <col min="1283" max="1283" width="7.42578125" customWidth="1"/>
    <col min="1284" max="1284" width="8.85546875" customWidth="1"/>
    <col min="1285" max="1285" width="0" hidden="1" customWidth="1"/>
    <col min="1286" max="1286" width="2.28515625" customWidth="1"/>
    <col min="1287" max="1287" width="6.7109375" customWidth="1"/>
    <col min="1288" max="1288" width="4.85546875" customWidth="1"/>
    <col min="1289" max="1289" width="2" customWidth="1"/>
    <col min="1290" max="1290" width="6.7109375" customWidth="1"/>
    <col min="1291" max="1291" width="0.140625" customWidth="1"/>
    <col min="1292" max="1292" width="6.28515625" customWidth="1"/>
    <col min="1293" max="1293" width="7" customWidth="1"/>
    <col min="1294" max="1294" width="6.85546875" customWidth="1"/>
    <col min="1295" max="1295" width="5.85546875" customWidth="1"/>
    <col min="1296" max="1296" width="2.85546875" customWidth="1"/>
    <col min="1297" max="1297" width="4.140625" customWidth="1"/>
    <col min="1298" max="1298" width="5.85546875" customWidth="1"/>
    <col min="1299" max="1299" width="5.5703125" customWidth="1"/>
    <col min="1300" max="1300" width="6.140625" customWidth="1"/>
    <col min="1301" max="1301" width="0" hidden="1" customWidth="1"/>
    <col min="1537" max="1537" width="0.140625" customWidth="1"/>
    <col min="1538" max="1538" width="8" customWidth="1"/>
    <col min="1539" max="1539" width="7.42578125" customWidth="1"/>
    <col min="1540" max="1540" width="8.85546875" customWidth="1"/>
    <col min="1541" max="1541" width="0" hidden="1" customWidth="1"/>
    <col min="1542" max="1542" width="2.28515625" customWidth="1"/>
    <col min="1543" max="1543" width="6.7109375" customWidth="1"/>
    <col min="1544" max="1544" width="4.85546875" customWidth="1"/>
    <col min="1545" max="1545" width="2" customWidth="1"/>
    <col min="1546" max="1546" width="6.7109375" customWidth="1"/>
    <col min="1547" max="1547" width="0.140625" customWidth="1"/>
    <col min="1548" max="1548" width="6.28515625" customWidth="1"/>
    <col min="1549" max="1549" width="7" customWidth="1"/>
    <col min="1550" max="1550" width="6.85546875" customWidth="1"/>
    <col min="1551" max="1551" width="5.85546875" customWidth="1"/>
    <col min="1552" max="1552" width="2.85546875" customWidth="1"/>
    <col min="1553" max="1553" width="4.140625" customWidth="1"/>
    <col min="1554" max="1554" width="5.85546875" customWidth="1"/>
    <col min="1555" max="1555" width="5.5703125" customWidth="1"/>
    <col min="1556" max="1556" width="6.140625" customWidth="1"/>
    <col min="1557" max="1557" width="0" hidden="1" customWidth="1"/>
    <col min="1793" max="1793" width="0.140625" customWidth="1"/>
    <col min="1794" max="1794" width="8" customWidth="1"/>
    <col min="1795" max="1795" width="7.42578125" customWidth="1"/>
    <col min="1796" max="1796" width="8.85546875" customWidth="1"/>
    <col min="1797" max="1797" width="0" hidden="1" customWidth="1"/>
    <col min="1798" max="1798" width="2.28515625" customWidth="1"/>
    <col min="1799" max="1799" width="6.7109375" customWidth="1"/>
    <col min="1800" max="1800" width="4.85546875" customWidth="1"/>
    <col min="1801" max="1801" width="2" customWidth="1"/>
    <col min="1802" max="1802" width="6.7109375" customWidth="1"/>
    <col min="1803" max="1803" width="0.140625" customWidth="1"/>
    <col min="1804" max="1804" width="6.28515625" customWidth="1"/>
    <col min="1805" max="1805" width="7" customWidth="1"/>
    <col min="1806" max="1806" width="6.85546875" customWidth="1"/>
    <col min="1807" max="1807" width="5.85546875" customWidth="1"/>
    <col min="1808" max="1808" width="2.85546875" customWidth="1"/>
    <col min="1809" max="1809" width="4.140625" customWidth="1"/>
    <col min="1810" max="1810" width="5.85546875" customWidth="1"/>
    <col min="1811" max="1811" width="5.5703125" customWidth="1"/>
    <col min="1812" max="1812" width="6.140625" customWidth="1"/>
    <col min="1813" max="1813" width="0" hidden="1" customWidth="1"/>
    <col min="2049" max="2049" width="0.140625" customWidth="1"/>
    <col min="2050" max="2050" width="8" customWidth="1"/>
    <col min="2051" max="2051" width="7.42578125" customWidth="1"/>
    <col min="2052" max="2052" width="8.85546875" customWidth="1"/>
    <col min="2053" max="2053" width="0" hidden="1" customWidth="1"/>
    <col min="2054" max="2054" width="2.28515625" customWidth="1"/>
    <col min="2055" max="2055" width="6.7109375" customWidth="1"/>
    <col min="2056" max="2056" width="4.85546875" customWidth="1"/>
    <col min="2057" max="2057" width="2" customWidth="1"/>
    <col min="2058" max="2058" width="6.7109375" customWidth="1"/>
    <col min="2059" max="2059" width="0.140625" customWidth="1"/>
    <col min="2060" max="2060" width="6.28515625" customWidth="1"/>
    <col min="2061" max="2061" width="7" customWidth="1"/>
    <col min="2062" max="2062" width="6.85546875" customWidth="1"/>
    <col min="2063" max="2063" width="5.85546875" customWidth="1"/>
    <col min="2064" max="2064" width="2.85546875" customWidth="1"/>
    <col min="2065" max="2065" width="4.140625" customWidth="1"/>
    <col min="2066" max="2066" width="5.85546875" customWidth="1"/>
    <col min="2067" max="2067" width="5.5703125" customWidth="1"/>
    <col min="2068" max="2068" width="6.140625" customWidth="1"/>
    <col min="2069" max="2069" width="0" hidden="1" customWidth="1"/>
    <col min="2305" max="2305" width="0.140625" customWidth="1"/>
    <col min="2306" max="2306" width="8" customWidth="1"/>
    <col min="2307" max="2307" width="7.42578125" customWidth="1"/>
    <col min="2308" max="2308" width="8.85546875" customWidth="1"/>
    <col min="2309" max="2309" width="0" hidden="1" customWidth="1"/>
    <col min="2310" max="2310" width="2.28515625" customWidth="1"/>
    <col min="2311" max="2311" width="6.7109375" customWidth="1"/>
    <col min="2312" max="2312" width="4.85546875" customWidth="1"/>
    <col min="2313" max="2313" width="2" customWidth="1"/>
    <col min="2314" max="2314" width="6.7109375" customWidth="1"/>
    <col min="2315" max="2315" width="0.140625" customWidth="1"/>
    <col min="2316" max="2316" width="6.28515625" customWidth="1"/>
    <col min="2317" max="2317" width="7" customWidth="1"/>
    <col min="2318" max="2318" width="6.85546875" customWidth="1"/>
    <col min="2319" max="2319" width="5.85546875" customWidth="1"/>
    <col min="2320" max="2320" width="2.85546875" customWidth="1"/>
    <col min="2321" max="2321" width="4.140625" customWidth="1"/>
    <col min="2322" max="2322" width="5.85546875" customWidth="1"/>
    <col min="2323" max="2323" width="5.5703125" customWidth="1"/>
    <col min="2324" max="2324" width="6.140625" customWidth="1"/>
    <col min="2325" max="2325" width="0" hidden="1" customWidth="1"/>
    <col min="2561" max="2561" width="0.140625" customWidth="1"/>
    <col min="2562" max="2562" width="8" customWidth="1"/>
    <col min="2563" max="2563" width="7.42578125" customWidth="1"/>
    <col min="2564" max="2564" width="8.85546875" customWidth="1"/>
    <col min="2565" max="2565" width="0" hidden="1" customWidth="1"/>
    <col min="2566" max="2566" width="2.28515625" customWidth="1"/>
    <col min="2567" max="2567" width="6.7109375" customWidth="1"/>
    <col min="2568" max="2568" width="4.85546875" customWidth="1"/>
    <col min="2569" max="2569" width="2" customWidth="1"/>
    <col min="2570" max="2570" width="6.7109375" customWidth="1"/>
    <col min="2571" max="2571" width="0.140625" customWidth="1"/>
    <col min="2572" max="2572" width="6.28515625" customWidth="1"/>
    <col min="2573" max="2573" width="7" customWidth="1"/>
    <col min="2574" max="2574" width="6.85546875" customWidth="1"/>
    <col min="2575" max="2575" width="5.85546875" customWidth="1"/>
    <col min="2576" max="2576" width="2.85546875" customWidth="1"/>
    <col min="2577" max="2577" width="4.140625" customWidth="1"/>
    <col min="2578" max="2578" width="5.85546875" customWidth="1"/>
    <col min="2579" max="2579" width="5.5703125" customWidth="1"/>
    <col min="2580" max="2580" width="6.140625" customWidth="1"/>
    <col min="2581" max="2581" width="0" hidden="1" customWidth="1"/>
    <col min="2817" max="2817" width="0.140625" customWidth="1"/>
    <col min="2818" max="2818" width="8" customWidth="1"/>
    <col min="2819" max="2819" width="7.42578125" customWidth="1"/>
    <col min="2820" max="2820" width="8.85546875" customWidth="1"/>
    <col min="2821" max="2821" width="0" hidden="1" customWidth="1"/>
    <col min="2822" max="2822" width="2.28515625" customWidth="1"/>
    <col min="2823" max="2823" width="6.7109375" customWidth="1"/>
    <col min="2824" max="2824" width="4.85546875" customWidth="1"/>
    <col min="2825" max="2825" width="2" customWidth="1"/>
    <col min="2826" max="2826" width="6.7109375" customWidth="1"/>
    <col min="2827" max="2827" width="0.140625" customWidth="1"/>
    <col min="2828" max="2828" width="6.28515625" customWidth="1"/>
    <col min="2829" max="2829" width="7" customWidth="1"/>
    <col min="2830" max="2830" width="6.85546875" customWidth="1"/>
    <col min="2831" max="2831" width="5.85546875" customWidth="1"/>
    <col min="2832" max="2832" width="2.85546875" customWidth="1"/>
    <col min="2833" max="2833" width="4.140625" customWidth="1"/>
    <col min="2834" max="2834" width="5.85546875" customWidth="1"/>
    <col min="2835" max="2835" width="5.5703125" customWidth="1"/>
    <col min="2836" max="2836" width="6.140625" customWidth="1"/>
    <col min="2837" max="2837" width="0" hidden="1" customWidth="1"/>
    <col min="3073" max="3073" width="0.140625" customWidth="1"/>
    <col min="3074" max="3074" width="8" customWidth="1"/>
    <col min="3075" max="3075" width="7.42578125" customWidth="1"/>
    <col min="3076" max="3076" width="8.85546875" customWidth="1"/>
    <col min="3077" max="3077" width="0" hidden="1" customWidth="1"/>
    <col min="3078" max="3078" width="2.28515625" customWidth="1"/>
    <col min="3079" max="3079" width="6.7109375" customWidth="1"/>
    <col min="3080" max="3080" width="4.85546875" customWidth="1"/>
    <col min="3081" max="3081" width="2" customWidth="1"/>
    <col min="3082" max="3082" width="6.7109375" customWidth="1"/>
    <col min="3083" max="3083" width="0.140625" customWidth="1"/>
    <col min="3084" max="3084" width="6.28515625" customWidth="1"/>
    <col min="3085" max="3085" width="7" customWidth="1"/>
    <col min="3086" max="3086" width="6.85546875" customWidth="1"/>
    <col min="3087" max="3087" width="5.85546875" customWidth="1"/>
    <col min="3088" max="3088" width="2.85546875" customWidth="1"/>
    <col min="3089" max="3089" width="4.140625" customWidth="1"/>
    <col min="3090" max="3090" width="5.85546875" customWidth="1"/>
    <col min="3091" max="3091" width="5.5703125" customWidth="1"/>
    <col min="3092" max="3092" width="6.140625" customWidth="1"/>
    <col min="3093" max="3093" width="0" hidden="1" customWidth="1"/>
    <col min="3329" max="3329" width="0.140625" customWidth="1"/>
    <col min="3330" max="3330" width="8" customWidth="1"/>
    <col min="3331" max="3331" width="7.42578125" customWidth="1"/>
    <col min="3332" max="3332" width="8.85546875" customWidth="1"/>
    <col min="3333" max="3333" width="0" hidden="1" customWidth="1"/>
    <col min="3334" max="3334" width="2.28515625" customWidth="1"/>
    <col min="3335" max="3335" width="6.7109375" customWidth="1"/>
    <col min="3336" max="3336" width="4.85546875" customWidth="1"/>
    <col min="3337" max="3337" width="2" customWidth="1"/>
    <col min="3338" max="3338" width="6.7109375" customWidth="1"/>
    <col min="3339" max="3339" width="0.140625" customWidth="1"/>
    <col min="3340" max="3340" width="6.28515625" customWidth="1"/>
    <col min="3341" max="3341" width="7" customWidth="1"/>
    <col min="3342" max="3342" width="6.85546875" customWidth="1"/>
    <col min="3343" max="3343" width="5.85546875" customWidth="1"/>
    <col min="3344" max="3344" width="2.85546875" customWidth="1"/>
    <col min="3345" max="3345" width="4.140625" customWidth="1"/>
    <col min="3346" max="3346" width="5.85546875" customWidth="1"/>
    <col min="3347" max="3347" width="5.5703125" customWidth="1"/>
    <col min="3348" max="3348" width="6.140625" customWidth="1"/>
    <col min="3349" max="3349" width="0" hidden="1" customWidth="1"/>
    <col min="3585" max="3585" width="0.140625" customWidth="1"/>
    <col min="3586" max="3586" width="8" customWidth="1"/>
    <col min="3587" max="3587" width="7.42578125" customWidth="1"/>
    <col min="3588" max="3588" width="8.85546875" customWidth="1"/>
    <col min="3589" max="3589" width="0" hidden="1" customWidth="1"/>
    <col min="3590" max="3590" width="2.28515625" customWidth="1"/>
    <col min="3591" max="3591" width="6.7109375" customWidth="1"/>
    <col min="3592" max="3592" width="4.85546875" customWidth="1"/>
    <col min="3593" max="3593" width="2" customWidth="1"/>
    <col min="3594" max="3594" width="6.7109375" customWidth="1"/>
    <col min="3595" max="3595" width="0.140625" customWidth="1"/>
    <col min="3596" max="3596" width="6.28515625" customWidth="1"/>
    <col min="3597" max="3597" width="7" customWidth="1"/>
    <col min="3598" max="3598" width="6.85546875" customWidth="1"/>
    <col min="3599" max="3599" width="5.85546875" customWidth="1"/>
    <col min="3600" max="3600" width="2.85546875" customWidth="1"/>
    <col min="3601" max="3601" width="4.140625" customWidth="1"/>
    <col min="3602" max="3602" width="5.85546875" customWidth="1"/>
    <col min="3603" max="3603" width="5.5703125" customWidth="1"/>
    <col min="3604" max="3604" width="6.140625" customWidth="1"/>
    <col min="3605" max="3605" width="0" hidden="1" customWidth="1"/>
    <col min="3841" max="3841" width="0.140625" customWidth="1"/>
    <col min="3842" max="3842" width="8" customWidth="1"/>
    <col min="3843" max="3843" width="7.42578125" customWidth="1"/>
    <col min="3844" max="3844" width="8.85546875" customWidth="1"/>
    <col min="3845" max="3845" width="0" hidden="1" customWidth="1"/>
    <col min="3846" max="3846" width="2.28515625" customWidth="1"/>
    <col min="3847" max="3847" width="6.7109375" customWidth="1"/>
    <col min="3848" max="3848" width="4.85546875" customWidth="1"/>
    <col min="3849" max="3849" width="2" customWidth="1"/>
    <col min="3850" max="3850" width="6.7109375" customWidth="1"/>
    <col min="3851" max="3851" width="0.140625" customWidth="1"/>
    <col min="3852" max="3852" width="6.28515625" customWidth="1"/>
    <col min="3853" max="3853" width="7" customWidth="1"/>
    <col min="3854" max="3854" width="6.85546875" customWidth="1"/>
    <col min="3855" max="3855" width="5.85546875" customWidth="1"/>
    <col min="3856" max="3856" width="2.85546875" customWidth="1"/>
    <col min="3857" max="3857" width="4.140625" customWidth="1"/>
    <col min="3858" max="3858" width="5.85546875" customWidth="1"/>
    <col min="3859" max="3859" width="5.5703125" customWidth="1"/>
    <col min="3860" max="3860" width="6.140625" customWidth="1"/>
    <col min="3861" max="3861" width="0" hidden="1" customWidth="1"/>
    <col min="4097" max="4097" width="0.140625" customWidth="1"/>
    <col min="4098" max="4098" width="8" customWidth="1"/>
    <col min="4099" max="4099" width="7.42578125" customWidth="1"/>
    <col min="4100" max="4100" width="8.85546875" customWidth="1"/>
    <col min="4101" max="4101" width="0" hidden="1" customWidth="1"/>
    <col min="4102" max="4102" width="2.28515625" customWidth="1"/>
    <col min="4103" max="4103" width="6.7109375" customWidth="1"/>
    <col min="4104" max="4104" width="4.85546875" customWidth="1"/>
    <col min="4105" max="4105" width="2" customWidth="1"/>
    <col min="4106" max="4106" width="6.7109375" customWidth="1"/>
    <col min="4107" max="4107" width="0.140625" customWidth="1"/>
    <col min="4108" max="4108" width="6.28515625" customWidth="1"/>
    <col min="4109" max="4109" width="7" customWidth="1"/>
    <col min="4110" max="4110" width="6.85546875" customWidth="1"/>
    <col min="4111" max="4111" width="5.85546875" customWidth="1"/>
    <col min="4112" max="4112" width="2.85546875" customWidth="1"/>
    <col min="4113" max="4113" width="4.140625" customWidth="1"/>
    <col min="4114" max="4114" width="5.85546875" customWidth="1"/>
    <col min="4115" max="4115" width="5.5703125" customWidth="1"/>
    <col min="4116" max="4116" width="6.140625" customWidth="1"/>
    <col min="4117" max="4117" width="0" hidden="1" customWidth="1"/>
    <col min="4353" max="4353" width="0.140625" customWidth="1"/>
    <col min="4354" max="4354" width="8" customWidth="1"/>
    <col min="4355" max="4355" width="7.42578125" customWidth="1"/>
    <col min="4356" max="4356" width="8.85546875" customWidth="1"/>
    <col min="4357" max="4357" width="0" hidden="1" customWidth="1"/>
    <col min="4358" max="4358" width="2.28515625" customWidth="1"/>
    <col min="4359" max="4359" width="6.7109375" customWidth="1"/>
    <col min="4360" max="4360" width="4.85546875" customWidth="1"/>
    <col min="4361" max="4361" width="2" customWidth="1"/>
    <col min="4362" max="4362" width="6.7109375" customWidth="1"/>
    <col min="4363" max="4363" width="0.140625" customWidth="1"/>
    <col min="4364" max="4364" width="6.28515625" customWidth="1"/>
    <col min="4365" max="4365" width="7" customWidth="1"/>
    <col min="4366" max="4366" width="6.85546875" customWidth="1"/>
    <col min="4367" max="4367" width="5.85546875" customWidth="1"/>
    <col min="4368" max="4368" width="2.85546875" customWidth="1"/>
    <col min="4369" max="4369" width="4.140625" customWidth="1"/>
    <col min="4370" max="4370" width="5.85546875" customWidth="1"/>
    <col min="4371" max="4371" width="5.5703125" customWidth="1"/>
    <col min="4372" max="4372" width="6.140625" customWidth="1"/>
    <col min="4373" max="4373" width="0" hidden="1" customWidth="1"/>
    <col min="4609" max="4609" width="0.140625" customWidth="1"/>
    <col min="4610" max="4610" width="8" customWidth="1"/>
    <col min="4611" max="4611" width="7.42578125" customWidth="1"/>
    <col min="4612" max="4612" width="8.85546875" customWidth="1"/>
    <col min="4613" max="4613" width="0" hidden="1" customWidth="1"/>
    <col min="4614" max="4614" width="2.28515625" customWidth="1"/>
    <col min="4615" max="4615" width="6.7109375" customWidth="1"/>
    <col min="4616" max="4616" width="4.85546875" customWidth="1"/>
    <col min="4617" max="4617" width="2" customWidth="1"/>
    <col min="4618" max="4618" width="6.7109375" customWidth="1"/>
    <col min="4619" max="4619" width="0.140625" customWidth="1"/>
    <col min="4620" max="4620" width="6.28515625" customWidth="1"/>
    <col min="4621" max="4621" width="7" customWidth="1"/>
    <col min="4622" max="4622" width="6.85546875" customWidth="1"/>
    <col min="4623" max="4623" width="5.85546875" customWidth="1"/>
    <col min="4624" max="4624" width="2.85546875" customWidth="1"/>
    <col min="4625" max="4625" width="4.140625" customWidth="1"/>
    <col min="4626" max="4626" width="5.85546875" customWidth="1"/>
    <col min="4627" max="4627" width="5.5703125" customWidth="1"/>
    <col min="4628" max="4628" width="6.140625" customWidth="1"/>
    <col min="4629" max="4629" width="0" hidden="1" customWidth="1"/>
    <col min="4865" max="4865" width="0.140625" customWidth="1"/>
    <col min="4866" max="4866" width="8" customWidth="1"/>
    <col min="4867" max="4867" width="7.42578125" customWidth="1"/>
    <col min="4868" max="4868" width="8.85546875" customWidth="1"/>
    <col min="4869" max="4869" width="0" hidden="1" customWidth="1"/>
    <col min="4870" max="4870" width="2.28515625" customWidth="1"/>
    <col min="4871" max="4871" width="6.7109375" customWidth="1"/>
    <col min="4872" max="4872" width="4.85546875" customWidth="1"/>
    <col min="4873" max="4873" width="2" customWidth="1"/>
    <col min="4874" max="4874" width="6.7109375" customWidth="1"/>
    <col min="4875" max="4875" width="0.140625" customWidth="1"/>
    <col min="4876" max="4876" width="6.28515625" customWidth="1"/>
    <col min="4877" max="4877" width="7" customWidth="1"/>
    <col min="4878" max="4878" width="6.85546875" customWidth="1"/>
    <col min="4879" max="4879" width="5.85546875" customWidth="1"/>
    <col min="4880" max="4880" width="2.85546875" customWidth="1"/>
    <col min="4881" max="4881" width="4.140625" customWidth="1"/>
    <col min="4882" max="4882" width="5.85546875" customWidth="1"/>
    <col min="4883" max="4883" width="5.5703125" customWidth="1"/>
    <col min="4884" max="4884" width="6.140625" customWidth="1"/>
    <col min="4885" max="4885" width="0" hidden="1" customWidth="1"/>
    <col min="5121" max="5121" width="0.140625" customWidth="1"/>
    <col min="5122" max="5122" width="8" customWidth="1"/>
    <col min="5123" max="5123" width="7.42578125" customWidth="1"/>
    <col min="5124" max="5124" width="8.85546875" customWidth="1"/>
    <col min="5125" max="5125" width="0" hidden="1" customWidth="1"/>
    <col min="5126" max="5126" width="2.28515625" customWidth="1"/>
    <col min="5127" max="5127" width="6.7109375" customWidth="1"/>
    <col min="5128" max="5128" width="4.85546875" customWidth="1"/>
    <col min="5129" max="5129" width="2" customWidth="1"/>
    <col min="5130" max="5130" width="6.7109375" customWidth="1"/>
    <col min="5131" max="5131" width="0.140625" customWidth="1"/>
    <col min="5132" max="5132" width="6.28515625" customWidth="1"/>
    <col min="5133" max="5133" width="7" customWidth="1"/>
    <col min="5134" max="5134" width="6.85546875" customWidth="1"/>
    <col min="5135" max="5135" width="5.85546875" customWidth="1"/>
    <col min="5136" max="5136" width="2.85546875" customWidth="1"/>
    <col min="5137" max="5137" width="4.140625" customWidth="1"/>
    <col min="5138" max="5138" width="5.85546875" customWidth="1"/>
    <col min="5139" max="5139" width="5.5703125" customWidth="1"/>
    <col min="5140" max="5140" width="6.140625" customWidth="1"/>
    <col min="5141" max="5141" width="0" hidden="1" customWidth="1"/>
    <col min="5377" max="5377" width="0.140625" customWidth="1"/>
    <col min="5378" max="5378" width="8" customWidth="1"/>
    <col min="5379" max="5379" width="7.42578125" customWidth="1"/>
    <col min="5380" max="5380" width="8.85546875" customWidth="1"/>
    <col min="5381" max="5381" width="0" hidden="1" customWidth="1"/>
    <col min="5382" max="5382" width="2.28515625" customWidth="1"/>
    <col min="5383" max="5383" width="6.7109375" customWidth="1"/>
    <col min="5384" max="5384" width="4.85546875" customWidth="1"/>
    <col min="5385" max="5385" width="2" customWidth="1"/>
    <col min="5386" max="5386" width="6.7109375" customWidth="1"/>
    <col min="5387" max="5387" width="0.140625" customWidth="1"/>
    <col min="5388" max="5388" width="6.28515625" customWidth="1"/>
    <col min="5389" max="5389" width="7" customWidth="1"/>
    <col min="5390" max="5390" width="6.85546875" customWidth="1"/>
    <col min="5391" max="5391" width="5.85546875" customWidth="1"/>
    <col min="5392" max="5392" width="2.85546875" customWidth="1"/>
    <col min="5393" max="5393" width="4.140625" customWidth="1"/>
    <col min="5394" max="5394" width="5.85546875" customWidth="1"/>
    <col min="5395" max="5395" width="5.5703125" customWidth="1"/>
    <col min="5396" max="5396" width="6.140625" customWidth="1"/>
    <col min="5397" max="5397" width="0" hidden="1" customWidth="1"/>
    <col min="5633" max="5633" width="0.140625" customWidth="1"/>
    <col min="5634" max="5634" width="8" customWidth="1"/>
    <col min="5635" max="5635" width="7.42578125" customWidth="1"/>
    <col min="5636" max="5636" width="8.85546875" customWidth="1"/>
    <col min="5637" max="5637" width="0" hidden="1" customWidth="1"/>
    <col min="5638" max="5638" width="2.28515625" customWidth="1"/>
    <col min="5639" max="5639" width="6.7109375" customWidth="1"/>
    <col min="5640" max="5640" width="4.85546875" customWidth="1"/>
    <col min="5641" max="5641" width="2" customWidth="1"/>
    <col min="5642" max="5642" width="6.7109375" customWidth="1"/>
    <col min="5643" max="5643" width="0.140625" customWidth="1"/>
    <col min="5644" max="5644" width="6.28515625" customWidth="1"/>
    <col min="5645" max="5645" width="7" customWidth="1"/>
    <col min="5646" max="5646" width="6.85546875" customWidth="1"/>
    <col min="5647" max="5647" width="5.85546875" customWidth="1"/>
    <col min="5648" max="5648" width="2.85546875" customWidth="1"/>
    <col min="5649" max="5649" width="4.140625" customWidth="1"/>
    <col min="5650" max="5650" width="5.85546875" customWidth="1"/>
    <col min="5651" max="5651" width="5.5703125" customWidth="1"/>
    <col min="5652" max="5652" width="6.140625" customWidth="1"/>
    <col min="5653" max="5653" width="0" hidden="1" customWidth="1"/>
    <col min="5889" max="5889" width="0.140625" customWidth="1"/>
    <col min="5890" max="5890" width="8" customWidth="1"/>
    <col min="5891" max="5891" width="7.42578125" customWidth="1"/>
    <col min="5892" max="5892" width="8.85546875" customWidth="1"/>
    <col min="5893" max="5893" width="0" hidden="1" customWidth="1"/>
    <col min="5894" max="5894" width="2.28515625" customWidth="1"/>
    <col min="5895" max="5895" width="6.7109375" customWidth="1"/>
    <col min="5896" max="5896" width="4.85546875" customWidth="1"/>
    <col min="5897" max="5897" width="2" customWidth="1"/>
    <col min="5898" max="5898" width="6.7109375" customWidth="1"/>
    <col min="5899" max="5899" width="0.140625" customWidth="1"/>
    <col min="5900" max="5900" width="6.28515625" customWidth="1"/>
    <col min="5901" max="5901" width="7" customWidth="1"/>
    <col min="5902" max="5902" width="6.85546875" customWidth="1"/>
    <col min="5903" max="5903" width="5.85546875" customWidth="1"/>
    <col min="5904" max="5904" width="2.85546875" customWidth="1"/>
    <col min="5905" max="5905" width="4.140625" customWidth="1"/>
    <col min="5906" max="5906" width="5.85546875" customWidth="1"/>
    <col min="5907" max="5907" width="5.5703125" customWidth="1"/>
    <col min="5908" max="5908" width="6.140625" customWidth="1"/>
    <col min="5909" max="5909" width="0" hidden="1" customWidth="1"/>
    <col min="6145" max="6145" width="0.140625" customWidth="1"/>
    <col min="6146" max="6146" width="8" customWidth="1"/>
    <col min="6147" max="6147" width="7.42578125" customWidth="1"/>
    <col min="6148" max="6148" width="8.85546875" customWidth="1"/>
    <col min="6149" max="6149" width="0" hidden="1" customWidth="1"/>
    <col min="6150" max="6150" width="2.28515625" customWidth="1"/>
    <col min="6151" max="6151" width="6.7109375" customWidth="1"/>
    <col min="6152" max="6152" width="4.85546875" customWidth="1"/>
    <col min="6153" max="6153" width="2" customWidth="1"/>
    <col min="6154" max="6154" width="6.7109375" customWidth="1"/>
    <col min="6155" max="6155" width="0.140625" customWidth="1"/>
    <col min="6156" max="6156" width="6.28515625" customWidth="1"/>
    <col min="6157" max="6157" width="7" customWidth="1"/>
    <col min="6158" max="6158" width="6.85546875" customWidth="1"/>
    <col min="6159" max="6159" width="5.85546875" customWidth="1"/>
    <col min="6160" max="6160" width="2.85546875" customWidth="1"/>
    <col min="6161" max="6161" width="4.140625" customWidth="1"/>
    <col min="6162" max="6162" width="5.85546875" customWidth="1"/>
    <col min="6163" max="6163" width="5.5703125" customWidth="1"/>
    <col min="6164" max="6164" width="6.140625" customWidth="1"/>
    <col min="6165" max="6165" width="0" hidden="1" customWidth="1"/>
    <col min="6401" max="6401" width="0.140625" customWidth="1"/>
    <col min="6402" max="6402" width="8" customWidth="1"/>
    <col min="6403" max="6403" width="7.42578125" customWidth="1"/>
    <col min="6404" max="6404" width="8.85546875" customWidth="1"/>
    <col min="6405" max="6405" width="0" hidden="1" customWidth="1"/>
    <col min="6406" max="6406" width="2.28515625" customWidth="1"/>
    <col min="6407" max="6407" width="6.7109375" customWidth="1"/>
    <col min="6408" max="6408" width="4.85546875" customWidth="1"/>
    <col min="6409" max="6409" width="2" customWidth="1"/>
    <col min="6410" max="6410" width="6.7109375" customWidth="1"/>
    <col min="6411" max="6411" width="0.140625" customWidth="1"/>
    <col min="6412" max="6412" width="6.28515625" customWidth="1"/>
    <col min="6413" max="6413" width="7" customWidth="1"/>
    <col min="6414" max="6414" width="6.85546875" customWidth="1"/>
    <col min="6415" max="6415" width="5.85546875" customWidth="1"/>
    <col min="6416" max="6416" width="2.85546875" customWidth="1"/>
    <col min="6417" max="6417" width="4.140625" customWidth="1"/>
    <col min="6418" max="6418" width="5.85546875" customWidth="1"/>
    <col min="6419" max="6419" width="5.5703125" customWidth="1"/>
    <col min="6420" max="6420" width="6.140625" customWidth="1"/>
    <col min="6421" max="6421" width="0" hidden="1" customWidth="1"/>
    <col min="6657" max="6657" width="0.140625" customWidth="1"/>
    <col min="6658" max="6658" width="8" customWidth="1"/>
    <col min="6659" max="6659" width="7.42578125" customWidth="1"/>
    <col min="6660" max="6660" width="8.85546875" customWidth="1"/>
    <col min="6661" max="6661" width="0" hidden="1" customWidth="1"/>
    <col min="6662" max="6662" width="2.28515625" customWidth="1"/>
    <col min="6663" max="6663" width="6.7109375" customWidth="1"/>
    <col min="6664" max="6664" width="4.85546875" customWidth="1"/>
    <col min="6665" max="6665" width="2" customWidth="1"/>
    <col min="6666" max="6666" width="6.7109375" customWidth="1"/>
    <col min="6667" max="6667" width="0.140625" customWidth="1"/>
    <col min="6668" max="6668" width="6.28515625" customWidth="1"/>
    <col min="6669" max="6669" width="7" customWidth="1"/>
    <col min="6670" max="6670" width="6.85546875" customWidth="1"/>
    <col min="6671" max="6671" width="5.85546875" customWidth="1"/>
    <col min="6672" max="6672" width="2.85546875" customWidth="1"/>
    <col min="6673" max="6673" width="4.140625" customWidth="1"/>
    <col min="6674" max="6674" width="5.85546875" customWidth="1"/>
    <col min="6675" max="6675" width="5.5703125" customWidth="1"/>
    <col min="6676" max="6676" width="6.140625" customWidth="1"/>
    <col min="6677" max="6677" width="0" hidden="1" customWidth="1"/>
    <col min="6913" max="6913" width="0.140625" customWidth="1"/>
    <col min="6914" max="6914" width="8" customWidth="1"/>
    <col min="6915" max="6915" width="7.42578125" customWidth="1"/>
    <col min="6916" max="6916" width="8.85546875" customWidth="1"/>
    <col min="6917" max="6917" width="0" hidden="1" customWidth="1"/>
    <col min="6918" max="6918" width="2.28515625" customWidth="1"/>
    <col min="6919" max="6919" width="6.7109375" customWidth="1"/>
    <col min="6920" max="6920" width="4.85546875" customWidth="1"/>
    <col min="6921" max="6921" width="2" customWidth="1"/>
    <col min="6922" max="6922" width="6.7109375" customWidth="1"/>
    <col min="6923" max="6923" width="0.140625" customWidth="1"/>
    <col min="6924" max="6924" width="6.28515625" customWidth="1"/>
    <col min="6925" max="6925" width="7" customWidth="1"/>
    <col min="6926" max="6926" width="6.85546875" customWidth="1"/>
    <col min="6927" max="6927" width="5.85546875" customWidth="1"/>
    <col min="6928" max="6928" width="2.85546875" customWidth="1"/>
    <col min="6929" max="6929" width="4.140625" customWidth="1"/>
    <col min="6930" max="6930" width="5.85546875" customWidth="1"/>
    <col min="6931" max="6931" width="5.5703125" customWidth="1"/>
    <col min="6932" max="6932" width="6.140625" customWidth="1"/>
    <col min="6933" max="6933" width="0" hidden="1" customWidth="1"/>
    <col min="7169" max="7169" width="0.140625" customWidth="1"/>
    <col min="7170" max="7170" width="8" customWidth="1"/>
    <col min="7171" max="7171" width="7.42578125" customWidth="1"/>
    <col min="7172" max="7172" width="8.85546875" customWidth="1"/>
    <col min="7173" max="7173" width="0" hidden="1" customWidth="1"/>
    <col min="7174" max="7174" width="2.28515625" customWidth="1"/>
    <col min="7175" max="7175" width="6.7109375" customWidth="1"/>
    <col min="7176" max="7176" width="4.85546875" customWidth="1"/>
    <col min="7177" max="7177" width="2" customWidth="1"/>
    <col min="7178" max="7178" width="6.7109375" customWidth="1"/>
    <col min="7179" max="7179" width="0.140625" customWidth="1"/>
    <col min="7180" max="7180" width="6.28515625" customWidth="1"/>
    <col min="7181" max="7181" width="7" customWidth="1"/>
    <col min="7182" max="7182" width="6.85546875" customWidth="1"/>
    <col min="7183" max="7183" width="5.85546875" customWidth="1"/>
    <col min="7184" max="7184" width="2.85546875" customWidth="1"/>
    <col min="7185" max="7185" width="4.140625" customWidth="1"/>
    <col min="7186" max="7186" width="5.85546875" customWidth="1"/>
    <col min="7187" max="7187" width="5.5703125" customWidth="1"/>
    <col min="7188" max="7188" width="6.140625" customWidth="1"/>
    <col min="7189" max="7189" width="0" hidden="1" customWidth="1"/>
    <col min="7425" max="7425" width="0.140625" customWidth="1"/>
    <col min="7426" max="7426" width="8" customWidth="1"/>
    <col min="7427" max="7427" width="7.42578125" customWidth="1"/>
    <col min="7428" max="7428" width="8.85546875" customWidth="1"/>
    <col min="7429" max="7429" width="0" hidden="1" customWidth="1"/>
    <col min="7430" max="7430" width="2.28515625" customWidth="1"/>
    <col min="7431" max="7431" width="6.7109375" customWidth="1"/>
    <col min="7432" max="7432" width="4.85546875" customWidth="1"/>
    <col min="7433" max="7433" width="2" customWidth="1"/>
    <col min="7434" max="7434" width="6.7109375" customWidth="1"/>
    <col min="7435" max="7435" width="0.140625" customWidth="1"/>
    <col min="7436" max="7436" width="6.28515625" customWidth="1"/>
    <col min="7437" max="7437" width="7" customWidth="1"/>
    <col min="7438" max="7438" width="6.85546875" customWidth="1"/>
    <col min="7439" max="7439" width="5.85546875" customWidth="1"/>
    <col min="7440" max="7440" width="2.85546875" customWidth="1"/>
    <col min="7441" max="7441" width="4.140625" customWidth="1"/>
    <col min="7442" max="7442" width="5.85546875" customWidth="1"/>
    <col min="7443" max="7443" width="5.5703125" customWidth="1"/>
    <col min="7444" max="7444" width="6.140625" customWidth="1"/>
    <col min="7445" max="7445" width="0" hidden="1" customWidth="1"/>
    <col min="7681" max="7681" width="0.140625" customWidth="1"/>
    <col min="7682" max="7682" width="8" customWidth="1"/>
    <col min="7683" max="7683" width="7.42578125" customWidth="1"/>
    <col min="7684" max="7684" width="8.85546875" customWidth="1"/>
    <col min="7685" max="7685" width="0" hidden="1" customWidth="1"/>
    <col min="7686" max="7686" width="2.28515625" customWidth="1"/>
    <col min="7687" max="7687" width="6.7109375" customWidth="1"/>
    <col min="7688" max="7688" width="4.85546875" customWidth="1"/>
    <col min="7689" max="7689" width="2" customWidth="1"/>
    <col min="7690" max="7690" width="6.7109375" customWidth="1"/>
    <col min="7691" max="7691" width="0.140625" customWidth="1"/>
    <col min="7692" max="7692" width="6.28515625" customWidth="1"/>
    <col min="7693" max="7693" width="7" customWidth="1"/>
    <col min="7694" max="7694" width="6.85546875" customWidth="1"/>
    <col min="7695" max="7695" width="5.85546875" customWidth="1"/>
    <col min="7696" max="7696" width="2.85546875" customWidth="1"/>
    <col min="7697" max="7697" width="4.140625" customWidth="1"/>
    <col min="7698" max="7698" width="5.85546875" customWidth="1"/>
    <col min="7699" max="7699" width="5.5703125" customWidth="1"/>
    <col min="7700" max="7700" width="6.140625" customWidth="1"/>
    <col min="7701" max="7701" width="0" hidden="1" customWidth="1"/>
    <col min="7937" max="7937" width="0.140625" customWidth="1"/>
    <col min="7938" max="7938" width="8" customWidth="1"/>
    <col min="7939" max="7939" width="7.42578125" customWidth="1"/>
    <col min="7940" max="7940" width="8.85546875" customWidth="1"/>
    <col min="7941" max="7941" width="0" hidden="1" customWidth="1"/>
    <col min="7942" max="7942" width="2.28515625" customWidth="1"/>
    <col min="7943" max="7943" width="6.7109375" customWidth="1"/>
    <col min="7944" max="7944" width="4.85546875" customWidth="1"/>
    <col min="7945" max="7945" width="2" customWidth="1"/>
    <col min="7946" max="7946" width="6.7109375" customWidth="1"/>
    <col min="7947" max="7947" width="0.140625" customWidth="1"/>
    <col min="7948" max="7948" width="6.28515625" customWidth="1"/>
    <col min="7949" max="7949" width="7" customWidth="1"/>
    <col min="7950" max="7950" width="6.85546875" customWidth="1"/>
    <col min="7951" max="7951" width="5.85546875" customWidth="1"/>
    <col min="7952" max="7952" width="2.85546875" customWidth="1"/>
    <col min="7953" max="7953" width="4.140625" customWidth="1"/>
    <col min="7954" max="7954" width="5.85546875" customWidth="1"/>
    <col min="7955" max="7955" width="5.5703125" customWidth="1"/>
    <col min="7956" max="7956" width="6.140625" customWidth="1"/>
    <col min="7957" max="7957" width="0" hidden="1" customWidth="1"/>
    <col min="8193" max="8193" width="0.140625" customWidth="1"/>
    <col min="8194" max="8194" width="8" customWidth="1"/>
    <col min="8195" max="8195" width="7.42578125" customWidth="1"/>
    <col min="8196" max="8196" width="8.85546875" customWidth="1"/>
    <col min="8197" max="8197" width="0" hidden="1" customWidth="1"/>
    <col min="8198" max="8198" width="2.28515625" customWidth="1"/>
    <col min="8199" max="8199" width="6.7109375" customWidth="1"/>
    <col min="8200" max="8200" width="4.85546875" customWidth="1"/>
    <col min="8201" max="8201" width="2" customWidth="1"/>
    <col min="8202" max="8202" width="6.7109375" customWidth="1"/>
    <col min="8203" max="8203" width="0.140625" customWidth="1"/>
    <col min="8204" max="8204" width="6.28515625" customWidth="1"/>
    <col min="8205" max="8205" width="7" customWidth="1"/>
    <col min="8206" max="8206" width="6.85546875" customWidth="1"/>
    <col min="8207" max="8207" width="5.85546875" customWidth="1"/>
    <col min="8208" max="8208" width="2.85546875" customWidth="1"/>
    <col min="8209" max="8209" width="4.140625" customWidth="1"/>
    <col min="8210" max="8210" width="5.85546875" customWidth="1"/>
    <col min="8211" max="8211" width="5.5703125" customWidth="1"/>
    <col min="8212" max="8212" width="6.140625" customWidth="1"/>
    <col min="8213" max="8213" width="0" hidden="1" customWidth="1"/>
    <col min="8449" max="8449" width="0.140625" customWidth="1"/>
    <col min="8450" max="8450" width="8" customWidth="1"/>
    <col min="8451" max="8451" width="7.42578125" customWidth="1"/>
    <col min="8452" max="8452" width="8.85546875" customWidth="1"/>
    <col min="8453" max="8453" width="0" hidden="1" customWidth="1"/>
    <col min="8454" max="8454" width="2.28515625" customWidth="1"/>
    <col min="8455" max="8455" width="6.7109375" customWidth="1"/>
    <col min="8456" max="8456" width="4.85546875" customWidth="1"/>
    <col min="8457" max="8457" width="2" customWidth="1"/>
    <col min="8458" max="8458" width="6.7109375" customWidth="1"/>
    <col min="8459" max="8459" width="0.140625" customWidth="1"/>
    <col min="8460" max="8460" width="6.28515625" customWidth="1"/>
    <col min="8461" max="8461" width="7" customWidth="1"/>
    <col min="8462" max="8462" width="6.85546875" customWidth="1"/>
    <col min="8463" max="8463" width="5.85546875" customWidth="1"/>
    <col min="8464" max="8464" width="2.85546875" customWidth="1"/>
    <col min="8465" max="8465" width="4.140625" customWidth="1"/>
    <col min="8466" max="8466" width="5.85546875" customWidth="1"/>
    <col min="8467" max="8467" width="5.5703125" customWidth="1"/>
    <col min="8468" max="8468" width="6.140625" customWidth="1"/>
    <col min="8469" max="8469" width="0" hidden="1" customWidth="1"/>
    <col min="8705" max="8705" width="0.140625" customWidth="1"/>
    <col min="8706" max="8706" width="8" customWidth="1"/>
    <col min="8707" max="8707" width="7.42578125" customWidth="1"/>
    <col min="8708" max="8708" width="8.85546875" customWidth="1"/>
    <col min="8709" max="8709" width="0" hidden="1" customWidth="1"/>
    <col min="8710" max="8710" width="2.28515625" customWidth="1"/>
    <col min="8711" max="8711" width="6.7109375" customWidth="1"/>
    <col min="8712" max="8712" width="4.85546875" customWidth="1"/>
    <col min="8713" max="8713" width="2" customWidth="1"/>
    <col min="8714" max="8714" width="6.7109375" customWidth="1"/>
    <col min="8715" max="8715" width="0.140625" customWidth="1"/>
    <col min="8716" max="8716" width="6.28515625" customWidth="1"/>
    <col min="8717" max="8717" width="7" customWidth="1"/>
    <col min="8718" max="8718" width="6.85546875" customWidth="1"/>
    <col min="8719" max="8719" width="5.85546875" customWidth="1"/>
    <col min="8720" max="8720" width="2.85546875" customWidth="1"/>
    <col min="8721" max="8721" width="4.140625" customWidth="1"/>
    <col min="8722" max="8722" width="5.85546875" customWidth="1"/>
    <col min="8723" max="8723" width="5.5703125" customWidth="1"/>
    <col min="8724" max="8724" width="6.140625" customWidth="1"/>
    <col min="8725" max="8725" width="0" hidden="1" customWidth="1"/>
    <col min="8961" max="8961" width="0.140625" customWidth="1"/>
    <col min="8962" max="8962" width="8" customWidth="1"/>
    <col min="8963" max="8963" width="7.42578125" customWidth="1"/>
    <col min="8964" max="8964" width="8.85546875" customWidth="1"/>
    <col min="8965" max="8965" width="0" hidden="1" customWidth="1"/>
    <col min="8966" max="8966" width="2.28515625" customWidth="1"/>
    <col min="8967" max="8967" width="6.7109375" customWidth="1"/>
    <col min="8968" max="8968" width="4.85546875" customWidth="1"/>
    <col min="8969" max="8969" width="2" customWidth="1"/>
    <col min="8970" max="8970" width="6.7109375" customWidth="1"/>
    <col min="8971" max="8971" width="0.140625" customWidth="1"/>
    <col min="8972" max="8972" width="6.28515625" customWidth="1"/>
    <col min="8973" max="8973" width="7" customWidth="1"/>
    <col min="8974" max="8974" width="6.85546875" customWidth="1"/>
    <col min="8975" max="8975" width="5.85546875" customWidth="1"/>
    <col min="8976" max="8976" width="2.85546875" customWidth="1"/>
    <col min="8977" max="8977" width="4.140625" customWidth="1"/>
    <col min="8978" max="8978" width="5.85546875" customWidth="1"/>
    <col min="8979" max="8979" width="5.5703125" customWidth="1"/>
    <col min="8980" max="8980" width="6.140625" customWidth="1"/>
    <col min="8981" max="8981" width="0" hidden="1" customWidth="1"/>
    <col min="9217" max="9217" width="0.140625" customWidth="1"/>
    <col min="9218" max="9218" width="8" customWidth="1"/>
    <col min="9219" max="9219" width="7.42578125" customWidth="1"/>
    <col min="9220" max="9220" width="8.85546875" customWidth="1"/>
    <col min="9221" max="9221" width="0" hidden="1" customWidth="1"/>
    <col min="9222" max="9222" width="2.28515625" customWidth="1"/>
    <col min="9223" max="9223" width="6.7109375" customWidth="1"/>
    <col min="9224" max="9224" width="4.85546875" customWidth="1"/>
    <col min="9225" max="9225" width="2" customWidth="1"/>
    <col min="9226" max="9226" width="6.7109375" customWidth="1"/>
    <col min="9227" max="9227" width="0.140625" customWidth="1"/>
    <col min="9228" max="9228" width="6.28515625" customWidth="1"/>
    <col min="9229" max="9229" width="7" customWidth="1"/>
    <col min="9230" max="9230" width="6.85546875" customWidth="1"/>
    <col min="9231" max="9231" width="5.85546875" customWidth="1"/>
    <col min="9232" max="9232" width="2.85546875" customWidth="1"/>
    <col min="9233" max="9233" width="4.140625" customWidth="1"/>
    <col min="9234" max="9234" width="5.85546875" customWidth="1"/>
    <col min="9235" max="9235" width="5.5703125" customWidth="1"/>
    <col min="9236" max="9236" width="6.140625" customWidth="1"/>
    <col min="9237" max="9237" width="0" hidden="1" customWidth="1"/>
    <col min="9473" max="9473" width="0.140625" customWidth="1"/>
    <col min="9474" max="9474" width="8" customWidth="1"/>
    <col min="9475" max="9475" width="7.42578125" customWidth="1"/>
    <col min="9476" max="9476" width="8.85546875" customWidth="1"/>
    <col min="9477" max="9477" width="0" hidden="1" customWidth="1"/>
    <col min="9478" max="9478" width="2.28515625" customWidth="1"/>
    <col min="9479" max="9479" width="6.7109375" customWidth="1"/>
    <col min="9480" max="9480" width="4.85546875" customWidth="1"/>
    <col min="9481" max="9481" width="2" customWidth="1"/>
    <col min="9482" max="9482" width="6.7109375" customWidth="1"/>
    <col min="9483" max="9483" width="0.140625" customWidth="1"/>
    <col min="9484" max="9484" width="6.28515625" customWidth="1"/>
    <col min="9485" max="9485" width="7" customWidth="1"/>
    <col min="9486" max="9486" width="6.85546875" customWidth="1"/>
    <col min="9487" max="9487" width="5.85546875" customWidth="1"/>
    <col min="9488" max="9488" width="2.85546875" customWidth="1"/>
    <col min="9489" max="9489" width="4.140625" customWidth="1"/>
    <col min="9490" max="9490" width="5.85546875" customWidth="1"/>
    <col min="9491" max="9491" width="5.5703125" customWidth="1"/>
    <col min="9492" max="9492" width="6.140625" customWidth="1"/>
    <col min="9493" max="9493" width="0" hidden="1" customWidth="1"/>
    <col min="9729" max="9729" width="0.140625" customWidth="1"/>
    <col min="9730" max="9730" width="8" customWidth="1"/>
    <col min="9731" max="9731" width="7.42578125" customWidth="1"/>
    <col min="9732" max="9732" width="8.85546875" customWidth="1"/>
    <col min="9733" max="9733" width="0" hidden="1" customWidth="1"/>
    <col min="9734" max="9734" width="2.28515625" customWidth="1"/>
    <col min="9735" max="9735" width="6.7109375" customWidth="1"/>
    <col min="9736" max="9736" width="4.85546875" customWidth="1"/>
    <col min="9737" max="9737" width="2" customWidth="1"/>
    <col min="9738" max="9738" width="6.7109375" customWidth="1"/>
    <col min="9739" max="9739" width="0.140625" customWidth="1"/>
    <col min="9740" max="9740" width="6.28515625" customWidth="1"/>
    <col min="9741" max="9741" width="7" customWidth="1"/>
    <col min="9742" max="9742" width="6.85546875" customWidth="1"/>
    <col min="9743" max="9743" width="5.85546875" customWidth="1"/>
    <col min="9744" max="9744" width="2.85546875" customWidth="1"/>
    <col min="9745" max="9745" width="4.140625" customWidth="1"/>
    <col min="9746" max="9746" width="5.85546875" customWidth="1"/>
    <col min="9747" max="9747" width="5.5703125" customWidth="1"/>
    <col min="9748" max="9748" width="6.140625" customWidth="1"/>
    <col min="9749" max="9749" width="0" hidden="1" customWidth="1"/>
    <col min="9985" max="9985" width="0.140625" customWidth="1"/>
    <col min="9986" max="9986" width="8" customWidth="1"/>
    <col min="9987" max="9987" width="7.42578125" customWidth="1"/>
    <col min="9988" max="9988" width="8.85546875" customWidth="1"/>
    <col min="9989" max="9989" width="0" hidden="1" customWidth="1"/>
    <col min="9990" max="9990" width="2.28515625" customWidth="1"/>
    <col min="9991" max="9991" width="6.7109375" customWidth="1"/>
    <col min="9992" max="9992" width="4.85546875" customWidth="1"/>
    <col min="9993" max="9993" width="2" customWidth="1"/>
    <col min="9994" max="9994" width="6.7109375" customWidth="1"/>
    <col min="9995" max="9995" width="0.140625" customWidth="1"/>
    <col min="9996" max="9996" width="6.28515625" customWidth="1"/>
    <col min="9997" max="9997" width="7" customWidth="1"/>
    <col min="9998" max="9998" width="6.85546875" customWidth="1"/>
    <col min="9999" max="9999" width="5.85546875" customWidth="1"/>
    <col min="10000" max="10000" width="2.85546875" customWidth="1"/>
    <col min="10001" max="10001" width="4.140625" customWidth="1"/>
    <col min="10002" max="10002" width="5.85546875" customWidth="1"/>
    <col min="10003" max="10003" width="5.5703125" customWidth="1"/>
    <col min="10004" max="10004" width="6.140625" customWidth="1"/>
    <col min="10005" max="10005" width="0" hidden="1" customWidth="1"/>
    <col min="10241" max="10241" width="0.140625" customWidth="1"/>
    <col min="10242" max="10242" width="8" customWidth="1"/>
    <col min="10243" max="10243" width="7.42578125" customWidth="1"/>
    <col min="10244" max="10244" width="8.85546875" customWidth="1"/>
    <col min="10245" max="10245" width="0" hidden="1" customWidth="1"/>
    <col min="10246" max="10246" width="2.28515625" customWidth="1"/>
    <col min="10247" max="10247" width="6.7109375" customWidth="1"/>
    <col min="10248" max="10248" width="4.85546875" customWidth="1"/>
    <col min="10249" max="10249" width="2" customWidth="1"/>
    <col min="10250" max="10250" width="6.7109375" customWidth="1"/>
    <col min="10251" max="10251" width="0.140625" customWidth="1"/>
    <col min="10252" max="10252" width="6.28515625" customWidth="1"/>
    <col min="10253" max="10253" width="7" customWidth="1"/>
    <col min="10254" max="10254" width="6.85546875" customWidth="1"/>
    <col min="10255" max="10255" width="5.85546875" customWidth="1"/>
    <col min="10256" max="10256" width="2.85546875" customWidth="1"/>
    <col min="10257" max="10257" width="4.140625" customWidth="1"/>
    <col min="10258" max="10258" width="5.85546875" customWidth="1"/>
    <col min="10259" max="10259" width="5.5703125" customWidth="1"/>
    <col min="10260" max="10260" width="6.140625" customWidth="1"/>
    <col min="10261" max="10261" width="0" hidden="1" customWidth="1"/>
    <col min="10497" max="10497" width="0.140625" customWidth="1"/>
    <col min="10498" max="10498" width="8" customWidth="1"/>
    <col min="10499" max="10499" width="7.42578125" customWidth="1"/>
    <col min="10500" max="10500" width="8.85546875" customWidth="1"/>
    <col min="10501" max="10501" width="0" hidden="1" customWidth="1"/>
    <col min="10502" max="10502" width="2.28515625" customWidth="1"/>
    <col min="10503" max="10503" width="6.7109375" customWidth="1"/>
    <col min="10504" max="10504" width="4.85546875" customWidth="1"/>
    <col min="10505" max="10505" width="2" customWidth="1"/>
    <col min="10506" max="10506" width="6.7109375" customWidth="1"/>
    <col min="10507" max="10507" width="0.140625" customWidth="1"/>
    <col min="10508" max="10508" width="6.28515625" customWidth="1"/>
    <col min="10509" max="10509" width="7" customWidth="1"/>
    <col min="10510" max="10510" width="6.85546875" customWidth="1"/>
    <col min="10511" max="10511" width="5.85546875" customWidth="1"/>
    <col min="10512" max="10512" width="2.85546875" customWidth="1"/>
    <col min="10513" max="10513" width="4.140625" customWidth="1"/>
    <col min="10514" max="10514" width="5.85546875" customWidth="1"/>
    <col min="10515" max="10515" width="5.5703125" customWidth="1"/>
    <col min="10516" max="10516" width="6.140625" customWidth="1"/>
    <col min="10517" max="10517" width="0" hidden="1" customWidth="1"/>
    <col min="10753" max="10753" width="0.140625" customWidth="1"/>
    <col min="10754" max="10754" width="8" customWidth="1"/>
    <col min="10755" max="10755" width="7.42578125" customWidth="1"/>
    <col min="10756" max="10756" width="8.85546875" customWidth="1"/>
    <col min="10757" max="10757" width="0" hidden="1" customWidth="1"/>
    <col min="10758" max="10758" width="2.28515625" customWidth="1"/>
    <col min="10759" max="10759" width="6.7109375" customWidth="1"/>
    <col min="10760" max="10760" width="4.85546875" customWidth="1"/>
    <col min="10761" max="10761" width="2" customWidth="1"/>
    <col min="10762" max="10762" width="6.7109375" customWidth="1"/>
    <col min="10763" max="10763" width="0.140625" customWidth="1"/>
    <col min="10764" max="10764" width="6.28515625" customWidth="1"/>
    <col min="10765" max="10765" width="7" customWidth="1"/>
    <col min="10766" max="10766" width="6.85546875" customWidth="1"/>
    <col min="10767" max="10767" width="5.85546875" customWidth="1"/>
    <col min="10768" max="10768" width="2.85546875" customWidth="1"/>
    <col min="10769" max="10769" width="4.140625" customWidth="1"/>
    <col min="10770" max="10770" width="5.85546875" customWidth="1"/>
    <col min="10771" max="10771" width="5.5703125" customWidth="1"/>
    <col min="10772" max="10772" width="6.140625" customWidth="1"/>
    <col min="10773" max="10773" width="0" hidden="1" customWidth="1"/>
    <col min="11009" max="11009" width="0.140625" customWidth="1"/>
    <col min="11010" max="11010" width="8" customWidth="1"/>
    <col min="11011" max="11011" width="7.42578125" customWidth="1"/>
    <col min="11012" max="11012" width="8.85546875" customWidth="1"/>
    <col min="11013" max="11013" width="0" hidden="1" customWidth="1"/>
    <col min="11014" max="11014" width="2.28515625" customWidth="1"/>
    <col min="11015" max="11015" width="6.7109375" customWidth="1"/>
    <col min="11016" max="11016" width="4.85546875" customWidth="1"/>
    <col min="11017" max="11017" width="2" customWidth="1"/>
    <col min="11018" max="11018" width="6.7109375" customWidth="1"/>
    <col min="11019" max="11019" width="0.140625" customWidth="1"/>
    <col min="11020" max="11020" width="6.28515625" customWidth="1"/>
    <col min="11021" max="11021" width="7" customWidth="1"/>
    <col min="11022" max="11022" width="6.85546875" customWidth="1"/>
    <col min="11023" max="11023" width="5.85546875" customWidth="1"/>
    <col min="11024" max="11024" width="2.85546875" customWidth="1"/>
    <col min="11025" max="11025" width="4.140625" customWidth="1"/>
    <col min="11026" max="11026" width="5.85546875" customWidth="1"/>
    <col min="11027" max="11027" width="5.5703125" customWidth="1"/>
    <col min="11028" max="11028" width="6.140625" customWidth="1"/>
    <col min="11029" max="11029" width="0" hidden="1" customWidth="1"/>
    <col min="11265" max="11265" width="0.140625" customWidth="1"/>
    <col min="11266" max="11266" width="8" customWidth="1"/>
    <col min="11267" max="11267" width="7.42578125" customWidth="1"/>
    <col min="11268" max="11268" width="8.85546875" customWidth="1"/>
    <col min="11269" max="11269" width="0" hidden="1" customWidth="1"/>
    <col min="11270" max="11270" width="2.28515625" customWidth="1"/>
    <col min="11271" max="11271" width="6.7109375" customWidth="1"/>
    <col min="11272" max="11272" width="4.85546875" customWidth="1"/>
    <col min="11273" max="11273" width="2" customWidth="1"/>
    <col min="11274" max="11274" width="6.7109375" customWidth="1"/>
    <col min="11275" max="11275" width="0.140625" customWidth="1"/>
    <col min="11276" max="11276" width="6.28515625" customWidth="1"/>
    <col min="11277" max="11277" width="7" customWidth="1"/>
    <col min="11278" max="11278" width="6.85546875" customWidth="1"/>
    <col min="11279" max="11279" width="5.85546875" customWidth="1"/>
    <col min="11280" max="11280" width="2.85546875" customWidth="1"/>
    <col min="11281" max="11281" width="4.140625" customWidth="1"/>
    <col min="11282" max="11282" width="5.85546875" customWidth="1"/>
    <col min="11283" max="11283" width="5.5703125" customWidth="1"/>
    <col min="11284" max="11284" width="6.140625" customWidth="1"/>
    <col min="11285" max="11285" width="0" hidden="1" customWidth="1"/>
    <col min="11521" max="11521" width="0.140625" customWidth="1"/>
    <col min="11522" max="11522" width="8" customWidth="1"/>
    <col min="11523" max="11523" width="7.42578125" customWidth="1"/>
    <col min="11524" max="11524" width="8.85546875" customWidth="1"/>
    <col min="11525" max="11525" width="0" hidden="1" customWidth="1"/>
    <col min="11526" max="11526" width="2.28515625" customWidth="1"/>
    <col min="11527" max="11527" width="6.7109375" customWidth="1"/>
    <col min="11528" max="11528" width="4.85546875" customWidth="1"/>
    <col min="11529" max="11529" width="2" customWidth="1"/>
    <col min="11530" max="11530" width="6.7109375" customWidth="1"/>
    <col min="11531" max="11531" width="0.140625" customWidth="1"/>
    <col min="11532" max="11532" width="6.28515625" customWidth="1"/>
    <col min="11533" max="11533" width="7" customWidth="1"/>
    <col min="11534" max="11534" width="6.85546875" customWidth="1"/>
    <col min="11535" max="11535" width="5.85546875" customWidth="1"/>
    <col min="11536" max="11536" width="2.85546875" customWidth="1"/>
    <col min="11537" max="11537" width="4.140625" customWidth="1"/>
    <col min="11538" max="11538" width="5.85546875" customWidth="1"/>
    <col min="11539" max="11539" width="5.5703125" customWidth="1"/>
    <col min="11540" max="11540" width="6.140625" customWidth="1"/>
    <col min="11541" max="11541" width="0" hidden="1" customWidth="1"/>
    <col min="11777" max="11777" width="0.140625" customWidth="1"/>
    <col min="11778" max="11778" width="8" customWidth="1"/>
    <col min="11779" max="11779" width="7.42578125" customWidth="1"/>
    <col min="11780" max="11780" width="8.85546875" customWidth="1"/>
    <col min="11781" max="11781" width="0" hidden="1" customWidth="1"/>
    <col min="11782" max="11782" width="2.28515625" customWidth="1"/>
    <col min="11783" max="11783" width="6.7109375" customWidth="1"/>
    <col min="11784" max="11784" width="4.85546875" customWidth="1"/>
    <col min="11785" max="11785" width="2" customWidth="1"/>
    <col min="11786" max="11786" width="6.7109375" customWidth="1"/>
    <col min="11787" max="11787" width="0.140625" customWidth="1"/>
    <col min="11788" max="11788" width="6.28515625" customWidth="1"/>
    <col min="11789" max="11789" width="7" customWidth="1"/>
    <col min="11790" max="11790" width="6.85546875" customWidth="1"/>
    <col min="11791" max="11791" width="5.85546875" customWidth="1"/>
    <col min="11792" max="11792" width="2.85546875" customWidth="1"/>
    <col min="11793" max="11793" width="4.140625" customWidth="1"/>
    <col min="11794" max="11794" width="5.85546875" customWidth="1"/>
    <col min="11795" max="11795" width="5.5703125" customWidth="1"/>
    <col min="11796" max="11796" width="6.140625" customWidth="1"/>
    <col min="11797" max="11797" width="0" hidden="1" customWidth="1"/>
    <col min="12033" max="12033" width="0.140625" customWidth="1"/>
    <col min="12034" max="12034" width="8" customWidth="1"/>
    <col min="12035" max="12035" width="7.42578125" customWidth="1"/>
    <col min="12036" max="12036" width="8.85546875" customWidth="1"/>
    <col min="12037" max="12037" width="0" hidden="1" customWidth="1"/>
    <col min="12038" max="12038" width="2.28515625" customWidth="1"/>
    <col min="12039" max="12039" width="6.7109375" customWidth="1"/>
    <col min="12040" max="12040" width="4.85546875" customWidth="1"/>
    <col min="12041" max="12041" width="2" customWidth="1"/>
    <col min="12042" max="12042" width="6.7109375" customWidth="1"/>
    <col min="12043" max="12043" width="0.140625" customWidth="1"/>
    <col min="12044" max="12044" width="6.28515625" customWidth="1"/>
    <col min="12045" max="12045" width="7" customWidth="1"/>
    <col min="12046" max="12046" width="6.85546875" customWidth="1"/>
    <col min="12047" max="12047" width="5.85546875" customWidth="1"/>
    <col min="12048" max="12048" width="2.85546875" customWidth="1"/>
    <col min="12049" max="12049" width="4.140625" customWidth="1"/>
    <col min="12050" max="12050" width="5.85546875" customWidth="1"/>
    <col min="12051" max="12051" width="5.5703125" customWidth="1"/>
    <col min="12052" max="12052" width="6.140625" customWidth="1"/>
    <col min="12053" max="12053" width="0" hidden="1" customWidth="1"/>
    <col min="12289" max="12289" width="0.140625" customWidth="1"/>
    <col min="12290" max="12290" width="8" customWidth="1"/>
    <col min="12291" max="12291" width="7.42578125" customWidth="1"/>
    <col min="12292" max="12292" width="8.85546875" customWidth="1"/>
    <col min="12293" max="12293" width="0" hidden="1" customWidth="1"/>
    <col min="12294" max="12294" width="2.28515625" customWidth="1"/>
    <col min="12295" max="12295" width="6.7109375" customWidth="1"/>
    <col min="12296" max="12296" width="4.85546875" customWidth="1"/>
    <col min="12297" max="12297" width="2" customWidth="1"/>
    <col min="12298" max="12298" width="6.7109375" customWidth="1"/>
    <col min="12299" max="12299" width="0.140625" customWidth="1"/>
    <col min="12300" max="12300" width="6.28515625" customWidth="1"/>
    <col min="12301" max="12301" width="7" customWidth="1"/>
    <col min="12302" max="12302" width="6.85546875" customWidth="1"/>
    <col min="12303" max="12303" width="5.85546875" customWidth="1"/>
    <col min="12304" max="12304" width="2.85546875" customWidth="1"/>
    <col min="12305" max="12305" width="4.140625" customWidth="1"/>
    <col min="12306" max="12306" width="5.85546875" customWidth="1"/>
    <col min="12307" max="12307" width="5.5703125" customWidth="1"/>
    <col min="12308" max="12308" width="6.140625" customWidth="1"/>
    <col min="12309" max="12309" width="0" hidden="1" customWidth="1"/>
    <col min="12545" max="12545" width="0.140625" customWidth="1"/>
    <col min="12546" max="12546" width="8" customWidth="1"/>
    <col min="12547" max="12547" width="7.42578125" customWidth="1"/>
    <col min="12548" max="12548" width="8.85546875" customWidth="1"/>
    <col min="12549" max="12549" width="0" hidden="1" customWidth="1"/>
    <col min="12550" max="12550" width="2.28515625" customWidth="1"/>
    <col min="12551" max="12551" width="6.7109375" customWidth="1"/>
    <col min="12552" max="12552" width="4.85546875" customWidth="1"/>
    <col min="12553" max="12553" width="2" customWidth="1"/>
    <col min="12554" max="12554" width="6.7109375" customWidth="1"/>
    <col min="12555" max="12555" width="0.140625" customWidth="1"/>
    <col min="12556" max="12556" width="6.28515625" customWidth="1"/>
    <col min="12557" max="12557" width="7" customWidth="1"/>
    <col min="12558" max="12558" width="6.85546875" customWidth="1"/>
    <col min="12559" max="12559" width="5.85546875" customWidth="1"/>
    <col min="12560" max="12560" width="2.85546875" customWidth="1"/>
    <col min="12561" max="12561" width="4.140625" customWidth="1"/>
    <col min="12562" max="12562" width="5.85546875" customWidth="1"/>
    <col min="12563" max="12563" width="5.5703125" customWidth="1"/>
    <col min="12564" max="12564" width="6.140625" customWidth="1"/>
    <col min="12565" max="12565" width="0" hidden="1" customWidth="1"/>
    <col min="12801" max="12801" width="0.140625" customWidth="1"/>
    <col min="12802" max="12802" width="8" customWidth="1"/>
    <col min="12803" max="12803" width="7.42578125" customWidth="1"/>
    <col min="12804" max="12804" width="8.85546875" customWidth="1"/>
    <col min="12805" max="12805" width="0" hidden="1" customWidth="1"/>
    <col min="12806" max="12806" width="2.28515625" customWidth="1"/>
    <col min="12807" max="12807" width="6.7109375" customWidth="1"/>
    <col min="12808" max="12808" width="4.85546875" customWidth="1"/>
    <col min="12809" max="12809" width="2" customWidth="1"/>
    <col min="12810" max="12810" width="6.7109375" customWidth="1"/>
    <col min="12811" max="12811" width="0.140625" customWidth="1"/>
    <col min="12812" max="12812" width="6.28515625" customWidth="1"/>
    <col min="12813" max="12813" width="7" customWidth="1"/>
    <col min="12814" max="12814" width="6.85546875" customWidth="1"/>
    <col min="12815" max="12815" width="5.85546875" customWidth="1"/>
    <col min="12816" max="12816" width="2.85546875" customWidth="1"/>
    <col min="12817" max="12817" width="4.140625" customWidth="1"/>
    <col min="12818" max="12818" width="5.85546875" customWidth="1"/>
    <col min="12819" max="12819" width="5.5703125" customWidth="1"/>
    <col min="12820" max="12820" width="6.140625" customWidth="1"/>
    <col min="12821" max="12821" width="0" hidden="1" customWidth="1"/>
    <col min="13057" max="13057" width="0.140625" customWidth="1"/>
    <col min="13058" max="13058" width="8" customWidth="1"/>
    <col min="13059" max="13059" width="7.42578125" customWidth="1"/>
    <col min="13060" max="13060" width="8.85546875" customWidth="1"/>
    <col min="13061" max="13061" width="0" hidden="1" customWidth="1"/>
    <col min="13062" max="13062" width="2.28515625" customWidth="1"/>
    <col min="13063" max="13063" width="6.7109375" customWidth="1"/>
    <col min="13064" max="13064" width="4.85546875" customWidth="1"/>
    <col min="13065" max="13065" width="2" customWidth="1"/>
    <col min="13066" max="13066" width="6.7109375" customWidth="1"/>
    <col min="13067" max="13067" width="0.140625" customWidth="1"/>
    <col min="13068" max="13068" width="6.28515625" customWidth="1"/>
    <col min="13069" max="13069" width="7" customWidth="1"/>
    <col min="13070" max="13070" width="6.85546875" customWidth="1"/>
    <col min="13071" max="13071" width="5.85546875" customWidth="1"/>
    <col min="13072" max="13072" width="2.85546875" customWidth="1"/>
    <col min="13073" max="13073" width="4.140625" customWidth="1"/>
    <col min="13074" max="13074" width="5.85546875" customWidth="1"/>
    <col min="13075" max="13075" width="5.5703125" customWidth="1"/>
    <col min="13076" max="13076" width="6.140625" customWidth="1"/>
    <col min="13077" max="13077" width="0" hidden="1" customWidth="1"/>
    <col min="13313" max="13313" width="0.140625" customWidth="1"/>
    <col min="13314" max="13314" width="8" customWidth="1"/>
    <col min="13315" max="13315" width="7.42578125" customWidth="1"/>
    <col min="13316" max="13316" width="8.85546875" customWidth="1"/>
    <col min="13317" max="13317" width="0" hidden="1" customWidth="1"/>
    <col min="13318" max="13318" width="2.28515625" customWidth="1"/>
    <col min="13319" max="13319" width="6.7109375" customWidth="1"/>
    <col min="13320" max="13320" width="4.85546875" customWidth="1"/>
    <col min="13321" max="13321" width="2" customWidth="1"/>
    <col min="13322" max="13322" width="6.7109375" customWidth="1"/>
    <col min="13323" max="13323" width="0.140625" customWidth="1"/>
    <col min="13324" max="13324" width="6.28515625" customWidth="1"/>
    <col min="13325" max="13325" width="7" customWidth="1"/>
    <col min="13326" max="13326" width="6.85546875" customWidth="1"/>
    <col min="13327" max="13327" width="5.85546875" customWidth="1"/>
    <col min="13328" max="13328" width="2.85546875" customWidth="1"/>
    <col min="13329" max="13329" width="4.140625" customWidth="1"/>
    <col min="13330" max="13330" width="5.85546875" customWidth="1"/>
    <col min="13331" max="13331" width="5.5703125" customWidth="1"/>
    <col min="13332" max="13332" width="6.140625" customWidth="1"/>
    <col min="13333" max="13333" width="0" hidden="1" customWidth="1"/>
    <col min="13569" max="13569" width="0.140625" customWidth="1"/>
    <col min="13570" max="13570" width="8" customWidth="1"/>
    <col min="13571" max="13571" width="7.42578125" customWidth="1"/>
    <col min="13572" max="13572" width="8.85546875" customWidth="1"/>
    <col min="13573" max="13573" width="0" hidden="1" customWidth="1"/>
    <col min="13574" max="13574" width="2.28515625" customWidth="1"/>
    <col min="13575" max="13575" width="6.7109375" customWidth="1"/>
    <col min="13576" max="13576" width="4.85546875" customWidth="1"/>
    <col min="13577" max="13577" width="2" customWidth="1"/>
    <col min="13578" max="13578" width="6.7109375" customWidth="1"/>
    <col min="13579" max="13579" width="0.140625" customWidth="1"/>
    <col min="13580" max="13580" width="6.28515625" customWidth="1"/>
    <col min="13581" max="13581" width="7" customWidth="1"/>
    <col min="13582" max="13582" width="6.85546875" customWidth="1"/>
    <col min="13583" max="13583" width="5.85546875" customWidth="1"/>
    <col min="13584" max="13584" width="2.85546875" customWidth="1"/>
    <col min="13585" max="13585" width="4.140625" customWidth="1"/>
    <col min="13586" max="13586" width="5.85546875" customWidth="1"/>
    <col min="13587" max="13587" width="5.5703125" customWidth="1"/>
    <col min="13588" max="13588" width="6.140625" customWidth="1"/>
    <col min="13589" max="13589" width="0" hidden="1" customWidth="1"/>
    <col min="13825" max="13825" width="0.140625" customWidth="1"/>
    <col min="13826" max="13826" width="8" customWidth="1"/>
    <col min="13827" max="13827" width="7.42578125" customWidth="1"/>
    <col min="13828" max="13828" width="8.85546875" customWidth="1"/>
    <col min="13829" max="13829" width="0" hidden="1" customWidth="1"/>
    <col min="13830" max="13830" width="2.28515625" customWidth="1"/>
    <col min="13831" max="13831" width="6.7109375" customWidth="1"/>
    <col min="13832" max="13832" width="4.85546875" customWidth="1"/>
    <col min="13833" max="13833" width="2" customWidth="1"/>
    <col min="13834" max="13834" width="6.7109375" customWidth="1"/>
    <col min="13835" max="13835" width="0.140625" customWidth="1"/>
    <col min="13836" max="13836" width="6.28515625" customWidth="1"/>
    <col min="13837" max="13837" width="7" customWidth="1"/>
    <col min="13838" max="13838" width="6.85546875" customWidth="1"/>
    <col min="13839" max="13839" width="5.85546875" customWidth="1"/>
    <col min="13840" max="13840" width="2.85546875" customWidth="1"/>
    <col min="13841" max="13841" width="4.140625" customWidth="1"/>
    <col min="13842" max="13842" width="5.85546875" customWidth="1"/>
    <col min="13843" max="13843" width="5.5703125" customWidth="1"/>
    <col min="13844" max="13844" width="6.140625" customWidth="1"/>
    <col min="13845" max="13845" width="0" hidden="1" customWidth="1"/>
    <col min="14081" max="14081" width="0.140625" customWidth="1"/>
    <col min="14082" max="14082" width="8" customWidth="1"/>
    <col min="14083" max="14083" width="7.42578125" customWidth="1"/>
    <col min="14084" max="14084" width="8.85546875" customWidth="1"/>
    <col min="14085" max="14085" width="0" hidden="1" customWidth="1"/>
    <col min="14086" max="14086" width="2.28515625" customWidth="1"/>
    <col min="14087" max="14087" width="6.7109375" customWidth="1"/>
    <col min="14088" max="14088" width="4.85546875" customWidth="1"/>
    <col min="14089" max="14089" width="2" customWidth="1"/>
    <col min="14090" max="14090" width="6.7109375" customWidth="1"/>
    <col min="14091" max="14091" width="0.140625" customWidth="1"/>
    <col min="14092" max="14092" width="6.28515625" customWidth="1"/>
    <col min="14093" max="14093" width="7" customWidth="1"/>
    <col min="14094" max="14094" width="6.85546875" customWidth="1"/>
    <col min="14095" max="14095" width="5.85546875" customWidth="1"/>
    <col min="14096" max="14096" width="2.85546875" customWidth="1"/>
    <col min="14097" max="14097" width="4.140625" customWidth="1"/>
    <col min="14098" max="14098" width="5.85546875" customWidth="1"/>
    <col min="14099" max="14099" width="5.5703125" customWidth="1"/>
    <col min="14100" max="14100" width="6.140625" customWidth="1"/>
    <col min="14101" max="14101" width="0" hidden="1" customWidth="1"/>
    <col min="14337" max="14337" width="0.140625" customWidth="1"/>
    <col min="14338" max="14338" width="8" customWidth="1"/>
    <col min="14339" max="14339" width="7.42578125" customWidth="1"/>
    <col min="14340" max="14340" width="8.85546875" customWidth="1"/>
    <col min="14341" max="14341" width="0" hidden="1" customWidth="1"/>
    <col min="14342" max="14342" width="2.28515625" customWidth="1"/>
    <col min="14343" max="14343" width="6.7109375" customWidth="1"/>
    <col min="14344" max="14344" width="4.85546875" customWidth="1"/>
    <col min="14345" max="14345" width="2" customWidth="1"/>
    <col min="14346" max="14346" width="6.7109375" customWidth="1"/>
    <col min="14347" max="14347" width="0.140625" customWidth="1"/>
    <col min="14348" max="14348" width="6.28515625" customWidth="1"/>
    <col min="14349" max="14349" width="7" customWidth="1"/>
    <col min="14350" max="14350" width="6.85546875" customWidth="1"/>
    <col min="14351" max="14351" width="5.85546875" customWidth="1"/>
    <col min="14352" max="14352" width="2.85546875" customWidth="1"/>
    <col min="14353" max="14353" width="4.140625" customWidth="1"/>
    <col min="14354" max="14354" width="5.85546875" customWidth="1"/>
    <col min="14355" max="14355" width="5.5703125" customWidth="1"/>
    <col min="14356" max="14356" width="6.140625" customWidth="1"/>
    <col min="14357" max="14357" width="0" hidden="1" customWidth="1"/>
    <col min="14593" max="14593" width="0.140625" customWidth="1"/>
    <col min="14594" max="14594" width="8" customWidth="1"/>
    <col min="14595" max="14595" width="7.42578125" customWidth="1"/>
    <col min="14596" max="14596" width="8.85546875" customWidth="1"/>
    <col min="14597" max="14597" width="0" hidden="1" customWidth="1"/>
    <col min="14598" max="14598" width="2.28515625" customWidth="1"/>
    <col min="14599" max="14599" width="6.7109375" customWidth="1"/>
    <col min="14600" max="14600" width="4.85546875" customWidth="1"/>
    <col min="14601" max="14601" width="2" customWidth="1"/>
    <col min="14602" max="14602" width="6.7109375" customWidth="1"/>
    <col min="14603" max="14603" width="0.140625" customWidth="1"/>
    <col min="14604" max="14604" width="6.28515625" customWidth="1"/>
    <col min="14605" max="14605" width="7" customWidth="1"/>
    <col min="14606" max="14606" width="6.85546875" customWidth="1"/>
    <col min="14607" max="14607" width="5.85546875" customWidth="1"/>
    <col min="14608" max="14608" width="2.85546875" customWidth="1"/>
    <col min="14609" max="14609" width="4.140625" customWidth="1"/>
    <col min="14610" max="14610" width="5.85546875" customWidth="1"/>
    <col min="14611" max="14611" width="5.5703125" customWidth="1"/>
    <col min="14612" max="14612" width="6.140625" customWidth="1"/>
    <col min="14613" max="14613" width="0" hidden="1" customWidth="1"/>
    <col min="14849" max="14849" width="0.140625" customWidth="1"/>
    <col min="14850" max="14850" width="8" customWidth="1"/>
    <col min="14851" max="14851" width="7.42578125" customWidth="1"/>
    <col min="14852" max="14852" width="8.85546875" customWidth="1"/>
    <col min="14853" max="14853" width="0" hidden="1" customWidth="1"/>
    <col min="14854" max="14854" width="2.28515625" customWidth="1"/>
    <col min="14855" max="14855" width="6.7109375" customWidth="1"/>
    <col min="14856" max="14856" width="4.85546875" customWidth="1"/>
    <col min="14857" max="14857" width="2" customWidth="1"/>
    <col min="14858" max="14858" width="6.7109375" customWidth="1"/>
    <col min="14859" max="14859" width="0.140625" customWidth="1"/>
    <col min="14860" max="14860" width="6.28515625" customWidth="1"/>
    <col min="14861" max="14861" width="7" customWidth="1"/>
    <col min="14862" max="14862" width="6.85546875" customWidth="1"/>
    <col min="14863" max="14863" width="5.85546875" customWidth="1"/>
    <col min="14864" max="14864" width="2.85546875" customWidth="1"/>
    <col min="14865" max="14865" width="4.140625" customWidth="1"/>
    <col min="14866" max="14866" width="5.85546875" customWidth="1"/>
    <col min="14867" max="14867" width="5.5703125" customWidth="1"/>
    <col min="14868" max="14868" width="6.140625" customWidth="1"/>
    <col min="14869" max="14869" width="0" hidden="1" customWidth="1"/>
    <col min="15105" max="15105" width="0.140625" customWidth="1"/>
    <col min="15106" max="15106" width="8" customWidth="1"/>
    <col min="15107" max="15107" width="7.42578125" customWidth="1"/>
    <col min="15108" max="15108" width="8.85546875" customWidth="1"/>
    <col min="15109" max="15109" width="0" hidden="1" customWidth="1"/>
    <col min="15110" max="15110" width="2.28515625" customWidth="1"/>
    <col min="15111" max="15111" width="6.7109375" customWidth="1"/>
    <col min="15112" max="15112" width="4.85546875" customWidth="1"/>
    <col min="15113" max="15113" width="2" customWidth="1"/>
    <col min="15114" max="15114" width="6.7109375" customWidth="1"/>
    <col min="15115" max="15115" width="0.140625" customWidth="1"/>
    <col min="15116" max="15116" width="6.28515625" customWidth="1"/>
    <col min="15117" max="15117" width="7" customWidth="1"/>
    <col min="15118" max="15118" width="6.85546875" customWidth="1"/>
    <col min="15119" max="15119" width="5.85546875" customWidth="1"/>
    <col min="15120" max="15120" width="2.85546875" customWidth="1"/>
    <col min="15121" max="15121" width="4.140625" customWidth="1"/>
    <col min="15122" max="15122" width="5.85546875" customWidth="1"/>
    <col min="15123" max="15123" width="5.5703125" customWidth="1"/>
    <col min="15124" max="15124" width="6.140625" customWidth="1"/>
    <col min="15125" max="15125" width="0" hidden="1" customWidth="1"/>
    <col min="15361" max="15361" width="0.140625" customWidth="1"/>
    <col min="15362" max="15362" width="8" customWidth="1"/>
    <col min="15363" max="15363" width="7.42578125" customWidth="1"/>
    <col min="15364" max="15364" width="8.85546875" customWidth="1"/>
    <col min="15365" max="15365" width="0" hidden="1" customWidth="1"/>
    <col min="15366" max="15366" width="2.28515625" customWidth="1"/>
    <col min="15367" max="15367" width="6.7109375" customWidth="1"/>
    <col min="15368" max="15368" width="4.85546875" customWidth="1"/>
    <col min="15369" max="15369" width="2" customWidth="1"/>
    <col min="15370" max="15370" width="6.7109375" customWidth="1"/>
    <col min="15371" max="15371" width="0.140625" customWidth="1"/>
    <col min="15372" max="15372" width="6.28515625" customWidth="1"/>
    <col min="15373" max="15373" width="7" customWidth="1"/>
    <col min="15374" max="15374" width="6.85546875" customWidth="1"/>
    <col min="15375" max="15375" width="5.85546875" customWidth="1"/>
    <col min="15376" max="15376" width="2.85546875" customWidth="1"/>
    <col min="15377" max="15377" width="4.140625" customWidth="1"/>
    <col min="15378" max="15378" width="5.85546875" customWidth="1"/>
    <col min="15379" max="15379" width="5.5703125" customWidth="1"/>
    <col min="15380" max="15380" width="6.140625" customWidth="1"/>
    <col min="15381" max="15381" width="0" hidden="1" customWidth="1"/>
    <col min="15617" max="15617" width="0.140625" customWidth="1"/>
    <col min="15618" max="15618" width="8" customWidth="1"/>
    <col min="15619" max="15619" width="7.42578125" customWidth="1"/>
    <col min="15620" max="15620" width="8.85546875" customWidth="1"/>
    <col min="15621" max="15621" width="0" hidden="1" customWidth="1"/>
    <col min="15622" max="15622" width="2.28515625" customWidth="1"/>
    <col min="15623" max="15623" width="6.7109375" customWidth="1"/>
    <col min="15624" max="15624" width="4.85546875" customWidth="1"/>
    <col min="15625" max="15625" width="2" customWidth="1"/>
    <col min="15626" max="15626" width="6.7109375" customWidth="1"/>
    <col min="15627" max="15627" width="0.140625" customWidth="1"/>
    <col min="15628" max="15628" width="6.28515625" customWidth="1"/>
    <col min="15629" max="15629" width="7" customWidth="1"/>
    <col min="15630" max="15630" width="6.85546875" customWidth="1"/>
    <col min="15631" max="15631" width="5.85546875" customWidth="1"/>
    <col min="15632" max="15632" width="2.85546875" customWidth="1"/>
    <col min="15633" max="15633" width="4.140625" customWidth="1"/>
    <col min="15634" max="15634" width="5.85546875" customWidth="1"/>
    <col min="15635" max="15635" width="5.5703125" customWidth="1"/>
    <col min="15636" max="15636" width="6.140625" customWidth="1"/>
    <col min="15637" max="15637" width="0" hidden="1" customWidth="1"/>
    <col min="15873" max="15873" width="0.140625" customWidth="1"/>
    <col min="15874" max="15874" width="8" customWidth="1"/>
    <col min="15875" max="15875" width="7.42578125" customWidth="1"/>
    <col min="15876" max="15876" width="8.85546875" customWidth="1"/>
    <col min="15877" max="15877" width="0" hidden="1" customWidth="1"/>
    <col min="15878" max="15878" width="2.28515625" customWidth="1"/>
    <col min="15879" max="15879" width="6.7109375" customWidth="1"/>
    <col min="15880" max="15880" width="4.85546875" customWidth="1"/>
    <col min="15881" max="15881" width="2" customWidth="1"/>
    <col min="15882" max="15882" width="6.7109375" customWidth="1"/>
    <col min="15883" max="15883" width="0.140625" customWidth="1"/>
    <col min="15884" max="15884" width="6.28515625" customWidth="1"/>
    <col min="15885" max="15885" width="7" customWidth="1"/>
    <col min="15886" max="15886" width="6.85546875" customWidth="1"/>
    <col min="15887" max="15887" width="5.85546875" customWidth="1"/>
    <col min="15888" max="15888" width="2.85546875" customWidth="1"/>
    <col min="15889" max="15889" width="4.140625" customWidth="1"/>
    <col min="15890" max="15890" width="5.85546875" customWidth="1"/>
    <col min="15891" max="15891" width="5.5703125" customWidth="1"/>
    <col min="15892" max="15892" width="6.140625" customWidth="1"/>
    <col min="15893" max="15893" width="0" hidden="1" customWidth="1"/>
    <col min="16129" max="16129" width="0.140625" customWidth="1"/>
    <col min="16130" max="16130" width="8" customWidth="1"/>
    <col min="16131" max="16131" width="7.42578125" customWidth="1"/>
    <col min="16132" max="16132" width="8.85546875" customWidth="1"/>
    <col min="16133" max="16133" width="0" hidden="1" customWidth="1"/>
    <col min="16134" max="16134" width="2.28515625" customWidth="1"/>
    <col min="16135" max="16135" width="6.7109375" customWidth="1"/>
    <col min="16136" max="16136" width="4.85546875" customWidth="1"/>
    <col min="16137" max="16137" width="2" customWidth="1"/>
    <col min="16138" max="16138" width="6.7109375" customWidth="1"/>
    <col min="16139" max="16139" width="0.140625" customWidth="1"/>
    <col min="16140" max="16140" width="6.28515625" customWidth="1"/>
    <col min="16141" max="16141" width="7" customWidth="1"/>
    <col min="16142" max="16142" width="6.85546875" customWidth="1"/>
    <col min="16143" max="16143" width="5.85546875" customWidth="1"/>
    <col min="16144" max="16144" width="2.85546875" customWidth="1"/>
    <col min="16145" max="16145" width="4.140625" customWidth="1"/>
    <col min="16146" max="16146" width="5.85546875" customWidth="1"/>
    <col min="16147" max="16147" width="5.5703125" customWidth="1"/>
    <col min="16148" max="16148" width="6.140625" customWidth="1"/>
    <col min="16149" max="16149" width="0" hidden="1" customWidth="1"/>
  </cols>
  <sheetData>
    <row r="2" spans="2:20">
      <c r="G2" s="885" t="s">
        <v>791</v>
      </c>
      <c r="H2" s="886"/>
      <c r="I2" s="886"/>
      <c r="J2" s="886"/>
      <c r="K2" s="886"/>
      <c r="L2" s="886"/>
      <c r="M2" s="886"/>
      <c r="N2" s="886"/>
      <c r="O2" s="886"/>
      <c r="P2" s="886"/>
    </row>
    <row r="3" spans="2:20">
      <c r="B3" s="887" t="s">
        <v>792</v>
      </c>
      <c r="C3" s="888"/>
      <c r="D3" s="891" t="s">
        <v>793</v>
      </c>
      <c r="E3" s="549"/>
      <c r="F3" s="893" t="s">
        <v>733</v>
      </c>
      <c r="G3" s="888"/>
      <c r="H3" s="894" t="s">
        <v>794</v>
      </c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895"/>
      <c r="T3" s="888"/>
    </row>
    <row r="4" spans="2:20">
      <c r="B4" s="889"/>
      <c r="C4" s="890"/>
      <c r="D4" s="892"/>
      <c r="E4" s="589"/>
      <c r="F4" s="889"/>
      <c r="G4" s="890"/>
      <c r="H4" s="896">
        <v>1</v>
      </c>
      <c r="I4" s="897"/>
      <c r="J4" s="590">
        <v>2</v>
      </c>
      <c r="K4" s="896">
        <v>3</v>
      </c>
      <c r="L4" s="897"/>
      <c r="M4" s="590">
        <v>4</v>
      </c>
      <c r="N4" s="590">
        <v>5</v>
      </c>
      <c r="O4" s="590">
        <v>6</v>
      </c>
      <c r="P4" s="896">
        <v>7</v>
      </c>
      <c r="Q4" s="897"/>
      <c r="R4" s="590">
        <v>8</v>
      </c>
      <c r="S4" s="590">
        <v>9</v>
      </c>
      <c r="T4" s="590">
        <v>10</v>
      </c>
    </row>
    <row r="5" spans="2:20">
      <c r="B5" s="898" t="s">
        <v>795</v>
      </c>
      <c r="C5" s="899"/>
      <c r="D5" s="591" t="s">
        <v>796</v>
      </c>
      <c r="F5" s="902">
        <f>SUM(H5:T5)</f>
        <v>132</v>
      </c>
      <c r="G5" s="903"/>
      <c r="H5" s="902">
        <v>42</v>
      </c>
      <c r="I5" s="903"/>
      <c r="J5" s="592">
        <v>33</v>
      </c>
      <c r="K5" s="902">
        <v>27</v>
      </c>
      <c r="L5" s="903"/>
      <c r="M5" s="592">
        <v>12</v>
      </c>
      <c r="N5" s="592">
        <v>9</v>
      </c>
      <c r="O5" s="592">
        <v>1</v>
      </c>
      <c r="P5" s="902">
        <v>6</v>
      </c>
      <c r="Q5" s="903"/>
      <c r="R5" s="592">
        <v>1</v>
      </c>
      <c r="S5" s="592">
        <v>1</v>
      </c>
      <c r="T5" s="591"/>
    </row>
    <row r="6" spans="2:20">
      <c r="B6" s="900"/>
      <c r="C6" s="901"/>
      <c r="D6" s="593" t="s">
        <v>797</v>
      </c>
      <c r="F6" s="904">
        <f>SUM(H6:T6)</f>
        <v>677</v>
      </c>
      <c r="G6" s="905"/>
      <c r="H6" s="904">
        <v>83</v>
      </c>
      <c r="I6" s="905"/>
      <c r="J6" s="594">
        <v>95</v>
      </c>
      <c r="K6" s="904">
        <v>115</v>
      </c>
      <c r="L6" s="905"/>
      <c r="M6" s="594">
        <v>173</v>
      </c>
      <c r="N6" s="594">
        <v>125</v>
      </c>
      <c r="O6" s="594">
        <v>49</v>
      </c>
      <c r="P6" s="904">
        <v>23</v>
      </c>
      <c r="Q6" s="905"/>
      <c r="R6" s="594">
        <v>10</v>
      </c>
      <c r="S6" s="594">
        <v>2</v>
      </c>
      <c r="T6" s="594">
        <v>2</v>
      </c>
    </row>
    <row r="7" spans="2:20">
      <c r="B7" s="906" t="s">
        <v>798</v>
      </c>
      <c r="C7" s="907"/>
      <c r="D7" s="593" t="s">
        <v>796</v>
      </c>
      <c r="F7" s="904">
        <f>SUM(H7:T7)</f>
        <v>90</v>
      </c>
      <c r="G7" s="905"/>
      <c r="H7" s="904">
        <v>32</v>
      </c>
      <c r="I7" s="905"/>
      <c r="J7" s="594">
        <v>38</v>
      </c>
      <c r="K7" s="904">
        <v>12</v>
      </c>
      <c r="L7" s="905"/>
      <c r="M7" s="594">
        <v>6</v>
      </c>
      <c r="N7" s="594">
        <v>2</v>
      </c>
      <c r="O7" s="593"/>
      <c r="P7" s="908"/>
      <c r="Q7" s="905"/>
      <c r="R7" s="593"/>
      <c r="S7" s="593"/>
      <c r="T7" s="593"/>
    </row>
    <row r="8" spans="2:20">
      <c r="B8" s="900"/>
      <c r="C8" s="901"/>
      <c r="D8" s="593" t="s">
        <v>797</v>
      </c>
      <c r="F8" s="904">
        <f t="shared" ref="F8:F34" si="0">SUM(H8:T8)</f>
        <v>323</v>
      </c>
      <c r="G8" s="905"/>
      <c r="H8" s="904">
        <v>80</v>
      </c>
      <c r="I8" s="905"/>
      <c r="J8" s="594">
        <v>52</v>
      </c>
      <c r="K8" s="904">
        <v>52</v>
      </c>
      <c r="L8" s="905"/>
      <c r="M8" s="594">
        <v>62</v>
      </c>
      <c r="N8" s="594">
        <v>48</v>
      </c>
      <c r="O8" s="594">
        <v>23</v>
      </c>
      <c r="P8" s="904">
        <v>3</v>
      </c>
      <c r="Q8" s="905"/>
      <c r="R8" s="594">
        <v>2</v>
      </c>
      <c r="S8" s="594">
        <v>1</v>
      </c>
      <c r="T8" s="593"/>
    </row>
    <row r="9" spans="2:20">
      <c r="B9" s="906" t="s">
        <v>620</v>
      </c>
      <c r="C9" s="907"/>
      <c r="D9" s="593" t="s">
        <v>796</v>
      </c>
      <c r="F9" s="904">
        <f>SUM(H9:T9)</f>
        <v>112</v>
      </c>
      <c r="G9" s="905"/>
      <c r="H9" s="904">
        <v>41</v>
      </c>
      <c r="I9" s="905"/>
      <c r="J9" s="594">
        <v>31</v>
      </c>
      <c r="K9" s="904">
        <v>22</v>
      </c>
      <c r="L9" s="905"/>
      <c r="M9" s="594">
        <v>11</v>
      </c>
      <c r="N9" s="594">
        <v>4</v>
      </c>
      <c r="O9" s="594">
        <v>2</v>
      </c>
      <c r="P9" s="904">
        <v>1</v>
      </c>
      <c r="Q9" s="905"/>
      <c r="R9" s="593"/>
      <c r="S9" s="593"/>
      <c r="T9" s="593"/>
    </row>
    <row r="10" spans="2:20">
      <c r="B10" s="900"/>
      <c r="C10" s="901"/>
      <c r="D10" s="593" t="s">
        <v>797</v>
      </c>
      <c r="F10" s="904">
        <f t="shared" si="0"/>
        <v>424</v>
      </c>
      <c r="G10" s="905"/>
      <c r="H10" s="904">
        <v>90</v>
      </c>
      <c r="I10" s="905"/>
      <c r="J10" s="594">
        <v>62</v>
      </c>
      <c r="K10" s="904">
        <v>85</v>
      </c>
      <c r="L10" s="905"/>
      <c r="M10" s="594">
        <v>95</v>
      </c>
      <c r="N10" s="594">
        <v>72</v>
      </c>
      <c r="O10" s="594">
        <v>17</v>
      </c>
      <c r="P10" s="904">
        <v>3</v>
      </c>
      <c r="Q10" s="905"/>
      <c r="R10" s="593"/>
      <c r="S10" s="593"/>
      <c r="T10" s="593"/>
    </row>
    <row r="11" spans="2:20">
      <c r="B11" s="906" t="s">
        <v>799</v>
      </c>
      <c r="C11" s="907"/>
      <c r="D11" s="593" t="s">
        <v>796</v>
      </c>
      <c r="F11" s="904">
        <f t="shared" si="0"/>
        <v>128</v>
      </c>
      <c r="G11" s="905"/>
      <c r="H11" s="904">
        <v>41</v>
      </c>
      <c r="I11" s="905"/>
      <c r="J11" s="594">
        <v>34</v>
      </c>
      <c r="K11" s="904">
        <v>29</v>
      </c>
      <c r="L11" s="905"/>
      <c r="M11" s="594">
        <v>15</v>
      </c>
      <c r="N11" s="594">
        <v>7</v>
      </c>
      <c r="O11" s="594">
        <v>2</v>
      </c>
      <c r="P11" s="908"/>
      <c r="Q11" s="905"/>
      <c r="R11" s="593"/>
      <c r="S11" s="593"/>
      <c r="T11" s="593"/>
    </row>
    <row r="12" spans="2:20">
      <c r="B12" s="900"/>
      <c r="C12" s="901"/>
      <c r="D12" s="593" t="s">
        <v>797</v>
      </c>
      <c r="F12" s="904">
        <f t="shared" si="0"/>
        <v>527</v>
      </c>
      <c r="G12" s="905"/>
      <c r="H12" s="904">
        <v>99</v>
      </c>
      <c r="I12" s="905"/>
      <c r="J12" s="594">
        <v>72</v>
      </c>
      <c r="K12" s="904">
        <v>90</v>
      </c>
      <c r="L12" s="905"/>
      <c r="M12" s="594">
        <v>119</v>
      </c>
      <c r="N12" s="594">
        <v>91</v>
      </c>
      <c r="O12" s="594">
        <v>45</v>
      </c>
      <c r="P12" s="904">
        <v>9</v>
      </c>
      <c r="Q12" s="905"/>
      <c r="R12" s="593"/>
      <c r="S12" s="594">
        <v>1</v>
      </c>
      <c r="T12" s="594">
        <v>1</v>
      </c>
    </row>
    <row r="13" spans="2:20">
      <c r="B13" s="906" t="s">
        <v>800</v>
      </c>
      <c r="C13" s="907"/>
      <c r="D13" s="593" t="s">
        <v>796</v>
      </c>
      <c r="F13" s="904">
        <f t="shared" si="0"/>
        <v>131</v>
      </c>
      <c r="G13" s="905"/>
      <c r="H13" s="904">
        <v>43</v>
      </c>
      <c r="I13" s="905"/>
      <c r="J13" s="594">
        <v>24</v>
      </c>
      <c r="K13" s="904">
        <v>30</v>
      </c>
      <c r="L13" s="905"/>
      <c r="M13" s="594">
        <v>22</v>
      </c>
      <c r="N13" s="594">
        <v>3</v>
      </c>
      <c r="O13" s="594">
        <v>6</v>
      </c>
      <c r="P13" s="904">
        <v>2</v>
      </c>
      <c r="Q13" s="905"/>
      <c r="R13" s="594">
        <v>1</v>
      </c>
      <c r="S13" s="593"/>
      <c r="T13" s="593"/>
    </row>
    <row r="14" spans="2:20">
      <c r="B14" s="900"/>
      <c r="C14" s="901"/>
      <c r="D14" s="593" t="s">
        <v>797</v>
      </c>
      <c r="F14" s="904">
        <f t="shared" si="0"/>
        <v>521</v>
      </c>
      <c r="G14" s="905"/>
      <c r="H14" s="904">
        <v>87</v>
      </c>
      <c r="I14" s="905"/>
      <c r="J14" s="594">
        <v>78</v>
      </c>
      <c r="K14" s="904">
        <v>81</v>
      </c>
      <c r="L14" s="905"/>
      <c r="M14" s="594">
        <v>125</v>
      </c>
      <c r="N14" s="594">
        <v>88</v>
      </c>
      <c r="O14" s="594">
        <v>36</v>
      </c>
      <c r="P14" s="904">
        <v>19</v>
      </c>
      <c r="Q14" s="905"/>
      <c r="R14" s="594">
        <v>3</v>
      </c>
      <c r="S14" s="594">
        <v>4</v>
      </c>
      <c r="T14" s="593"/>
    </row>
    <row r="15" spans="2:20">
      <c r="B15" s="906" t="s">
        <v>801</v>
      </c>
      <c r="C15" s="907"/>
      <c r="D15" s="593" t="s">
        <v>796</v>
      </c>
      <c r="F15" s="904">
        <f t="shared" si="0"/>
        <v>120</v>
      </c>
      <c r="G15" s="905"/>
      <c r="H15" s="904">
        <v>54</v>
      </c>
      <c r="I15" s="905"/>
      <c r="J15" s="594">
        <v>23</v>
      </c>
      <c r="K15" s="904">
        <v>18</v>
      </c>
      <c r="L15" s="905"/>
      <c r="M15" s="594">
        <v>18</v>
      </c>
      <c r="N15" s="594">
        <v>5</v>
      </c>
      <c r="O15" s="594">
        <v>2</v>
      </c>
      <c r="P15" s="908"/>
      <c r="Q15" s="905"/>
      <c r="R15" s="593"/>
      <c r="S15" s="593"/>
      <c r="T15" s="593"/>
    </row>
    <row r="16" spans="2:20">
      <c r="B16" s="900"/>
      <c r="C16" s="901"/>
      <c r="D16" s="593" t="s">
        <v>797</v>
      </c>
      <c r="F16" s="904">
        <f t="shared" si="0"/>
        <v>417</v>
      </c>
      <c r="G16" s="905"/>
      <c r="H16" s="904">
        <v>96</v>
      </c>
      <c r="I16" s="905"/>
      <c r="J16" s="594">
        <v>61</v>
      </c>
      <c r="K16" s="904">
        <v>82</v>
      </c>
      <c r="L16" s="905"/>
      <c r="M16" s="594">
        <v>97</v>
      </c>
      <c r="N16" s="594">
        <v>45</v>
      </c>
      <c r="O16" s="594">
        <v>25</v>
      </c>
      <c r="P16" s="904">
        <v>6</v>
      </c>
      <c r="Q16" s="905"/>
      <c r="R16" s="594">
        <v>4</v>
      </c>
      <c r="S16" s="594">
        <v>1</v>
      </c>
      <c r="T16" s="593"/>
    </row>
    <row r="17" spans="2:20">
      <c r="B17" s="906" t="s">
        <v>80</v>
      </c>
      <c r="C17" s="907"/>
      <c r="D17" s="593" t="s">
        <v>796</v>
      </c>
      <c r="F17" s="904">
        <f t="shared" si="0"/>
        <v>98</v>
      </c>
      <c r="G17" s="905"/>
      <c r="H17" s="904">
        <v>25</v>
      </c>
      <c r="I17" s="905"/>
      <c r="J17" s="594">
        <v>26</v>
      </c>
      <c r="K17" s="904">
        <v>26</v>
      </c>
      <c r="L17" s="905"/>
      <c r="M17" s="594">
        <v>13</v>
      </c>
      <c r="N17" s="594">
        <v>5</v>
      </c>
      <c r="O17" s="594">
        <v>1</v>
      </c>
      <c r="P17" s="904">
        <v>2</v>
      </c>
      <c r="Q17" s="905"/>
      <c r="R17" s="593"/>
      <c r="S17" s="593"/>
      <c r="T17" s="593"/>
    </row>
    <row r="18" spans="2:20">
      <c r="B18" s="900"/>
      <c r="C18" s="901"/>
      <c r="D18" s="593" t="s">
        <v>797</v>
      </c>
      <c r="F18" s="904">
        <f t="shared" si="0"/>
        <v>501</v>
      </c>
      <c r="G18" s="905"/>
      <c r="H18" s="904">
        <v>73</v>
      </c>
      <c r="I18" s="905"/>
      <c r="J18" s="594">
        <v>83</v>
      </c>
      <c r="K18" s="904">
        <v>96</v>
      </c>
      <c r="L18" s="905"/>
      <c r="M18" s="594">
        <v>90</v>
      </c>
      <c r="N18" s="594">
        <v>81</v>
      </c>
      <c r="O18" s="594">
        <v>49</v>
      </c>
      <c r="P18" s="904">
        <v>19</v>
      </c>
      <c r="Q18" s="905"/>
      <c r="R18" s="594">
        <v>7</v>
      </c>
      <c r="S18" s="594">
        <v>1</v>
      </c>
      <c r="T18" s="594">
        <v>2</v>
      </c>
    </row>
    <row r="19" spans="2:20">
      <c r="B19" s="906" t="s">
        <v>802</v>
      </c>
      <c r="C19" s="907"/>
      <c r="D19" s="593" t="s">
        <v>796</v>
      </c>
      <c r="F19" s="904">
        <f t="shared" si="0"/>
        <v>91</v>
      </c>
      <c r="G19" s="905"/>
      <c r="H19" s="904">
        <v>31</v>
      </c>
      <c r="I19" s="905"/>
      <c r="J19" s="594">
        <v>22</v>
      </c>
      <c r="K19" s="904">
        <v>18</v>
      </c>
      <c r="L19" s="905"/>
      <c r="M19" s="594">
        <v>11</v>
      </c>
      <c r="N19" s="594">
        <v>6</v>
      </c>
      <c r="O19" s="594">
        <v>2</v>
      </c>
      <c r="P19" s="904">
        <v>1</v>
      </c>
      <c r="Q19" s="905"/>
      <c r="R19" s="593"/>
      <c r="S19" s="593"/>
      <c r="T19" s="593"/>
    </row>
    <row r="20" spans="2:20">
      <c r="B20" s="900"/>
      <c r="C20" s="901"/>
      <c r="D20" s="593" t="s">
        <v>797</v>
      </c>
      <c r="F20" s="904">
        <f t="shared" si="0"/>
        <v>453</v>
      </c>
      <c r="G20" s="905"/>
      <c r="H20" s="904">
        <v>73</v>
      </c>
      <c r="I20" s="905"/>
      <c r="J20" s="594">
        <v>66</v>
      </c>
      <c r="K20" s="904">
        <v>72</v>
      </c>
      <c r="L20" s="905"/>
      <c r="M20" s="594">
        <v>116</v>
      </c>
      <c r="N20" s="594">
        <v>74</v>
      </c>
      <c r="O20" s="594">
        <v>41</v>
      </c>
      <c r="P20" s="904">
        <v>7</v>
      </c>
      <c r="Q20" s="905"/>
      <c r="R20" s="594">
        <v>4</v>
      </c>
      <c r="S20" s="593"/>
      <c r="T20" s="593"/>
    </row>
    <row r="21" spans="2:20">
      <c r="B21" s="906" t="s">
        <v>803</v>
      </c>
      <c r="C21" s="907"/>
      <c r="D21" s="593" t="s">
        <v>796</v>
      </c>
      <c r="F21" s="904">
        <f t="shared" si="0"/>
        <v>151</v>
      </c>
      <c r="G21" s="905"/>
      <c r="H21" s="904">
        <v>50</v>
      </c>
      <c r="I21" s="905"/>
      <c r="J21" s="594">
        <v>38</v>
      </c>
      <c r="K21" s="904">
        <v>27</v>
      </c>
      <c r="L21" s="905"/>
      <c r="M21" s="594">
        <v>20</v>
      </c>
      <c r="N21" s="594">
        <v>9</v>
      </c>
      <c r="O21" s="594">
        <v>5</v>
      </c>
      <c r="P21" s="904">
        <v>1</v>
      </c>
      <c r="Q21" s="905"/>
      <c r="R21" s="594">
        <v>1</v>
      </c>
      <c r="S21" s="593"/>
      <c r="T21" s="593"/>
    </row>
    <row r="22" spans="2:20">
      <c r="B22" s="900"/>
      <c r="C22" s="901"/>
      <c r="D22" s="593" t="s">
        <v>797</v>
      </c>
      <c r="F22" s="904">
        <f t="shared" si="0"/>
        <v>649</v>
      </c>
      <c r="G22" s="905"/>
      <c r="H22" s="904">
        <v>180</v>
      </c>
      <c r="I22" s="905"/>
      <c r="J22" s="594">
        <v>98</v>
      </c>
      <c r="K22" s="904">
        <v>102</v>
      </c>
      <c r="L22" s="905"/>
      <c r="M22" s="594">
        <v>134</v>
      </c>
      <c r="N22" s="594">
        <v>83</v>
      </c>
      <c r="O22" s="594">
        <v>38</v>
      </c>
      <c r="P22" s="904">
        <v>9</v>
      </c>
      <c r="Q22" s="905"/>
      <c r="R22" s="594">
        <v>2</v>
      </c>
      <c r="S22" s="594">
        <v>2</v>
      </c>
      <c r="T22" s="594">
        <v>1</v>
      </c>
    </row>
    <row r="23" spans="2:20">
      <c r="B23" s="906" t="s">
        <v>804</v>
      </c>
      <c r="C23" s="907"/>
      <c r="D23" s="593" t="s">
        <v>796</v>
      </c>
      <c r="F23" s="904">
        <f t="shared" si="0"/>
        <v>111</v>
      </c>
      <c r="G23" s="905"/>
      <c r="H23" s="904">
        <v>39</v>
      </c>
      <c r="I23" s="905"/>
      <c r="J23" s="594">
        <v>34</v>
      </c>
      <c r="K23" s="904">
        <v>23</v>
      </c>
      <c r="L23" s="905"/>
      <c r="M23" s="594">
        <v>7</v>
      </c>
      <c r="N23" s="594">
        <v>4</v>
      </c>
      <c r="O23" s="594">
        <v>3</v>
      </c>
      <c r="P23" s="908"/>
      <c r="Q23" s="905"/>
      <c r="R23" s="594">
        <v>1</v>
      </c>
      <c r="S23" s="593"/>
      <c r="T23" s="593"/>
    </row>
    <row r="24" spans="2:20">
      <c r="B24" s="900"/>
      <c r="C24" s="901"/>
      <c r="D24" s="593" t="s">
        <v>797</v>
      </c>
      <c r="F24" s="904">
        <f t="shared" si="0"/>
        <v>356</v>
      </c>
      <c r="G24" s="905"/>
      <c r="H24" s="904">
        <v>61</v>
      </c>
      <c r="I24" s="905"/>
      <c r="J24" s="594">
        <v>57</v>
      </c>
      <c r="K24" s="904">
        <v>69</v>
      </c>
      <c r="L24" s="905"/>
      <c r="M24" s="594">
        <v>95</v>
      </c>
      <c r="N24" s="594">
        <v>45</v>
      </c>
      <c r="O24" s="594">
        <v>19</v>
      </c>
      <c r="P24" s="904">
        <v>6</v>
      </c>
      <c r="Q24" s="905"/>
      <c r="R24" s="594">
        <v>3</v>
      </c>
      <c r="S24" s="594">
        <v>1</v>
      </c>
      <c r="T24" s="593"/>
    </row>
    <row r="25" spans="2:20">
      <c r="B25" s="906" t="s">
        <v>805</v>
      </c>
      <c r="C25" s="907"/>
      <c r="D25" s="593" t="s">
        <v>796</v>
      </c>
      <c r="F25" s="904">
        <f t="shared" si="0"/>
        <v>1414</v>
      </c>
      <c r="G25" s="905"/>
      <c r="H25" s="904">
        <v>372</v>
      </c>
      <c r="I25" s="905"/>
      <c r="J25" s="594">
        <v>355</v>
      </c>
      <c r="K25" s="904">
        <v>354</v>
      </c>
      <c r="L25" s="905"/>
      <c r="M25" s="594">
        <v>175</v>
      </c>
      <c r="N25" s="594">
        <v>95</v>
      </c>
      <c r="O25" s="594">
        <v>32</v>
      </c>
      <c r="P25" s="904">
        <v>15</v>
      </c>
      <c r="Q25" s="905"/>
      <c r="R25" s="594">
        <v>9</v>
      </c>
      <c r="S25" s="594">
        <v>4</v>
      </c>
      <c r="T25" s="594">
        <v>3</v>
      </c>
    </row>
    <row r="26" spans="2:20">
      <c r="B26" s="900"/>
      <c r="C26" s="901"/>
      <c r="D26" s="593" t="s">
        <v>797</v>
      </c>
      <c r="F26" s="904">
        <f t="shared" si="0"/>
        <v>3063</v>
      </c>
      <c r="G26" s="905"/>
      <c r="H26" s="904">
        <v>476</v>
      </c>
      <c r="I26" s="905"/>
      <c r="J26" s="594">
        <v>406</v>
      </c>
      <c r="K26" s="904">
        <v>538</v>
      </c>
      <c r="L26" s="905"/>
      <c r="M26" s="594">
        <v>816</v>
      </c>
      <c r="N26" s="594">
        <v>490</v>
      </c>
      <c r="O26" s="594">
        <v>207</v>
      </c>
      <c r="P26" s="904">
        <v>86</v>
      </c>
      <c r="Q26" s="905"/>
      <c r="R26" s="594">
        <v>26</v>
      </c>
      <c r="S26" s="594">
        <v>13</v>
      </c>
      <c r="T26" s="594">
        <v>5</v>
      </c>
    </row>
    <row r="27" spans="2:20">
      <c r="B27" s="906" t="s">
        <v>806</v>
      </c>
      <c r="C27" s="907"/>
      <c r="D27" s="593" t="s">
        <v>796</v>
      </c>
      <c r="F27" s="904">
        <f t="shared" si="0"/>
        <v>117</v>
      </c>
      <c r="G27" s="905"/>
      <c r="H27" s="904">
        <v>37</v>
      </c>
      <c r="I27" s="905"/>
      <c r="J27" s="594">
        <v>31</v>
      </c>
      <c r="K27" s="904">
        <v>25</v>
      </c>
      <c r="L27" s="905"/>
      <c r="M27" s="594">
        <v>9</v>
      </c>
      <c r="N27" s="594">
        <v>8</v>
      </c>
      <c r="O27" s="594">
        <v>3</v>
      </c>
      <c r="P27" s="904">
        <v>2</v>
      </c>
      <c r="Q27" s="905"/>
      <c r="R27" s="593"/>
      <c r="S27" s="593"/>
      <c r="T27" s="594">
        <v>2</v>
      </c>
    </row>
    <row r="28" spans="2:20">
      <c r="B28" s="900"/>
      <c r="C28" s="901"/>
      <c r="D28" s="593" t="s">
        <v>797</v>
      </c>
      <c r="F28" s="904">
        <f t="shared" si="0"/>
        <v>528</v>
      </c>
      <c r="G28" s="905"/>
      <c r="H28" s="904">
        <v>82</v>
      </c>
      <c r="I28" s="905"/>
      <c r="J28" s="594">
        <v>72</v>
      </c>
      <c r="K28" s="904">
        <v>88</v>
      </c>
      <c r="L28" s="905"/>
      <c r="M28" s="594">
        <v>121</v>
      </c>
      <c r="N28" s="594">
        <v>104</v>
      </c>
      <c r="O28" s="594">
        <v>44</v>
      </c>
      <c r="P28" s="904">
        <v>13</v>
      </c>
      <c r="Q28" s="905"/>
      <c r="R28" s="594">
        <v>4</v>
      </c>
      <c r="S28" s="593"/>
      <c r="T28" s="593"/>
    </row>
    <row r="29" spans="2:20">
      <c r="B29" s="906" t="s">
        <v>629</v>
      </c>
      <c r="C29" s="907"/>
      <c r="D29" s="593" t="s">
        <v>796</v>
      </c>
      <c r="F29" s="904">
        <f t="shared" si="0"/>
        <v>114</v>
      </c>
      <c r="G29" s="905"/>
      <c r="H29" s="904">
        <v>44</v>
      </c>
      <c r="I29" s="905"/>
      <c r="J29" s="594">
        <v>28</v>
      </c>
      <c r="K29" s="904">
        <v>21</v>
      </c>
      <c r="L29" s="905"/>
      <c r="M29" s="594">
        <v>13</v>
      </c>
      <c r="N29" s="594">
        <v>1</v>
      </c>
      <c r="O29" s="594">
        <v>4</v>
      </c>
      <c r="P29" s="904">
        <v>1</v>
      </c>
      <c r="Q29" s="905"/>
      <c r="R29" s="594">
        <v>1</v>
      </c>
      <c r="S29" s="594">
        <v>1</v>
      </c>
      <c r="T29" s="593"/>
    </row>
    <row r="30" spans="2:20">
      <c r="B30" s="900"/>
      <c r="C30" s="901"/>
      <c r="D30" s="593" t="s">
        <v>797</v>
      </c>
      <c r="F30" s="904">
        <f t="shared" si="0"/>
        <v>575</v>
      </c>
      <c r="G30" s="905"/>
      <c r="H30" s="904">
        <v>86</v>
      </c>
      <c r="I30" s="905"/>
      <c r="J30" s="594">
        <v>90</v>
      </c>
      <c r="K30" s="904">
        <v>105</v>
      </c>
      <c r="L30" s="905"/>
      <c r="M30" s="594">
        <v>110</v>
      </c>
      <c r="N30" s="594">
        <v>108</v>
      </c>
      <c r="O30" s="594">
        <v>49</v>
      </c>
      <c r="P30" s="904">
        <v>21</v>
      </c>
      <c r="Q30" s="905"/>
      <c r="R30" s="594">
        <v>4</v>
      </c>
      <c r="S30" s="594">
        <v>1</v>
      </c>
      <c r="T30" s="594">
        <v>1</v>
      </c>
    </row>
    <row r="31" spans="2:20">
      <c r="B31" s="906" t="s">
        <v>807</v>
      </c>
      <c r="C31" s="907"/>
      <c r="D31" s="593" t="s">
        <v>796</v>
      </c>
      <c r="F31" s="904">
        <f t="shared" si="0"/>
        <v>82</v>
      </c>
      <c r="G31" s="905"/>
      <c r="H31" s="904">
        <v>44</v>
      </c>
      <c r="I31" s="905"/>
      <c r="J31" s="594">
        <v>16</v>
      </c>
      <c r="K31" s="904">
        <v>12</v>
      </c>
      <c r="L31" s="905"/>
      <c r="M31" s="594">
        <v>5</v>
      </c>
      <c r="N31" s="594">
        <v>3</v>
      </c>
      <c r="O31" s="594">
        <v>2</v>
      </c>
      <c r="P31" s="908"/>
      <c r="Q31" s="905"/>
      <c r="R31" s="593"/>
      <c r="S31" s="593"/>
      <c r="T31" s="593"/>
    </row>
    <row r="32" spans="2:20">
      <c r="B32" s="900"/>
      <c r="C32" s="901"/>
      <c r="D32" s="593" t="s">
        <v>797</v>
      </c>
      <c r="F32" s="904">
        <f t="shared" si="0"/>
        <v>301</v>
      </c>
      <c r="G32" s="905"/>
      <c r="H32" s="904">
        <v>90</v>
      </c>
      <c r="I32" s="905"/>
      <c r="J32" s="594">
        <v>54</v>
      </c>
      <c r="K32" s="904">
        <v>40</v>
      </c>
      <c r="L32" s="905"/>
      <c r="M32" s="594">
        <v>66</v>
      </c>
      <c r="N32" s="594">
        <v>36</v>
      </c>
      <c r="O32" s="594">
        <v>13</v>
      </c>
      <c r="P32" s="904">
        <v>2</v>
      </c>
      <c r="Q32" s="905"/>
      <c r="R32" s="593"/>
      <c r="S32" s="593"/>
      <c r="T32" s="593"/>
    </row>
    <row r="33" spans="2:20">
      <c r="B33" s="906" t="s">
        <v>808</v>
      </c>
      <c r="C33" s="907"/>
      <c r="D33" s="593" t="s">
        <v>796</v>
      </c>
      <c r="F33" s="904">
        <f t="shared" si="0"/>
        <v>331</v>
      </c>
      <c r="G33" s="905"/>
      <c r="H33" s="904">
        <v>139</v>
      </c>
      <c r="I33" s="905"/>
      <c r="J33" s="594">
        <v>78</v>
      </c>
      <c r="K33" s="904">
        <v>54</v>
      </c>
      <c r="L33" s="905"/>
      <c r="M33" s="594">
        <v>26</v>
      </c>
      <c r="N33" s="594">
        <v>21</v>
      </c>
      <c r="O33" s="594">
        <v>6</v>
      </c>
      <c r="P33" s="904">
        <v>5</v>
      </c>
      <c r="Q33" s="905"/>
      <c r="R33" s="594">
        <v>1</v>
      </c>
      <c r="S33" s="594">
        <v>1</v>
      </c>
      <c r="T33" s="593"/>
    </row>
    <row r="34" spans="2:20">
      <c r="B34" s="910"/>
      <c r="C34" s="899"/>
      <c r="D34" s="595" t="s">
        <v>797</v>
      </c>
      <c r="F34" s="911">
        <f t="shared" si="0"/>
        <v>1348</v>
      </c>
      <c r="G34" s="912"/>
      <c r="H34" s="911">
        <v>160</v>
      </c>
      <c r="I34" s="912"/>
      <c r="J34" s="596">
        <v>191</v>
      </c>
      <c r="K34" s="911">
        <v>222</v>
      </c>
      <c r="L34" s="912"/>
      <c r="M34" s="596">
        <v>349</v>
      </c>
      <c r="N34" s="596">
        <v>267</v>
      </c>
      <c r="O34" s="596">
        <v>100</v>
      </c>
      <c r="P34" s="911">
        <v>39</v>
      </c>
      <c r="Q34" s="912"/>
      <c r="R34" s="596">
        <v>14</v>
      </c>
      <c r="S34" s="596">
        <v>4</v>
      </c>
      <c r="T34" s="596">
        <v>2</v>
      </c>
    </row>
    <row r="35" spans="2:20">
      <c r="B35" s="896" t="s">
        <v>100</v>
      </c>
      <c r="C35" s="897"/>
      <c r="D35" s="597"/>
      <c r="E35" s="598"/>
      <c r="F35" s="909">
        <f>SUM(F5:G34)</f>
        <v>13885</v>
      </c>
      <c r="G35" s="897"/>
      <c r="H35" s="909">
        <f>SUM(H5:I34)</f>
        <v>2850</v>
      </c>
      <c r="I35" s="897"/>
      <c r="J35" s="597">
        <f>SUM(J4:J34)</f>
        <v>2350</v>
      </c>
      <c r="K35" s="909">
        <f>SUM(K4:L34)</f>
        <v>2538</v>
      </c>
      <c r="L35" s="897"/>
      <c r="M35" s="597">
        <f>SUM(M4:M34)</f>
        <v>2935</v>
      </c>
      <c r="N35" s="597">
        <f>SUM(N4:N34)</f>
        <v>1944</v>
      </c>
      <c r="O35" s="597">
        <f>SUM(O8:O34)</f>
        <v>776</v>
      </c>
      <c r="P35" s="909">
        <f>SUM(P5:Q34)</f>
        <v>301</v>
      </c>
      <c r="Q35" s="897"/>
      <c r="R35" s="597">
        <f>SUM(R5:R34)</f>
        <v>98</v>
      </c>
      <c r="S35" s="597">
        <f>SUM(S5:S34)</f>
        <v>38</v>
      </c>
      <c r="T35" s="597">
        <f>SUM(T5:T34)</f>
        <v>19</v>
      </c>
    </row>
  </sheetData>
  <mergeCells count="148">
    <mergeCell ref="B35:C35"/>
    <mergeCell ref="F35:G35"/>
    <mergeCell ref="H35:I35"/>
    <mergeCell ref="K35:L35"/>
    <mergeCell ref="P35:Q35"/>
    <mergeCell ref="B33:C34"/>
    <mergeCell ref="F33:G33"/>
    <mergeCell ref="H33:I33"/>
    <mergeCell ref="K33:L33"/>
    <mergeCell ref="P33:Q33"/>
    <mergeCell ref="F34:G34"/>
    <mergeCell ref="H34:I34"/>
    <mergeCell ref="K34:L34"/>
    <mergeCell ref="P34:Q34"/>
    <mergeCell ref="B31:C32"/>
    <mergeCell ref="F31:G31"/>
    <mergeCell ref="H31:I31"/>
    <mergeCell ref="K31:L31"/>
    <mergeCell ref="P31:Q31"/>
    <mergeCell ref="F32:G32"/>
    <mergeCell ref="H32:I32"/>
    <mergeCell ref="K32:L32"/>
    <mergeCell ref="P32:Q32"/>
    <mergeCell ref="B29:C30"/>
    <mergeCell ref="F29:G29"/>
    <mergeCell ref="H29:I29"/>
    <mergeCell ref="K29:L29"/>
    <mergeCell ref="P29:Q29"/>
    <mergeCell ref="F30:G30"/>
    <mergeCell ref="H30:I30"/>
    <mergeCell ref="K30:L30"/>
    <mergeCell ref="P30:Q30"/>
    <mergeCell ref="B27:C28"/>
    <mergeCell ref="F27:G27"/>
    <mergeCell ref="H27:I27"/>
    <mergeCell ref="K27:L27"/>
    <mergeCell ref="P27:Q27"/>
    <mergeCell ref="F28:G28"/>
    <mergeCell ref="H28:I28"/>
    <mergeCell ref="K28:L28"/>
    <mergeCell ref="P28:Q28"/>
    <mergeCell ref="B25:C26"/>
    <mergeCell ref="F25:G25"/>
    <mergeCell ref="H25:I25"/>
    <mergeCell ref="K25:L25"/>
    <mergeCell ref="P25:Q25"/>
    <mergeCell ref="F26:G26"/>
    <mergeCell ref="H26:I26"/>
    <mergeCell ref="K26:L26"/>
    <mergeCell ref="P26:Q26"/>
    <mergeCell ref="B23:C24"/>
    <mergeCell ref="F23:G23"/>
    <mergeCell ref="H23:I23"/>
    <mergeCell ref="K23:L23"/>
    <mergeCell ref="P23:Q23"/>
    <mergeCell ref="F24:G24"/>
    <mergeCell ref="H24:I24"/>
    <mergeCell ref="K24:L24"/>
    <mergeCell ref="P24:Q24"/>
    <mergeCell ref="B21:C22"/>
    <mergeCell ref="F21:G21"/>
    <mergeCell ref="H21:I21"/>
    <mergeCell ref="K21:L21"/>
    <mergeCell ref="P21:Q21"/>
    <mergeCell ref="F22:G22"/>
    <mergeCell ref="H22:I22"/>
    <mergeCell ref="K22:L22"/>
    <mergeCell ref="P22:Q22"/>
    <mergeCell ref="B19:C20"/>
    <mergeCell ref="F19:G19"/>
    <mergeCell ref="H19:I19"/>
    <mergeCell ref="K19:L19"/>
    <mergeCell ref="P19:Q19"/>
    <mergeCell ref="F20:G20"/>
    <mergeCell ref="H20:I20"/>
    <mergeCell ref="K20:L20"/>
    <mergeCell ref="P20:Q20"/>
    <mergeCell ref="B17:C18"/>
    <mergeCell ref="F17:G17"/>
    <mergeCell ref="H17:I17"/>
    <mergeCell ref="K17:L17"/>
    <mergeCell ref="P17:Q17"/>
    <mergeCell ref="F18:G18"/>
    <mergeCell ref="H18:I18"/>
    <mergeCell ref="K18:L18"/>
    <mergeCell ref="P18:Q18"/>
    <mergeCell ref="B15:C16"/>
    <mergeCell ref="F15:G15"/>
    <mergeCell ref="H15:I15"/>
    <mergeCell ref="K15:L15"/>
    <mergeCell ref="P15:Q15"/>
    <mergeCell ref="F16:G16"/>
    <mergeCell ref="H16:I16"/>
    <mergeCell ref="K16:L16"/>
    <mergeCell ref="P16:Q16"/>
    <mergeCell ref="B13:C14"/>
    <mergeCell ref="F13:G13"/>
    <mergeCell ref="H13:I13"/>
    <mergeCell ref="K13:L13"/>
    <mergeCell ref="P13:Q13"/>
    <mergeCell ref="F14:G14"/>
    <mergeCell ref="H14:I14"/>
    <mergeCell ref="K14:L14"/>
    <mergeCell ref="P14:Q14"/>
    <mergeCell ref="B11:C12"/>
    <mergeCell ref="F11:G11"/>
    <mergeCell ref="H11:I11"/>
    <mergeCell ref="K11:L11"/>
    <mergeCell ref="P11:Q11"/>
    <mergeCell ref="F12:G12"/>
    <mergeCell ref="H12:I12"/>
    <mergeCell ref="K12:L12"/>
    <mergeCell ref="P12:Q12"/>
    <mergeCell ref="B9:C10"/>
    <mergeCell ref="F9:G9"/>
    <mergeCell ref="H9:I9"/>
    <mergeCell ref="K9:L9"/>
    <mergeCell ref="P9:Q9"/>
    <mergeCell ref="F10:G10"/>
    <mergeCell ref="H10:I10"/>
    <mergeCell ref="K10:L10"/>
    <mergeCell ref="P10:Q10"/>
    <mergeCell ref="B7:C8"/>
    <mergeCell ref="F7:G7"/>
    <mergeCell ref="H7:I7"/>
    <mergeCell ref="K7:L7"/>
    <mergeCell ref="P7:Q7"/>
    <mergeCell ref="F8:G8"/>
    <mergeCell ref="H8:I8"/>
    <mergeCell ref="K8:L8"/>
    <mergeCell ref="P8:Q8"/>
    <mergeCell ref="G2:P2"/>
    <mergeCell ref="B3:C4"/>
    <mergeCell ref="D3:D4"/>
    <mergeCell ref="F3:G4"/>
    <mergeCell ref="H3:T3"/>
    <mergeCell ref="H4:I4"/>
    <mergeCell ref="K4:L4"/>
    <mergeCell ref="P4:Q4"/>
    <mergeCell ref="B5:C6"/>
    <mergeCell ref="F5:G5"/>
    <mergeCell ref="H5:I5"/>
    <mergeCell ref="K5:L5"/>
    <mergeCell ref="P5:Q5"/>
    <mergeCell ref="F6:G6"/>
    <mergeCell ref="H6:I6"/>
    <mergeCell ref="K6:L6"/>
    <mergeCell ref="P6:Q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activeCell="N18" sqref="N18"/>
    </sheetView>
  </sheetViews>
  <sheetFormatPr defaultRowHeight="15"/>
  <cols>
    <col min="1" max="1" width="19.42578125" customWidth="1"/>
    <col min="2" max="8" width="8.28515625" customWidth="1"/>
    <col min="9" max="13" width="8.28515625" style="568" customWidth="1"/>
    <col min="14" max="14" width="8.42578125" customWidth="1"/>
    <col min="15" max="15" width="7.5703125" customWidth="1"/>
    <col min="16" max="19" width="6.42578125" customWidth="1"/>
    <col min="257" max="257" width="19.42578125" customWidth="1"/>
    <col min="258" max="269" width="8.28515625" customWidth="1"/>
    <col min="270" max="270" width="8.42578125" customWidth="1"/>
    <col min="271" max="271" width="7.5703125" customWidth="1"/>
    <col min="272" max="275" width="6.42578125" customWidth="1"/>
    <col min="513" max="513" width="19.42578125" customWidth="1"/>
    <col min="514" max="525" width="8.28515625" customWidth="1"/>
    <col min="526" max="526" width="8.42578125" customWidth="1"/>
    <col min="527" max="527" width="7.5703125" customWidth="1"/>
    <col min="528" max="531" width="6.42578125" customWidth="1"/>
    <col min="769" max="769" width="19.42578125" customWidth="1"/>
    <col min="770" max="781" width="8.28515625" customWidth="1"/>
    <col min="782" max="782" width="8.42578125" customWidth="1"/>
    <col min="783" max="783" width="7.5703125" customWidth="1"/>
    <col min="784" max="787" width="6.42578125" customWidth="1"/>
    <col min="1025" max="1025" width="19.42578125" customWidth="1"/>
    <col min="1026" max="1037" width="8.28515625" customWidth="1"/>
    <col min="1038" max="1038" width="8.42578125" customWidth="1"/>
    <col min="1039" max="1039" width="7.5703125" customWidth="1"/>
    <col min="1040" max="1043" width="6.42578125" customWidth="1"/>
    <col min="1281" max="1281" width="19.42578125" customWidth="1"/>
    <col min="1282" max="1293" width="8.28515625" customWidth="1"/>
    <col min="1294" max="1294" width="8.42578125" customWidth="1"/>
    <col min="1295" max="1295" width="7.5703125" customWidth="1"/>
    <col min="1296" max="1299" width="6.42578125" customWidth="1"/>
    <col min="1537" max="1537" width="19.42578125" customWidth="1"/>
    <col min="1538" max="1549" width="8.28515625" customWidth="1"/>
    <col min="1550" max="1550" width="8.42578125" customWidth="1"/>
    <col min="1551" max="1551" width="7.5703125" customWidth="1"/>
    <col min="1552" max="1555" width="6.42578125" customWidth="1"/>
    <col min="1793" max="1793" width="19.42578125" customWidth="1"/>
    <col min="1794" max="1805" width="8.28515625" customWidth="1"/>
    <col min="1806" max="1806" width="8.42578125" customWidth="1"/>
    <col min="1807" max="1807" width="7.5703125" customWidth="1"/>
    <col min="1808" max="1811" width="6.42578125" customWidth="1"/>
    <col min="2049" max="2049" width="19.42578125" customWidth="1"/>
    <col min="2050" max="2061" width="8.28515625" customWidth="1"/>
    <col min="2062" max="2062" width="8.42578125" customWidth="1"/>
    <col min="2063" max="2063" width="7.5703125" customWidth="1"/>
    <col min="2064" max="2067" width="6.42578125" customWidth="1"/>
    <col min="2305" max="2305" width="19.42578125" customWidth="1"/>
    <col min="2306" max="2317" width="8.28515625" customWidth="1"/>
    <col min="2318" max="2318" width="8.42578125" customWidth="1"/>
    <col min="2319" max="2319" width="7.5703125" customWidth="1"/>
    <col min="2320" max="2323" width="6.42578125" customWidth="1"/>
    <col min="2561" max="2561" width="19.42578125" customWidth="1"/>
    <col min="2562" max="2573" width="8.28515625" customWidth="1"/>
    <col min="2574" max="2574" width="8.42578125" customWidth="1"/>
    <col min="2575" max="2575" width="7.5703125" customWidth="1"/>
    <col min="2576" max="2579" width="6.42578125" customWidth="1"/>
    <col min="2817" max="2817" width="19.42578125" customWidth="1"/>
    <col min="2818" max="2829" width="8.28515625" customWidth="1"/>
    <col min="2830" max="2830" width="8.42578125" customWidth="1"/>
    <col min="2831" max="2831" width="7.5703125" customWidth="1"/>
    <col min="2832" max="2835" width="6.42578125" customWidth="1"/>
    <col min="3073" max="3073" width="19.42578125" customWidth="1"/>
    <col min="3074" max="3085" width="8.28515625" customWidth="1"/>
    <col min="3086" max="3086" width="8.42578125" customWidth="1"/>
    <col min="3087" max="3087" width="7.5703125" customWidth="1"/>
    <col min="3088" max="3091" width="6.42578125" customWidth="1"/>
    <col min="3329" max="3329" width="19.42578125" customWidth="1"/>
    <col min="3330" max="3341" width="8.28515625" customWidth="1"/>
    <col min="3342" max="3342" width="8.42578125" customWidth="1"/>
    <col min="3343" max="3343" width="7.5703125" customWidth="1"/>
    <col min="3344" max="3347" width="6.42578125" customWidth="1"/>
    <col min="3585" max="3585" width="19.42578125" customWidth="1"/>
    <col min="3586" max="3597" width="8.28515625" customWidth="1"/>
    <col min="3598" max="3598" width="8.42578125" customWidth="1"/>
    <col min="3599" max="3599" width="7.5703125" customWidth="1"/>
    <col min="3600" max="3603" width="6.42578125" customWidth="1"/>
    <col min="3841" max="3841" width="19.42578125" customWidth="1"/>
    <col min="3842" max="3853" width="8.28515625" customWidth="1"/>
    <col min="3854" max="3854" width="8.42578125" customWidth="1"/>
    <col min="3855" max="3855" width="7.5703125" customWidth="1"/>
    <col min="3856" max="3859" width="6.42578125" customWidth="1"/>
    <col min="4097" max="4097" width="19.42578125" customWidth="1"/>
    <col min="4098" max="4109" width="8.28515625" customWidth="1"/>
    <col min="4110" max="4110" width="8.42578125" customWidth="1"/>
    <col min="4111" max="4111" width="7.5703125" customWidth="1"/>
    <col min="4112" max="4115" width="6.42578125" customWidth="1"/>
    <col min="4353" max="4353" width="19.42578125" customWidth="1"/>
    <col min="4354" max="4365" width="8.28515625" customWidth="1"/>
    <col min="4366" max="4366" width="8.42578125" customWidth="1"/>
    <col min="4367" max="4367" width="7.5703125" customWidth="1"/>
    <col min="4368" max="4371" width="6.42578125" customWidth="1"/>
    <col min="4609" max="4609" width="19.42578125" customWidth="1"/>
    <col min="4610" max="4621" width="8.28515625" customWidth="1"/>
    <col min="4622" max="4622" width="8.42578125" customWidth="1"/>
    <col min="4623" max="4623" width="7.5703125" customWidth="1"/>
    <col min="4624" max="4627" width="6.42578125" customWidth="1"/>
    <col min="4865" max="4865" width="19.42578125" customWidth="1"/>
    <col min="4866" max="4877" width="8.28515625" customWidth="1"/>
    <col min="4878" max="4878" width="8.42578125" customWidth="1"/>
    <col min="4879" max="4879" width="7.5703125" customWidth="1"/>
    <col min="4880" max="4883" width="6.42578125" customWidth="1"/>
    <col min="5121" max="5121" width="19.42578125" customWidth="1"/>
    <col min="5122" max="5133" width="8.28515625" customWidth="1"/>
    <col min="5134" max="5134" width="8.42578125" customWidth="1"/>
    <col min="5135" max="5135" width="7.5703125" customWidth="1"/>
    <col min="5136" max="5139" width="6.42578125" customWidth="1"/>
    <col min="5377" max="5377" width="19.42578125" customWidth="1"/>
    <col min="5378" max="5389" width="8.28515625" customWidth="1"/>
    <col min="5390" max="5390" width="8.42578125" customWidth="1"/>
    <col min="5391" max="5391" width="7.5703125" customWidth="1"/>
    <col min="5392" max="5395" width="6.42578125" customWidth="1"/>
    <col min="5633" max="5633" width="19.42578125" customWidth="1"/>
    <col min="5634" max="5645" width="8.28515625" customWidth="1"/>
    <col min="5646" max="5646" width="8.42578125" customWidth="1"/>
    <col min="5647" max="5647" width="7.5703125" customWidth="1"/>
    <col min="5648" max="5651" width="6.42578125" customWidth="1"/>
    <col min="5889" max="5889" width="19.42578125" customWidth="1"/>
    <col min="5890" max="5901" width="8.28515625" customWidth="1"/>
    <col min="5902" max="5902" width="8.42578125" customWidth="1"/>
    <col min="5903" max="5903" width="7.5703125" customWidth="1"/>
    <col min="5904" max="5907" width="6.42578125" customWidth="1"/>
    <col min="6145" max="6145" width="19.42578125" customWidth="1"/>
    <col min="6146" max="6157" width="8.28515625" customWidth="1"/>
    <col min="6158" max="6158" width="8.42578125" customWidth="1"/>
    <col min="6159" max="6159" width="7.5703125" customWidth="1"/>
    <col min="6160" max="6163" width="6.42578125" customWidth="1"/>
    <col min="6401" max="6401" width="19.42578125" customWidth="1"/>
    <col min="6402" max="6413" width="8.28515625" customWidth="1"/>
    <col min="6414" max="6414" width="8.42578125" customWidth="1"/>
    <col min="6415" max="6415" width="7.5703125" customWidth="1"/>
    <col min="6416" max="6419" width="6.42578125" customWidth="1"/>
    <col min="6657" max="6657" width="19.42578125" customWidth="1"/>
    <col min="6658" max="6669" width="8.28515625" customWidth="1"/>
    <col min="6670" max="6670" width="8.42578125" customWidth="1"/>
    <col min="6671" max="6671" width="7.5703125" customWidth="1"/>
    <col min="6672" max="6675" width="6.42578125" customWidth="1"/>
    <col min="6913" max="6913" width="19.42578125" customWidth="1"/>
    <col min="6914" max="6925" width="8.28515625" customWidth="1"/>
    <col min="6926" max="6926" width="8.42578125" customWidth="1"/>
    <col min="6927" max="6927" width="7.5703125" customWidth="1"/>
    <col min="6928" max="6931" width="6.42578125" customWidth="1"/>
    <col min="7169" max="7169" width="19.42578125" customWidth="1"/>
    <col min="7170" max="7181" width="8.28515625" customWidth="1"/>
    <col min="7182" max="7182" width="8.42578125" customWidth="1"/>
    <col min="7183" max="7183" width="7.5703125" customWidth="1"/>
    <col min="7184" max="7187" width="6.42578125" customWidth="1"/>
    <col min="7425" max="7425" width="19.42578125" customWidth="1"/>
    <col min="7426" max="7437" width="8.28515625" customWidth="1"/>
    <col min="7438" max="7438" width="8.42578125" customWidth="1"/>
    <col min="7439" max="7439" width="7.5703125" customWidth="1"/>
    <col min="7440" max="7443" width="6.42578125" customWidth="1"/>
    <col min="7681" max="7681" width="19.42578125" customWidth="1"/>
    <col min="7682" max="7693" width="8.28515625" customWidth="1"/>
    <col min="7694" max="7694" width="8.42578125" customWidth="1"/>
    <col min="7695" max="7695" width="7.5703125" customWidth="1"/>
    <col min="7696" max="7699" width="6.42578125" customWidth="1"/>
    <col min="7937" max="7937" width="19.42578125" customWidth="1"/>
    <col min="7938" max="7949" width="8.28515625" customWidth="1"/>
    <col min="7950" max="7950" width="8.42578125" customWidth="1"/>
    <col min="7951" max="7951" width="7.5703125" customWidth="1"/>
    <col min="7952" max="7955" width="6.42578125" customWidth="1"/>
    <col min="8193" max="8193" width="19.42578125" customWidth="1"/>
    <col min="8194" max="8205" width="8.28515625" customWidth="1"/>
    <col min="8206" max="8206" width="8.42578125" customWidth="1"/>
    <col min="8207" max="8207" width="7.5703125" customWidth="1"/>
    <col min="8208" max="8211" width="6.42578125" customWidth="1"/>
    <col min="8449" max="8449" width="19.42578125" customWidth="1"/>
    <col min="8450" max="8461" width="8.28515625" customWidth="1"/>
    <col min="8462" max="8462" width="8.42578125" customWidth="1"/>
    <col min="8463" max="8463" width="7.5703125" customWidth="1"/>
    <col min="8464" max="8467" width="6.42578125" customWidth="1"/>
    <col min="8705" max="8705" width="19.42578125" customWidth="1"/>
    <col min="8706" max="8717" width="8.28515625" customWidth="1"/>
    <col min="8718" max="8718" width="8.42578125" customWidth="1"/>
    <col min="8719" max="8719" width="7.5703125" customWidth="1"/>
    <col min="8720" max="8723" width="6.42578125" customWidth="1"/>
    <col min="8961" max="8961" width="19.42578125" customWidth="1"/>
    <col min="8962" max="8973" width="8.28515625" customWidth="1"/>
    <col min="8974" max="8974" width="8.42578125" customWidth="1"/>
    <col min="8975" max="8975" width="7.5703125" customWidth="1"/>
    <col min="8976" max="8979" width="6.42578125" customWidth="1"/>
    <col min="9217" max="9217" width="19.42578125" customWidth="1"/>
    <col min="9218" max="9229" width="8.28515625" customWidth="1"/>
    <col min="9230" max="9230" width="8.42578125" customWidth="1"/>
    <col min="9231" max="9231" width="7.5703125" customWidth="1"/>
    <col min="9232" max="9235" width="6.42578125" customWidth="1"/>
    <col min="9473" max="9473" width="19.42578125" customWidth="1"/>
    <col min="9474" max="9485" width="8.28515625" customWidth="1"/>
    <col min="9486" max="9486" width="8.42578125" customWidth="1"/>
    <col min="9487" max="9487" width="7.5703125" customWidth="1"/>
    <col min="9488" max="9491" width="6.42578125" customWidth="1"/>
    <col min="9729" max="9729" width="19.42578125" customWidth="1"/>
    <col min="9730" max="9741" width="8.28515625" customWidth="1"/>
    <col min="9742" max="9742" width="8.42578125" customWidth="1"/>
    <col min="9743" max="9743" width="7.5703125" customWidth="1"/>
    <col min="9744" max="9747" width="6.42578125" customWidth="1"/>
    <col min="9985" max="9985" width="19.42578125" customWidth="1"/>
    <col min="9986" max="9997" width="8.28515625" customWidth="1"/>
    <col min="9998" max="9998" width="8.42578125" customWidth="1"/>
    <col min="9999" max="9999" width="7.5703125" customWidth="1"/>
    <col min="10000" max="10003" width="6.42578125" customWidth="1"/>
    <col min="10241" max="10241" width="19.42578125" customWidth="1"/>
    <col min="10242" max="10253" width="8.28515625" customWidth="1"/>
    <col min="10254" max="10254" width="8.42578125" customWidth="1"/>
    <col min="10255" max="10255" width="7.5703125" customWidth="1"/>
    <col min="10256" max="10259" width="6.42578125" customWidth="1"/>
    <col min="10497" max="10497" width="19.42578125" customWidth="1"/>
    <col min="10498" max="10509" width="8.28515625" customWidth="1"/>
    <col min="10510" max="10510" width="8.42578125" customWidth="1"/>
    <col min="10511" max="10511" width="7.5703125" customWidth="1"/>
    <col min="10512" max="10515" width="6.42578125" customWidth="1"/>
    <col min="10753" max="10753" width="19.42578125" customWidth="1"/>
    <col min="10754" max="10765" width="8.28515625" customWidth="1"/>
    <col min="10766" max="10766" width="8.42578125" customWidth="1"/>
    <col min="10767" max="10767" width="7.5703125" customWidth="1"/>
    <col min="10768" max="10771" width="6.42578125" customWidth="1"/>
    <col min="11009" max="11009" width="19.42578125" customWidth="1"/>
    <col min="11010" max="11021" width="8.28515625" customWidth="1"/>
    <col min="11022" max="11022" width="8.42578125" customWidth="1"/>
    <col min="11023" max="11023" width="7.5703125" customWidth="1"/>
    <col min="11024" max="11027" width="6.42578125" customWidth="1"/>
    <col min="11265" max="11265" width="19.42578125" customWidth="1"/>
    <col min="11266" max="11277" width="8.28515625" customWidth="1"/>
    <col min="11278" max="11278" width="8.42578125" customWidth="1"/>
    <col min="11279" max="11279" width="7.5703125" customWidth="1"/>
    <col min="11280" max="11283" width="6.42578125" customWidth="1"/>
    <col min="11521" max="11521" width="19.42578125" customWidth="1"/>
    <col min="11522" max="11533" width="8.28515625" customWidth="1"/>
    <col min="11534" max="11534" width="8.42578125" customWidth="1"/>
    <col min="11535" max="11535" width="7.5703125" customWidth="1"/>
    <col min="11536" max="11539" width="6.42578125" customWidth="1"/>
    <col min="11777" max="11777" width="19.42578125" customWidth="1"/>
    <col min="11778" max="11789" width="8.28515625" customWidth="1"/>
    <col min="11790" max="11790" width="8.42578125" customWidth="1"/>
    <col min="11791" max="11791" width="7.5703125" customWidth="1"/>
    <col min="11792" max="11795" width="6.42578125" customWidth="1"/>
    <col min="12033" max="12033" width="19.42578125" customWidth="1"/>
    <col min="12034" max="12045" width="8.28515625" customWidth="1"/>
    <col min="12046" max="12046" width="8.42578125" customWidth="1"/>
    <col min="12047" max="12047" width="7.5703125" customWidth="1"/>
    <col min="12048" max="12051" width="6.42578125" customWidth="1"/>
    <col min="12289" max="12289" width="19.42578125" customWidth="1"/>
    <col min="12290" max="12301" width="8.28515625" customWidth="1"/>
    <col min="12302" max="12302" width="8.42578125" customWidth="1"/>
    <col min="12303" max="12303" width="7.5703125" customWidth="1"/>
    <col min="12304" max="12307" width="6.42578125" customWidth="1"/>
    <col min="12545" max="12545" width="19.42578125" customWidth="1"/>
    <col min="12546" max="12557" width="8.28515625" customWidth="1"/>
    <col min="12558" max="12558" width="8.42578125" customWidth="1"/>
    <col min="12559" max="12559" width="7.5703125" customWidth="1"/>
    <col min="12560" max="12563" width="6.42578125" customWidth="1"/>
    <col min="12801" max="12801" width="19.42578125" customWidth="1"/>
    <col min="12802" max="12813" width="8.28515625" customWidth="1"/>
    <col min="12814" max="12814" width="8.42578125" customWidth="1"/>
    <col min="12815" max="12815" width="7.5703125" customWidth="1"/>
    <col min="12816" max="12819" width="6.42578125" customWidth="1"/>
    <col min="13057" max="13057" width="19.42578125" customWidth="1"/>
    <col min="13058" max="13069" width="8.28515625" customWidth="1"/>
    <col min="13070" max="13070" width="8.42578125" customWidth="1"/>
    <col min="13071" max="13071" width="7.5703125" customWidth="1"/>
    <col min="13072" max="13075" width="6.42578125" customWidth="1"/>
    <col min="13313" max="13313" width="19.42578125" customWidth="1"/>
    <col min="13314" max="13325" width="8.28515625" customWidth="1"/>
    <col min="13326" max="13326" width="8.42578125" customWidth="1"/>
    <col min="13327" max="13327" width="7.5703125" customWidth="1"/>
    <col min="13328" max="13331" width="6.42578125" customWidth="1"/>
    <col min="13569" max="13569" width="19.42578125" customWidth="1"/>
    <col min="13570" max="13581" width="8.28515625" customWidth="1"/>
    <col min="13582" max="13582" width="8.42578125" customWidth="1"/>
    <col min="13583" max="13583" width="7.5703125" customWidth="1"/>
    <col min="13584" max="13587" width="6.42578125" customWidth="1"/>
    <col min="13825" max="13825" width="19.42578125" customWidth="1"/>
    <col min="13826" max="13837" width="8.28515625" customWidth="1"/>
    <col min="13838" max="13838" width="8.42578125" customWidth="1"/>
    <col min="13839" max="13839" width="7.5703125" customWidth="1"/>
    <col min="13840" max="13843" width="6.42578125" customWidth="1"/>
    <col min="14081" max="14081" width="19.42578125" customWidth="1"/>
    <col min="14082" max="14093" width="8.28515625" customWidth="1"/>
    <col min="14094" max="14094" width="8.42578125" customWidth="1"/>
    <col min="14095" max="14095" width="7.5703125" customWidth="1"/>
    <col min="14096" max="14099" width="6.42578125" customWidth="1"/>
    <col min="14337" max="14337" width="19.42578125" customWidth="1"/>
    <col min="14338" max="14349" width="8.28515625" customWidth="1"/>
    <col min="14350" max="14350" width="8.42578125" customWidth="1"/>
    <col min="14351" max="14351" width="7.5703125" customWidth="1"/>
    <col min="14352" max="14355" width="6.42578125" customWidth="1"/>
    <col min="14593" max="14593" width="19.42578125" customWidth="1"/>
    <col min="14594" max="14605" width="8.28515625" customWidth="1"/>
    <col min="14606" max="14606" width="8.42578125" customWidth="1"/>
    <col min="14607" max="14607" width="7.5703125" customWidth="1"/>
    <col min="14608" max="14611" width="6.42578125" customWidth="1"/>
    <col min="14849" max="14849" width="19.42578125" customWidth="1"/>
    <col min="14850" max="14861" width="8.28515625" customWidth="1"/>
    <col min="14862" max="14862" width="8.42578125" customWidth="1"/>
    <col min="14863" max="14863" width="7.5703125" customWidth="1"/>
    <col min="14864" max="14867" width="6.42578125" customWidth="1"/>
    <col min="15105" max="15105" width="19.42578125" customWidth="1"/>
    <col min="15106" max="15117" width="8.28515625" customWidth="1"/>
    <col min="15118" max="15118" width="8.42578125" customWidth="1"/>
    <col min="15119" max="15119" width="7.5703125" customWidth="1"/>
    <col min="15120" max="15123" width="6.42578125" customWidth="1"/>
    <col min="15361" max="15361" width="19.42578125" customWidth="1"/>
    <col min="15362" max="15373" width="8.28515625" customWidth="1"/>
    <col min="15374" max="15374" width="8.42578125" customWidth="1"/>
    <col min="15375" max="15375" width="7.5703125" customWidth="1"/>
    <col min="15376" max="15379" width="6.42578125" customWidth="1"/>
    <col min="15617" max="15617" width="19.42578125" customWidth="1"/>
    <col min="15618" max="15629" width="8.28515625" customWidth="1"/>
    <col min="15630" max="15630" width="8.42578125" customWidth="1"/>
    <col min="15631" max="15631" width="7.5703125" customWidth="1"/>
    <col min="15632" max="15635" width="6.42578125" customWidth="1"/>
    <col min="15873" max="15873" width="19.42578125" customWidth="1"/>
    <col min="15874" max="15885" width="8.28515625" customWidth="1"/>
    <col min="15886" max="15886" width="8.42578125" customWidth="1"/>
    <col min="15887" max="15887" width="7.5703125" customWidth="1"/>
    <col min="15888" max="15891" width="6.42578125" customWidth="1"/>
    <col min="16129" max="16129" width="19.42578125" customWidth="1"/>
    <col min="16130" max="16141" width="8.28515625" customWidth="1"/>
    <col min="16142" max="16142" width="8.42578125" customWidth="1"/>
    <col min="16143" max="16143" width="7.5703125" customWidth="1"/>
    <col min="16144" max="16147" width="6.42578125" customWidth="1"/>
  </cols>
  <sheetData>
    <row r="1" spans="1:19">
      <c r="A1" s="872" t="s">
        <v>727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872"/>
      <c r="Q1" s="872"/>
      <c r="R1" s="872"/>
      <c r="S1" s="872"/>
    </row>
    <row r="2" spans="1:19">
      <c r="I2"/>
      <c r="J2"/>
      <c r="K2"/>
      <c r="L2"/>
      <c r="M2"/>
      <c r="P2" s="873" t="s">
        <v>728</v>
      </c>
      <c r="Q2" s="873"/>
    </row>
    <row r="3" spans="1:19" ht="15" customHeight="1">
      <c r="A3" s="874" t="s">
        <v>729</v>
      </c>
      <c r="B3" s="870" t="s">
        <v>730</v>
      </c>
      <c r="C3" s="870"/>
      <c r="D3" s="870"/>
      <c r="E3" s="870"/>
      <c r="F3" s="870"/>
      <c r="G3" s="870"/>
      <c r="H3" s="870" t="s">
        <v>731</v>
      </c>
      <c r="I3" s="870"/>
      <c r="J3" s="870"/>
      <c r="K3" s="870"/>
      <c r="L3" s="870"/>
      <c r="M3" s="870"/>
      <c r="N3" s="870" t="s">
        <v>732</v>
      </c>
      <c r="O3" s="870"/>
      <c r="P3" s="870"/>
      <c r="Q3" s="870"/>
      <c r="R3" s="870"/>
      <c r="S3" s="870"/>
    </row>
    <row r="4" spans="1:19">
      <c r="A4" s="874"/>
      <c r="B4" s="869" t="s">
        <v>733</v>
      </c>
      <c r="C4" s="870" t="s">
        <v>734</v>
      </c>
      <c r="D4" s="870"/>
      <c r="E4" s="870"/>
      <c r="F4" s="870"/>
      <c r="G4" s="870"/>
      <c r="H4" s="869" t="s">
        <v>733</v>
      </c>
      <c r="I4" s="870" t="s">
        <v>734</v>
      </c>
      <c r="J4" s="870"/>
      <c r="K4" s="870"/>
      <c r="L4" s="870"/>
      <c r="M4" s="870"/>
      <c r="N4" s="869" t="s">
        <v>733</v>
      </c>
      <c r="O4" s="870" t="s">
        <v>734</v>
      </c>
      <c r="P4" s="870"/>
      <c r="Q4" s="870"/>
      <c r="R4" s="870"/>
      <c r="S4" s="870"/>
    </row>
    <row r="5" spans="1:19" ht="28.5" customHeight="1">
      <c r="A5" s="874"/>
      <c r="B5" s="869"/>
      <c r="C5" s="560" t="s">
        <v>735</v>
      </c>
      <c r="D5" s="560" t="s">
        <v>736</v>
      </c>
      <c r="E5" s="560" t="s">
        <v>737</v>
      </c>
      <c r="F5" s="560" t="s">
        <v>738</v>
      </c>
      <c r="G5" s="560" t="s">
        <v>739</v>
      </c>
      <c r="H5" s="869"/>
      <c r="I5" s="560" t="s">
        <v>735</v>
      </c>
      <c r="J5" s="560" t="s">
        <v>736</v>
      </c>
      <c r="K5" s="560" t="s">
        <v>737</v>
      </c>
      <c r="L5" s="560" t="s">
        <v>738</v>
      </c>
      <c r="M5" s="560" t="s">
        <v>739</v>
      </c>
      <c r="N5" s="869"/>
      <c r="O5" s="560" t="s">
        <v>735</v>
      </c>
      <c r="P5" s="560" t="s">
        <v>736</v>
      </c>
      <c r="Q5" s="560" t="s">
        <v>737</v>
      </c>
      <c r="R5" s="560" t="s">
        <v>738</v>
      </c>
      <c r="S5" s="560" t="s">
        <v>739</v>
      </c>
    </row>
    <row r="6" spans="1:19">
      <c r="A6" s="561" t="s">
        <v>79</v>
      </c>
      <c r="B6" s="562">
        <f t="shared" ref="B6:B20" si="0">SUM( C6:G6)</f>
        <v>114570</v>
      </c>
      <c r="C6" s="563">
        <v>472</v>
      </c>
      <c r="D6" s="563">
        <v>4800</v>
      </c>
      <c r="E6" s="563">
        <v>3096</v>
      </c>
      <c r="F6" s="563">
        <v>50509</v>
      </c>
      <c r="G6" s="563">
        <v>55693</v>
      </c>
      <c r="H6" s="564">
        <f t="shared" ref="H6:H20" si="1">SUM( I6:M6)</f>
        <v>136965</v>
      </c>
      <c r="I6" s="563">
        <v>525</v>
      </c>
      <c r="J6" s="563">
        <v>5472</v>
      </c>
      <c r="K6" s="563">
        <v>3804</v>
      </c>
      <c r="L6" s="563">
        <v>60611</v>
      </c>
      <c r="M6" s="563">
        <v>66553</v>
      </c>
      <c r="N6" s="564">
        <f t="shared" ref="N6:S21" si="2">H6/B6*100</f>
        <v>119.54700183294055</v>
      </c>
      <c r="O6" s="565">
        <f t="shared" si="2"/>
        <v>111.22881355932203</v>
      </c>
      <c r="P6" s="565">
        <f t="shared" si="2"/>
        <v>113.99999999999999</v>
      </c>
      <c r="Q6" s="565">
        <f t="shared" si="2"/>
        <v>122.86821705426357</v>
      </c>
      <c r="R6" s="565">
        <f t="shared" si="2"/>
        <v>120.00039596903522</v>
      </c>
      <c r="S6" s="565">
        <f t="shared" si="2"/>
        <v>119.49975759969836</v>
      </c>
    </row>
    <row r="7" spans="1:19">
      <c r="A7" s="561" t="s">
        <v>725</v>
      </c>
      <c r="B7" s="562">
        <f t="shared" si="0"/>
        <v>164745</v>
      </c>
      <c r="C7" s="563">
        <v>1320</v>
      </c>
      <c r="D7" s="563">
        <v>8082</v>
      </c>
      <c r="E7" s="563">
        <v>3457</v>
      </c>
      <c r="F7" s="563">
        <v>76169</v>
      </c>
      <c r="G7" s="563">
        <v>75717</v>
      </c>
      <c r="H7" s="564">
        <f t="shared" si="1"/>
        <v>186421</v>
      </c>
      <c r="I7" s="563">
        <v>1388</v>
      </c>
      <c r="J7" s="563">
        <v>9210</v>
      </c>
      <c r="K7" s="563">
        <v>4153</v>
      </c>
      <c r="L7" s="563">
        <v>86314</v>
      </c>
      <c r="M7" s="563">
        <v>85356</v>
      </c>
      <c r="N7" s="564">
        <f t="shared" si="2"/>
        <v>113.15730371179701</v>
      </c>
      <c r="O7" s="565">
        <f t="shared" si="2"/>
        <v>105.15151515151516</v>
      </c>
      <c r="P7" s="565">
        <f t="shared" si="2"/>
        <v>113.9569413511507</v>
      </c>
      <c r="Q7" s="565">
        <f t="shared" si="2"/>
        <v>120.13306334972521</v>
      </c>
      <c r="R7" s="565">
        <f t="shared" si="2"/>
        <v>113.31906681195763</v>
      </c>
      <c r="S7" s="565">
        <f t="shared" si="2"/>
        <v>112.73029834779508</v>
      </c>
    </row>
    <row r="8" spans="1:19">
      <c r="A8" s="561" t="s">
        <v>81</v>
      </c>
      <c r="B8" s="562">
        <f t="shared" si="0"/>
        <v>150235</v>
      </c>
      <c r="C8" s="563">
        <v>356</v>
      </c>
      <c r="D8" s="563">
        <v>5281</v>
      </c>
      <c r="E8" s="563">
        <v>2188</v>
      </c>
      <c r="F8" s="563">
        <v>71391</v>
      </c>
      <c r="G8" s="563">
        <v>71019</v>
      </c>
      <c r="H8" s="564">
        <f t="shared" si="1"/>
        <v>164724</v>
      </c>
      <c r="I8" s="563">
        <v>359</v>
      </c>
      <c r="J8" s="563">
        <v>6109</v>
      </c>
      <c r="K8" s="563">
        <v>2535</v>
      </c>
      <c r="L8" s="563">
        <v>77956</v>
      </c>
      <c r="M8" s="563">
        <v>77765</v>
      </c>
      <c r="N8" s="564">
        <f t="shared" si="2"/>
        <v>109.64422404898993</v>
      </c>
      <c r="O8" s="565">
        <f t="shared" si="2"/>
        <v>100.84269662921348</v>
      </c>
      <c r="P8" s="565">
        <f t="shared" si="2"/>
        <v>115.67884870289717</v>
      </c>
      <c r="Q8" s="565">
        <f t="shared" si="2"/>
        <v>115.85923217550274</v>
      </c>
      <c r="R8" s="565">
        <f t="shared" si="2"/>
        <v>109.19583701026741</v>
      </c>
      <c r="S8" s="565">
        <f t="shared" si="2"/>
        <v>109.49886650051394</v>
      </c>
    </row>
    <row r="9" spans="1:19">
      <c r="A9" s="561" t="s">
        <v>82</v>
      </c>
      <c r="B9" s="562">
        <f t="shared" si="0"/>
        <v>93126</v>
      </c>
      <c r="C9" s="563">
        <v>530</v>
      </c>
      <c r="D9" s="563">
        <v>5414</v>
      </c>
      <c r="E9" s="563">
        <v>1977</v>
      </c>
      <c r="F9" s="563">
        <v>43518</v>
      </c>
      <c r="G9" s="563">
        <v>41687</v>
      </c>
      <c r="H9" s="564">
        <f t="shared" si="1"/>
        <v>111591</v>
      </c>
      <c r="I9" s="563">
        <v>575</v>
      </c>
      <c r="J9" s="563">
        <v>6954</v>
      </c>
      <c r="K9" s="563">
        <v>2425</v>
      </c>
      <c r="L9" s="563">
        <v>51961</v>
      </c>
      <c r="M9" s="563">
        <v>49676</v>
      </c>
      <c r="N9" s="564">
        <f t="shared" si="2"/>
        <v>119.82797500161072</v>
      </c>
      <c r="O9" s="565">
        <f t="shared" si="2"/>
        <v>108.49056603773586</v>
      </c>
      <c r="P9" s="565">
        <f t="shared" si="2"/>
        <v>128.44477281123014</v>
      </c>
      <c r="Q9" s="565">
        <f t="shared" si="2"/>
        <v>122.66059686393524</v>
      </c>
      <c r="R9" s="565">
        <f t="shared" si="2"/>
        <v>119.40116733305759</v>
      </c>
      <c r="S9" s="565">
        <f t="shared" si="2"/>
        <v>119.16424784705065</v>
      </c>
    </row>
    <row r="10" spans="1:19">
      <c r="A10" s="561" t="s">
        <v>83</v>
      </c>
      <c r="B10" s="562">
        <f t="shared" si="0"/>
        <v>107443</v>
      </c>
      <c r="C10" s="563">
        <v>133</v>
      </c>
      <c r="D10" s="563">
        <v>3841</v>
      </c>
      <c r="E10" s="563">
        <v>2517</v>
      </c>
      <c r="F10" s="563">
        <v>55303</v>
      </c>
      <c r="G10" s="563">
        <v>45649</v>
      </c>
      <c r="H10" s="564">
        <f t="shared" si="1"/>
        <v>108317</v>
      </c>
      <c r="I10" s="563">
        <v>133</v>
      </c>
      <c r="J10" s="563">
        <v>4327</v>
      </c>
      <c r="K10" s="563">
        <v>2589</v>
      </c>
      <c r="L10" s="563">
        <v>57513</v>
      </c>
      <c r="M10" s="563">
        <v>43755</v>
      </c>
      <c r="N10" s="564">
        <f t="shared" si="2"/>
        <v>100.81345457591466</v>
      </c>
      <c r="O10" s="565">
        <f t="shared" si="2"/>
        <v>100</v>
      </c>
      <c r="P10" s="565">
        <f t="shared" si="2"/>
        <v>112.65295495964594</v>
      </c>
      <c r="Q10" s="565">
        <f t="shared" si="2"/>
        <v>102.86054827175208</v>
      </c>
      <c r="R10" s="565">
        <f t="shared" si="2"/>
        <v>103.99616657324195</v>
      </c>
      <c r="S10" s="565">
        <f t="shared" si="2"/>
        <v>95.850949637450995</v>
      </c>
    </row>
    <row r="11" spans="1:19">
      <c r="A11" s="561" t="s">
        <v>84</v>
      </c>
      <c r="B11" s="562">
        <f t="shared" si="0"/>
        <v>132620</v>
      </c>
      <c r="C11" s="563">
        <v>1721</v>
      </c>
      <c r="D11" s="563">
        <v>6918</v>
      </c>
      <c r="E11" s="563">
        <v>2112</v>
      </c>
      <c r="F11" s="563">
        <v>66854</v>
      </c>
      <c r="G11" s="563">
        <v>55015</v>
      </c>
      <c r="H11" s="564">
        <f t="shared" si="1"/>
        <v>137507</v>
      </c>
      <c r="I11" s="563">
        <v>1963</v>
      </c>
      <c r="J11" s="563">
        <v>8014</v>
      </c>
      <c r="K11" s="563">
        <v>2421</v>
      </c>
      <c r="L11" s="563">
        <v>70897</v>
      </c>
      <c r="M11" s="563">
        <v>54212</v>
      </c>
      <c r="N11" s="564">
        <f t="shared" si="2"/>
        <v>103.68496456039813</v>
      </c>
      <c r="O11" s="565">
        <f t="shared" si="2"/>
        <v>114.06159209761766</v>
      </c>
      <c r="P11" s="565">
        <f t="shared" si="2"/>
        <v>115.84272911246025</v>
      </c>
      <c r="Q11" s="565">
        <f t="shared" si="2"/>
        <v>114.63068181818181</v>
      </c>
      <c r="R11" s="565">
        <f t="shared" si="2"/>
        <v>106.04750650671613</v>
      </c>
      <c r="S11" s="565">
        <f t="shared" si="2"/>
        <v>98.540398073252746</v>
      </c>
    </row>
    <row r="12" spans="1:19">
      <c r="A12" s="561" t="s">
        <v>85</v>
      </c>
      <c r="B12" s="562">
        <f t="shared" si="0"/>
        <v>187999</v>
      </c>
      <c r="C12" s="563">
        <v>1505</v>
      </c>
      <c r="D12" s="563">
        <v>4825</v>
      </c>
      <c r="E12" s="563">
        <v>2731</v>
      </c>
      <c r="F12" s="563">
        <v>98197</v>
      </c>
      <c r="G12" s="563">
        <v>80741</v>
      </c>
      <c r="H12" s="564">
        <f t="shared" si="1"/>
        <v>206771</v>
      </c>
      <c r="I12" s="563">
        <v>1688</v>
      </c>
      <c r="J12" s="563">
        <v>5616</v>
      </c>
      <c r="K12" s="563">
        <v>3113</v>
      </c>
      <c r="L12" s="563">
        <v>109877</v>
      </c>
      <c r="M12" s="563">
        <v>86477</v>
      </c>
      <c r="N12" s="565">
        <f t="shared" si="2"/>
        <v>109.98515949552923</v>
      </c>
      <c r="O12" s="565">
        <f t="shared" si="2"/>
        <v>112.15946843853821</v>
      </c>
      <c r="P12" s="565">
        <f t="shared" si="2"/>
        <v>116.39378238341969</v>
      </c>
      <c r="Q12" s="565">
        <f t="shared" si="2"/>
        <v>113.98755034785792</v>
      </c>
      <c r="R12" s="565">
        <f t="shared" si="2"/>
        <v>111.89445706080635</v>
      </c>
      <c r="S12" s="565">
        <f t="shared" si="2"/>
        <v>107.10419737184328</v>
      </c>
    </row>
    <row r="13" spans="1:19">
      <c r="A13" s="561" t="s">
        <v>86</v>
      </c>
      <c r="B13" s="562">
        <f t="shared" si="0"/>
        <v>177263</v>
      </c>
      <c r="C13" s="563">
        <v>8665</v>
      </c>
      <c r="D13" s="563">
        <v>4931</v>
      </c>
      <c r="E13" s="563">
        <v>1006</v>
      </c>
      <c r="F13" s="563">
        <v>73950</v>
      </c>
      <c r="G13" s="563">
        <v>88711</v>
      </c>
      <c r="H13" s="564">
        <f t="shared" si="1"/>
        <v>202469</v>
      </c>
      <c r="I13" s="563">
        <v>9819</v>
      </c>
      <c r="J13" s="563">
        <v>5955</v>
      </c>
      <c r="K13" s="563">
        <v>1238</v>
      </c>
      <c r="L13" s="563">
        <v>84970</v>
      </c>
      <c r="M13" s="563">
        <v>100487</v>
      </c>
      <c r="N13" s="564">
        <f t="shared" si="2"/>
        <v>114.21954948297164</v>
      </c>
      <c r="O13" s="565">
        <f t="shared" si="2"/>
        <v>113.31794575879977</v>
      </c>
      <c r="P13" s="565">
        <f t="shared" si="2"/>
        <v>120.76657878726425</v>
      </c>
      <c r="Q13" s="565">
        <f t="shared" si="2"/>
        <v>123.06163021868788</v>
      </c>
      <c r="R13" s="565">
        <f t="shared" si="2"/>
        <v>114.90196078431372</v>
      </c>
      <c r="S13" s="565">
        <f t="shared" si="2"/>
        <v>113.27456572465647</v>
      </c>
    </row>
    <row r="14" spans="1:19">
      <c r="A14" s="561" t="s">
        <v>87</v>
      </c>
      <c r="B14" s="562">
        <f t="shared" si="0"/>
        <v>161866</v>
      </c>
      <c r="C14" s="563">
        <v>4454</v>
      </c>
      <c r="D14" s="563">
        <v>7015</v>
      </c>
      <c r="E14" s="563">
        <v>1539</v>
      </c>
      <c r="F14" s="563">
        <v>75719</v>
      </c>
      <c r="G14" s="563">
        <v>73139</v>
      </c>
      <c r="H14" s="564">
        <f t="shared" si="1"/>
        <v>189915</v>
      </c>
      <c r="I14" s="563">
        <v>5032</v>
      </c>
      <c r="J14" s="563">
        <v>8682</v>
      </c>
      <c r="K14" s="563">
        <v>1937</v>
      </c>
      <c r="L14" s="563">
        <v>88384</v>
      </c>
      <c r="M14" s="563">
        <v>85880</v>
      </c>
      <c r="N14" s="564">
        <f t="shared" si="2"/>
        <v>117.32853100712934</v>
      </c>
      <c r="O14" s="565">
        <f t="shared" si="2"/>
        <v>112.97709923664124</v>
      </c>
      <c r="P14" s="565">
        <f t="shared" si="2"/>
        <v>123.76336421952958</v>
      </c>
      <c r="Q14" s="565">
        <f t="shared" si="2"/>
        <v>125.86094866796623</v>
      </c>
      <c r="R14" s="565">
        <f t="shared" si="2"/>
        <v>116.7263170406371</v>
      </c>
      <c r="S14" s="565">
        <f t="shared" si="2"/>
        <v>117.42025458373782</v>
      </c>
    </row>
    <row r="15" spans="1:19">
      <c r="A15" s="561" t="s">
        <v>88</v>
      </c>
      <c r="B15" s="562">
        <f t="shared" si="0"/>
        <v>116279</v>
      </c>
      <c r="C15" s="563">
        <v>547</v>
      </c>
      <c r="D15" s="563">
        <v>6823</v>
      </c>
      <c r="E15" s="563">
        <v>2678</v>
      </c>
      <c r="F15" s="563">
        <v>51389</v>
      </c>
      <c r="G15" s="563">
        <v>54842</v>
      </c>
      <c r="H15" s="564">
        <f t="shared" si="1"/>
        <v>131535</v>
      </c>
      <c r="I15" s="563">
        <v>615</v>
      </c>
      <c r="J15" s="563">
        <v>7816</v>
      </c>
      <c r="K15" s="563">
        <v>3283</v>
      </c>
      <c r="L15" s="563">
        <v>57769</v>
      </c>
      <c r="M15" s="563">
        <v>62052</v>
      </c>
      <c r="N15" s="564">
        <f t="shared" si="2"/>
        <v>113.12016787210072</v>
      </c>
      <c r="O15" s="565">
        <f t="shared" si="2"/>
        <v>112.43144424131629</v>
      </c>
      <c r="P15" s="565">
        <f t="shared" si="2"/>
        <v>114.55371537446869</v>
      </c>
      <c r="Q15" s="565">
        <f t="shared" si="2"/>
        <v>122.5914861837192</v>
      </c>
      <c r="R15" s="565">
        <f t="shared" si="2"/>
        <v>112.41510829165775</v>
      </c>
      <c r="S15" s="565">
        <f t="shared" si="2"/>
        <v>113.14685824732868</v>
      </c>
    </row>
    <row r="16" spans="1:19">
      <c r="A16" s="561" t="s">
        <v>89</v>
      </c>
      <c r="B16" s="562">
        <f t="shared" si="0"/>
        <v>99358</v>
      </c>
      <c r="C16" s="563">
        <v>4064</v>
      </c>
      <c r="D16" s="563">
        <v>4223</v>
      </c>
      <c r="E16" s="563">
        <v>1265</v>
      </c>
      <c r="F16" s="563">
        <v>34452</v>
      </c>
      <c r="G16" s="563">
        <v>55354</v>
      </c>
      <c r="H16" s="564">
        <f t="shared" si="1"/>
        <v>118187</v>
      </c>
      <c r="I16" s="563">
        <v>4196</v>
      </c>
      <c r="J16" s="563">
        <v>5038</v>
      </c>
      <c r="K16" s="563">
        <v>1677</v>
      </c>
      <c r="L16" s="563">
        <v>40739</v>
      </c>
      <c r="M16" s="563">
        <v>66537</v>
      </c>
      <c r="N16" s="565">
        <f t="shared" si="2"/>
        <v>118.95066325811712</v>
      </c>
      <c r="O16" s="565">
        <f t="shared" si="2"/>
        <v>103.24803149606299</v>
      </c>
      <c r="P16" s="565">
        <f t="shared" si="2"/>
        <v>119.29907648591049</v>
      </c>
      <c r="Q16" s="565">
        <f t="shared" si="2"/>
        <v>132.56916996047431</v>
      </c>
      <c r="R16" s="565">
        <f t="shared" si="2"/>
        <v>118.24857773133634</v>
      </c>
      <c r="S16" s="565">
        <f t="shared" si="2"/>
        <v>120.20269537883441</v>
      </c>
    </row>
    <row r="17" spans="1:19">
      <c r="A17" s="561" t="s">
        <v>90</v>
      </c>
      <c r="B17" s="562">
        <f t="shared" si="0"/>
        <v>110306</v>
      </c>
      <c r="C17" s="563">
        <v>1025</v>
      </c>
      <c r="D17" s="563">
        <v>4644</v>
      </c>
      <c r="E17" s="563">
        <v>1470</v>
      </c>
      <c r="F17" s="563">
        <v>45591</v>
      </c>
      <c r="G17" s="563">
        <v>57576</v>
      </c>
      <c r="H17" s="564">
        <f t="shared" si="1"/>
        <v>131101</v>
      </c>
      <c r="I17" s="563">
        <v>1071</v>
      </c>
      <c r="J17" s="563">
        <v>5395</v>
      </c>
      <c r="K17" s="563">
        <v>1852</v>
      </c>
      <c r="L17" s="563">
        <v>54412</v>
      </c>
      <c r="M17" s="563">
        <v>68371</v>
      </c>
      <c r="N17" s="564">
        <f t="shared" si="2"/>
        <v>118.8521023335086</v>
      </c>
      <c r="O17" s="565">
        <f t="shared" si="2"/>
        <v>104.48780487804879</v>
      </c>
      <c r="P17" s="565">
        <f t="shared" si="2"/>
        <v>116.17140396210164</v>
      </c>
      <c r="Q17" s="565">
        <f t="shared" si="2"/>
        <v>125.98639455782312</v>
      </c>
      <c r="R17" s="565">
        <f t="shared" si="2"/>
        <v>119.34811695290736</v>
      </c>
      <c r="S17" s="565">
        <f t="shared" si="2"/>
        <v>118.74913158260387</v>
      </c>
    </row>
    <row r="18" spans="1:19">
      <c r="A18" s="561" t="s">
        <v>91</v>
      </c>
      <c r="B18" s="562">
        <f t="shared" si="0"/>
        <v>368134</v>
      </c>
      <c r="C18" s="566">
        <v>1381</v>
      </c>
      <c r="D18" s="566">
        <v>15338</v>
      </c>
      <c r="E18" s="566">
        <v>10327</v>
      </c>
      <c r="F18" s="566">
        <v>172077</v>
      </c>
      <c r="G18" s="566">
        <v>169011</v>
      </c>
      <c r="H18" s="564">
        <f t="shared" si="1"/>
        <v>422121</v>
      </c>
      <c r="I18" s="563">
        <v>1467</v>
      </c>
      <c r="J18" s="563">
        <v>17897</v>
      </c>
      <c r="K18" s="563">
        <v>12538</v>
      </c>
      <c r="L18" s="563">
        <v>195757</v>
      </c>
      <c r="M18" s="563">
        <v>194462</v>
      </c>
      <c r="N18" s="564">
        <f t="shared" si="2"/>
        <v>114.66504044722845</v>
      </c>
      <c r="O18" s="565">
        <f t="shared" si="2"/>
        <v>106.22737146994932</v>
      </c>
      <c r="P18" s="565">
        <f t="shared" si="2"/>
        <v>116.68405267961926</v>
      </c>
      <c r="Q18" s="565">
        <f t="shared" si="2"/>
        <v>121.40989638810883</v>
      </c>
      <c r="R18" s="565">
        <f t="shared" si="2"/>
        <v>113.76128128686575</v>
      </c>
      <c r="S18" s="565">
        <f t="shared" si="2"/>
        <v>115.05878315612594</v>
      </c>
    </row>
    <row r="19" spans="1:19">
      <c r="A19" s="561" t="s">
        <v>92</v>
      </c>
      <c r="B19" s="562">
        <f t="shared" si="0"/>
        <v>261110</v>
      </c>
      <c r="C19" s="563">
        <v>1122</v>
      </c>
      <c r="D19" s="563">
        <v>12904</v>
      </c>
      <c r="E19" s="563">
        <v>4781</v>
      </c>
      <c r="F19" s="563">
        <v>116205</v>
      </c>
      <c r="G19" s="563">
        <v>126098</v>
      </c>
      <c r="H19" s="564">
        <f t="shared" si="1"/>
        <v>299114</v>
      </c>
      <c r="I19" s="563">
        <v>1149</v>
      </c>
      <c r="J19" s="563">
        <v>15308</v>
      </c>
      <c r="K19" s="563">
        <v>5601</v>
      </c>
      <c r="L19" s="563">
        <v>134488</v>
      </c>
      <c r="M19" s="563">
        <v>142568</v>
      </c>
      <c r="N19" s="564">
        <f t="shared" si="2"/>
        <v>114.55478533951209</v>
      </c>
      <c r="O19" s="565">
        <f t="shared" si="2"/>
        <v>102.40641711229948</v>
      </c>
      <c r="P19" s="565">
        <f t="shared" si="2"/>
        <v>118.62988220706758</v>
      </c>
      <c r="Q19" s="565">
        <f t="shared" si="2"/>
        <v>117.1512235933905</v>
      </c>
      <c r="R19" s="565">
        <f t="shared" si="2"/>
        <v>115.73340217718686</v>
      </c>
      <c r="S19" s="565">
        <f t="shared" si="2"/>
        <v>113.06126980602389</v>
      </c>
    </row>
    <row r="20" spans="1:19">
      <c r="A20" s="561" t="s">
        <v>93</v>
      </c>
      <c r="B20" s="562">
        <f t="shared" si="0"/>
        <v>190685</v>
      </c>
      <c r="C20" s="563">
        <v>735</v>
      </c>
      <c r="D20" s="563">
        <v>10106</v>
      </c>
      <c r="E20" s="563">
        <v>4782</v>
      </c>
      <c r="F20" s="563">
        <v>83524</v>
      </c>
      <c r="G20" s="563">
        <v>91538</v>
      </c>
      <c r="H20" s="564">
        <f t="shared" si="1"/>
        <v>217635</v>
      </c>
      <c r="I20" s="563">
        <v>799</v>
      </c>
      <c r="J20" s="563">
        <v>11902</v>
      </c>
      <c r="K20" s="563">
        <v>5782</v>
      </c>
      <c r="L20" s="563">
        <v>94586</v>
      </c>
      <c r="M20" s="563">
        <v>104566</v>
      </c>
      <c r="N20" s="564">
        <f t="shared" si="2"/>
        <v>114.13325641765215</v>
      </c>
      <c r="O20" s="565">
        <f t="shared" si="2"/>
        <v>108.70748299319727</v>
      </c>
      <c r="P20" s="565">
        <f t="shared" si="2"/>
        <v>117.77162081931525</v>
      </c>
      <c r="Q20" s="565">
        <f t="shared" si="2"/>
        <v>120.91175240485153</v>
      </c>
      <c r="R20" s="565">
        <f t="shared" si="2"/>
        <v>113.24409750490875</v>
      </c>
      <c r="S20" s="565">
        <f t="shared" si="2"/>
        <v>114.23234066726387</v>
      </c>
    </row>
    <row r="21" spans="1:19">
      <c r="A21" s="567" t="s">
        <v>71</v>
      </c>
      <c r="B21" s="562">
        <f t="shared" ref="B21:M21" si="3">SUM( B6:B20)</f>
        <v>2435739</v>
      </c>
      <c r="C21" s="562">
        <f t="shared" si="3"/>
        <v>28030</v>
      </c>
      <c r="D21" s="562">
        <f t="shared" si="3"/>
        <v>105145</v>
      </c>
      <c r="E21" s="562">
        <f t="shared" si="3"/>
        <v>45926</v>
      </c>
      <c r="F21" s="562">
        <f t="shared" si="3"/>
        <v>1114848</v>
      </c>
      <c r="G21" s="562">
        <f t="shared" si="3"/>
        <v>1141790</v>
      </c>
      <c r="H21" s="564">
        <f t="shared" si="3"/>
        <v>2764373</v>
      </c>
      <c r="I21" s="564">
        <f t="shared" si="3"/>
        <v>30779</v>
      </c>
      <c r="J21" s="564">
        <f t="shared" si="3"/>
        <v>123695</v>
      </c>
      <c r="K21" s="564">
        <f t="shared" si="3"/>
        <v>54948</v>
      </c>
      <c r="L21" s="564">
        <f t="shared" si="3"/>
        <v>1266234</v>
      </c>
      <c r="M21" s="564">
        <f t="shared" si="3"/>
        <v>1288717</v>
      </c>
      <c r="N21" s="564">
        <f t="shared" si="2"/>
        <v>113.49216808533262</v>
      </c>
      <c r="O21" s="565">
        <f t="shared" si="2"/>
        <v>109.80734926864075</v>
      </c>
      <c r="P21" s="565">
        <f t="shared" si="2"/>
        <v>117.64230348566265</v>
      </c>
      <c r="Q21" s="565">
        <f t="shared" si="2"/>
        <v>119.64464573444235</v>
      </c>
      <c r="R21" s="565">
        <f t="shared" si="2"/>
        <v>113.57907086885386</v>
      </c>
      <c r="S21" s="565">
        <f t="shared" si="2"/>
        <v>112.86812811462703</v>
      </c>
    </row>
    <row r="22" spans="1:19">
      <c r="I22"/>
      <c r="J22"/>
      <c r="K22"/>
      <c r="L22"/>
      <c r="M22"/>
    </row>
    <row r="23" spans="1:19">
      <c r="I23"/>
      <c r="J23"/>
      <c r="K23"/>
      <c r="L23"/>
      <c r="M23"/>
    </row>
    <row r="24" spans="1:19">
      <c r="I24"/>
      <c r="J24"/>
      <c r="K24"/>
      <c r="L24"/>
      <c r="M24"/>
    </row>
    <row r="25" spans="1:19">
      <c r="F25" s="871" t="s">
        <v>740</v>
      </c>
      <c r="G25" s="871"/>
      <c r="H25" s="871"/>
      <c r="I25" s="871"/>
      <c r="J25" s="871"/>
      <c r="K25" s="871"/>
      <c r="L25" s="871"/>
      <c r="M25"/>
    </row>
    <row r="26" spans="1:19">
      <c r="A26" s="143"/>
      <c r="I26"/>
      <c r="J26"/>
      <c r="K26"/>
      <c r="L26"/>
      <c r="M26"/>
    </row>
    <row r="27" spans="1:19">
      <c r="A27" s="143"/>
      <c r="I27"/>
      <c r="J27"/>
      <c r="K27"/>
      <c r="L27"/>
      <c r="M27"/>
    </row>
    <row r="31" spans="1:19">
      <c r="I31" s="568">
        <v>2009</v>
      </c>
      <c r="J31" s="568">
        <v>2010</v>
      </c>
      <c r="K31" s="568">
        <v>2011</v>
      </c>
      <c r="L31" s="568">
        <v>2012</v>
      </c>
      <c r="M31" s="568">
        <v>2013</v>
      </c>
      <c r="N31" s="568">
        <v>2014</v>
      </c>
      <c r="O31" s="568">
        <v>2015</v>
      </c>
    </row>
    <row r="32" spans="1:19">
      <c r="H32" t="s">
        <v>741</v>
      </c>
      <c r="I32" s="568">
        <v>2147</v>
      </c>
      <c r="J32" s="568">
        <v>1111.5</v>
      </c>
      <c r="K32" s="568">
        <v>1348.7</v>
      </c>
      <c r="L32" s="568">
        <v>1672</v>
      </c>
      <c r="M32" s="568">
        <v>1996.2</v>
      </c>
      <c r="N32" s="568">
        <v>2435.6999999999998</v>
      </c>
      <c r="O32" s="568">
        <v>2764.3</v>
      </c>
    </row>
    <row r="38" spans="11:14">
      <c r="K38" s="568">
        <v>976965</v>
      </c>
      <c r="L38" s="568">
        <v>970885</v>
      </c>
      <c r="M38" s="568">
        <f>L38/K38*100</f>
        <v>99.377664501798932</v>
      </c>
    </row>
    <row r="42" spans="11:14">
      <c r="K42" s="568" t="s">
        <v>742</v>
      </c>
      <c r="L42" s="568">
        <v>105145</v>
      </c>
      <c r="M42" s="568">
        <v>159</v>
      </c>
      <c r="N42">
        <f>M42/L42*100</f>
        <v>0.15121974416282277</v>
      </c>
    </row>
    <row r="43" spans="11:14">
      <c r="K43" s="568" t="s">
        <v>743</v>
      </c>
      <c r="L43" s="568">
        <v>45926</v>
      </c>
      <c r="M43" s="568">
        <v>158</v>
      </c>
      <c r="N43">
        <f>M43/L43*100</f>
        <v>0.3440317031746723</v>
      </c>
    </row>
    <row r="44" spans="11:14">
      <c r="K44" s="568" t="s">
        <v>744</v>
      </c>
      <c r="L44" s="568">
        <v>28030</v>
      </c>
      <c r="M44" s="568">
        <v>63</v>
      </c>
      <c r="N44">
        <f>M44/L44*100</f>
        <v>0.22475918658580091</v>
      </c>
    </row>
    <row r="45" spans="11:14">
      <c r="K45" s="568" t="s">
        <v>745</v>
      </c>
      <c r="L45" s="568">
        <v>1114848</v>
      </c>
      <c r="M45" s="568">
        <v>1382</v>
      </c>
      <c r="N45">
        <f>M45/L45*100</f>
        <v>0.12396308734464251</v>
      </c>
    </row>
    <row r="46" spans="11:14">
      <c r="K46" s="568" t="s">
        <v>746</v>
      </c>
      <c r="L46" s="568">
        <v>1141790</v>
      </c>
      <c r="M46" s="568">
        <v>2038</v>
      </c>
      <c r="N46">
        <f>M46/L46*100</f>
        <v>0.17849166659368185</v>
      </c>
    </row>
  </sheetData>
  <mergeCells count="13">
    <mergeCell ref="N4:N5"/>
    <mergeCell ref="O4:S4"/>
    <mergeCell ref="F25:L25"/>
    <mergeCell ref="A1:S1"/>
    <mergeCell ref="P2:Q2"/>
    <mergeCell ref="A3:A5"/>
    <mergeCell ref="B3:G3"/>
    <mergeCell ref="H3:M3"/>
    <mergeCell ref="N3:S3"/>
    <mergeCell ref="B4:B5"/>
    <mergeCell ref="C4:G4"/>
    <mergeCell ref="H4:H5"/>
    <mergeCell ref="I4:M4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P3" sqref="P3"/>
    </sheetView>
  </sheetViews>
  <sheetFormatPr defaultRowHeight="11.25"/>
  <cols>
    <col min="1" max="1" width="14.42578125" style="111" customWidth="1"/>
    <col min="2" max="2" width="7.42578125" style="114" customWidth="1"/>
    <col min="3" max="4" width="7.42578125" style="111" customWidth="1"/>
    <col min="5" max="5" width="8.5703125" style="111" customWidth="1"/>
    <col min="6" max="6" width="9" style="111" customWidth="1"/>
    <col min="7" max="7" width="8.140625" style="111" customWidth="1"/>
    <col min="8" max="8" width="7.42578125" style="111" customWidth="1"/>
    <col min="9" max="9" width="8.5703125" style="111" customWidth="1"/>
    <col min="10" max="14" width="9.140625" style="111"/>
    <col min="15" max="15" width="19.5703125" style="111" customWidth="1"/>
    <col min="16" max="256" width="9.140625" style="111"/>
    <col min="257" max="257" width="14.42578125" style="111" customWidth="1"/>
    <col min="258" max="260" width="7.42578125" style="111" customWidth="1"/>
    <col min="261" max="261" width="8.5703125" style="111" customWidth="1"/>
    <col min="262" max="262" width="9" style="111" customWidth="1"/>
    <col min="263" max="263" width="8.140625" style="111" customWidth="1"/>
    <col min="264" max="264" width="7.42578125" style="111" customWidth="1"/>
    <col min="265" max="265" width="8.5703125" style="111" customWidth="1"/>
    <col min="266" max="270" width="9.140625" style="111"/>
    <col min="271" max="271" width="19.5703125" style="111" customWidth="1"/>
    <col min="272" max="512" width="9.140625" style="111"/>
    <col min="513" max="513" width="14.42578125" style="111" customWidth="1"/>
    <col min="514" max="516" width="7.42578125" style="111" customWidth="1"/>
    <col min="517" max="517" width="8.5703125" style="111" customWidth="1"/>
    <col min="518" max="518" width="9" style="111" customWidth="1"/>
    <col min="519" max="519" width="8.140625" style="111" customWidth="1"/>
    <col min="520" max="520" width="7.42578125" style="111" customWidth="1"/>
    <col min="521" max="521" width="8.5703125" style="111" customWidth="1"/>
    <col min="522" max="526" width="9.140625" style="111"/>
    <col min="527" max="527" width="19.5703125" style="111" customWidth="1"/>
    <col min="528" max="768" width="9.140625" style="111"/>
    <col min="769" max="769" width="14.42578125" style="111" customWidth="1"/>
    <col min="770" max="772" width="7.42578125" style="111" customWidth="1"/>
    <col min="773" max="773" width="8.5703125" style="111" customWidth="1"/>
    <col min="774" max="774" width="9" style="111" customWidth="1"/>
    <col min="775" max="775" width="8.140625" style="111" customWidth="1"/>
    <col min="776" max="776" width="7.42578125" style="111" customWidth="1"/>
    <col min="777" max="777" width="8.5703125" style="111" customWidth="1"/>
    <col min="778" max="782" width="9.140625" style="111"/>
    <col min="783" max="783" width="19.5703125" style="111" customWidth="1"/>
    <col min="784" max="1024" width="9.140625" style="111"/>
    <col min="1025" max="1025" width="14.42578125" style="111" customWidth="1"/>
    <col min="1026" max="1028" width="7.42578125" style="111" customWidth="1"/>
    <col min="1029" max="1029" width="8.5703125" style="111" customWidth="1"/>
    <col min="1030" max="1030" width="9" style="111" customWidth="1"/>
    <col min="1031" max="1031" width="8.140625" style="111" customWidth="1"/>
    <col min="1032" max="1032" width="7.42578125" style="111" customWidth="1"/>
    <col min="1033" max="1033" width="8.5703125" style="111" customWidth="1"/>
    <col min="1034" max="1038" width="9.140625" style="111"/>
    <col min="1039" max="1039" width="19.5703125" style="111" customWidth="1"/>
    <col min="1040" max="1280" width="9.140625" style="111"/>
    <col min="1281" max="1281" width="14.42578125" style="111" customWidth="1"/>
    <col min="1282" max="1284" width="7.42578125" style="111" customWidth="1"/>
    <col min="1285" max="1285" width="8.5703125" style="111" customWidth="1"/>
    <col min="1286" max="1286" width="9" style="111" customWidth="1"/>
    <col min="1287" max="1287" width="8.140625" style="111" customWidth="1"/>
    <col min="1288" max="1288" width="7.42578125" style="111" customWidth="1"/>
    <col min="1289" max="1289" width="8.5703125" style="111" customWidth="1"/>
    <col min="1290" max="1294" width="9.140625" style="111"/>
    <col min="1295" max="1295" width="19.5703125" style="111" customWidth="1"/>
    <col min="1296" max="1536" width="9.140625" style="111"/>
    <col min="1537" max="1537" width="14.42578125" style="111" customWidth="1"/>
    <col min="1538" max="1540" width="7.42578125" style="111" customWidth="1"/>
    <col min="1541" max="1541" width="8.5703125" style="111" customWidth="1"/>
    <col min="1542" max="1542" width="9" style="111" customWidth="1"/>
    <col min="1543" max="1543" width="8.140625" style="111" customWidth="1"/>
    <col min="1544" max="1544" width="7.42578125" style="111" customWidth="1"/>
    <col min="1545" max="1545" width="8.5703125" style="111" customWidth="1"/>
    <col min="1546" max="1550" width="9.140625" style="111"/>
    <col min="1551" max="1551" width="19.5703125" style="111" customWidth="1"/>
    <col min="1552" max="1792" width="9.140625" style="111"/>
    <col min="1793" max="1793" width="14.42578125" style="111" customWidth="1"/>
    <col min="1794" max="1796" width="7.42578125" style="111" customWidth="1"/>
    <col min="1797" max="1797" width="8.5703125" style="111" customWidth="1"/>
    <col min="1798" max="1798" width="9" style="111" customWidth="1"/>
    <col min="1799" max="1799" width="8.140625" style="111" customWidth="1"/>
    <col min="1800" max="1800" width="7.42578125" style="111" customWidth="1"/>
    <col min="1801" max="1801" width="8.5703125" style="111" customWidth="1"/>
    <col min="1802" max="1806" width="9.140625" style="111"/>
    <col min="1807" max="1807" width="19.5703125" style="111" customWidth="1"/>
    <col min="1808" max="2048" width="9.140625" style="111"/>
    <col min="2049" max="2049" width="14.42578125" style="111" customWidth="1"/>
    <col min="2050" max="2052" width="7.42578125" style="111" customWidth="1"/>
    <col min="2053" max="2053" width="8.5703125" style="111" customWidth="1"/>
    <col min="2054" max="2054" width="9" style="111" customWidth="1"/>
    <col min="2055" max="2055" width="8.140625" style="111" customWidth="1"/>
    <col min="2056" max="2056" width="7.42578125" style="111" customWidth="1"/>
    <col min="2057" max="2057" width="8.5703125" style="111" customWidth="1"/>
    <col min="2058" max="2062" width="9.140625" style="111"/>
    <col min="2063" max="2063" width="19.5703125" style="111" customWidth="1"/>
    <col min="2064" max="2304" width="9.140625" style="111"/>
    <col min="2305" max="2305" width="14.42578125" style="111" customWidth="1"/>
    <col min="2306" max="2308" width="7.42578125" style="111" customWidth="1"/>
    <col min="2309" max="2309" width="8.5703125" style="111" customWidth="1"/>
    <col min="2310" max="2310" width="9" style="111" customWidth="1"/>
    <col min="2311" max="2311" width="8.140625" style="111" customWidth="1"/>
    <col min="2312" max="2312" width="7.42578125" style="111" customWidth="1"/>
    <col min="2313" max="2313" width="8.5703125" style="111" customWidth="1"/>
    <col min="2314" max="2318" width="9.140625" style="111"/>
    <col min="2319" max="2319" width="19.5703125" style="111" customWidth="1"/>
    <col min="2320" max="2560" width="9.140625" style="111"/>
    <col min="2561" max="2561" width="14.42578125" style="111" customWidth="1"/>
    <col min="2562" max="2564" width="7.42578125" style="111" customWidth="1"/>
    <col min="2565" max="2565" width="8.5703125" style="111" customWidth="1"/>
    <col min="2566" max="2566" width="9" style="111" customWidth="1"/>
    <col min="2567" max="2567" width="8.140625" style="111" customWidth="1"/>
    <col min="2568" max="2568" width="7.42578125" style="111" customWidth="1"/>
    <col min="2569" max="2569" width="8.5703125" style="111" customWidth="1"/>
    <col min="2570" max="2574" width="9.140625" style="111"/>
    <col min="2575" max="2575" width="19.5703125" style="111" customWidth="1"/>
    <col min="2576" max="2816" width="9.140625" style="111"/>
    <col min="2817" max="2817" width="14.42578125" style="111" customWidth="1"/>
    <col min="2818" max="2820" width="7.42578125" style="111" customWidth="1"/>
    <col min="2821" max="2821" width="8.5703125" style="111" customWidth="1"/>
    <col min="2822" max="2822" width="9" style="111" customWidth="1"/>
    <col min="2823" max="2823" width="8.140625" style="111" customWidth="1"/>
    <col min="2824" max="2824" width="7.42578125" style="111" customWidth="1"/>
    <col min="2825" max="2825" width="8.5703125" style="111" customWidth="1"/>
    <col min="2826" max="2830" width="9.140625" style="111"/>
    <col min="2831" max="2831" width="19.5703125" style="111" customWidth="1"/>
    <col min="2832" max="3072" width="9.140625" style="111"/>
    <col min="3073" max="3073" width="14.42578125" style="111" customWidth="1"/>
    <col min="3074" max="3076" width="7.42578125" style="111" customWidth="1"/>
    <col min="3077" max="3077" width="8.5703125" style="111" customWidth="1"/>
    <col min="3078" max="3078" width="9" style="111" customWidth="1"/>
    <col min="3079" max="3079" width="8.140625" style="111" customWidth="1"/>
    <col min="3080" max="3080" width="7.42578125" style="111" customWidth="1"/>
    <col min="3081" max="3081" width="8.5703125" style="111" customWidth="1"/>
    <col min="3082" max="3086" width="9.140625" style="111"/>
    <col min="3087" max="3087" width="19.5703125" style="111" customWidth="1"/>
    <col min="3088" max="3328" width="9.140625" style="111"/>
    <col min="3329" max="3329" width="14.42578125" style="111" customWidth="1"/>
    <col min="3330" max="3332" width="7.42578125" style="111" customWidth="1"/>
    <col min="3333" max="3333" width="8.5703125" style="111" customWidth="1"/>
    <col min="3334" max="3334" width="9" style="111" customWidth="1"/>
    <col min="3335" max="3335" width="8.140625" style="111" customWidth="1"/>
    <col min="3336" max="3336" width="7.42578125" style="111" customWidth="1"/>
    <col min="3337" max="3337" width="8.5703125" style="111" customWidth="1"/>
    <col min="3338" max="3342" width="9.140625" style="111"/>
    <col min="3343" max="3343" width="19.5703125" style="111" customWidth="1"/>
    <col min="3344" max="3584" width="9.140625" style="111"/>
    <col min="3585" max="3585" width="14.42578125" style="111" customWidth="1"/>
    <col min="3586" max="3588" width="7.42578125" style="111" customWidth="1"/>
    <col min="3589" max="3589" width="8.5703125" style="111" customWidth="1"/>
    <col min="3590" max="3590" width="9" style="111" customWidth="1"/>
    <col min="3591" max="3591" width="8.140625" style="111" customWidth="1"/>
    <col min="3592" max="3592" width="7.42578125" style="111" customWidth="1"/>
    <col min="3593" max="3593" width="8.5703125" style="111" customWidth="1"/>
    <col min="3594" max="3598" width="9.140625" style="111"/>
    <col min="3599" max="3599" width="19.5703125" style="111" customWidth="1"/>
    <col min="3600" max="3840" width="9.140625" style="111"/>
    <col min="3841" max="3841" width="14.42578125" style="111" customWidth="1"/>
    <col min="3842" max="3844" width="7.42578125" style="111" customWidth="1"/>
    <col min="3845" max="3845" width="8.5703125" style="111" customWidth="1"/>
    <col min="3846" max="3846" width="9" style="111" customWidth="1"/>
    <col min="3847" max="3847" width="8.140625" style="111" customWidth="1"/>
    <col min="3848" max="3848" width="7.42578125" style="111" customWidth="1"/>
    <col min="3849" max="3849" width="8.5703125" style="111" customWidth="1"/>
    <col min="3850" max="3854" width="9.140625" style="111"/>
    <col min="3855" max="3855" width="19.5703125" style="111" customWidth="1"/>
    <col min="3856" max="4096" width="9.140625" style="111"/>
    <col min="4097" max="4097" width="14.42578125" style="111" customWidth="1"/>
    <col min="4098" max="4100" width="7.42578125" style="111" customWidth="1"/>
    <col min="4101" max="4101" width="8.5703125" style="111" customWidth="1"/>
    <col min="4102" max="4102" width="9" style="111" customWidth="1"/>
    <col min="4103" max="4103" width="8.140625" style="111" customWidth="1"/>
    <col min="4104" max="4104" width="7.42578125" style="111" customWidth="1"/>
    <col min="4105" max="4105" width="8.5703125" style="111" customWidth="1"/>
    <col min="4106" max="4110" width="9.140625" style="111"/>
    <col min="4111" max="4111" width="19.5703125" style="111" customWidth="1"/>
    <col min="4112" max="4352" width="9.140625" style="111"/>
    <col min="4353" max="4353" width="14.42578125" style="111" customWidth="1"/>
    <col min="4354" max="4356" width="7.42578125" style="111" customWidth="1"/>
    <col min="4357" max="4357" width="8.5703125" style="111" customWidth="1"/>
    <col min="4358" max="4358" width="9" style="111" customWidth="1"/>
    <col min="4359" max="4359" width="8.140625" style="111" customWidth="1"/>
    <col min="4360" max="4360" width="7.42578125" style="111" customWidth="1"/>
    <col min="4361" max="4361" width="8.5703125" style="111" customWidth="1"/>
    <col min="4362" max="4366" width="9.140625" style="111"/>
    <col min="4367" max="4367" width="19.5703125" style="111" customWidth="1"/>
    <col min="4368" max="4608" width="9.140625" style="111"/>
    <col min="4609" max="4609" width="14.42578125" style="111" customWidth="1"/>
    <col min="4610" max="4612" width="7.42578125" style="111" customWidth="1"/>
    <col min="4613" max="4613" width="8.5703125" style="111" customWidth="1"/>
    <col min="4614" max="4614" width="9" style="111" customWidth="1"/>
    <col min="4615" max="4615" width="8.140625" style="111" customWidth="1"/>
    <col min="4616" max="4616" width="7.42578125" style="111" customWidth="1"/>
    <col min="4617" max="4617" width="8.5703125" style="111" customWidth="1"/>
    <col min="4618" max="4622" width="9.140625" style="111"/>
    <col min="4623" max="4623" width="19.5703125" style="111" customWidth="1"/>
    <col min="4624" max="4864" width="9.140625" style="111"/>
    <col min="4865" max="4865" width="14.42578125" style="111" customWidth="1"/>
    <col min="4866" max="4868" width="7.42578125" style="111" customWidth="1"/>
    <col min="4869" max="4869" width="8.5703125" style="111" customWidth="1"/>
    <col min="4870" max="4870" width="9" style="111" customWidth="1"/>
    <col min="4871" max="4871" width="8.140625" style="111" customWidth="1"/>
    <col min="4872" max="4872" width="7.42578125" style="111" customWidth="1"/>
    <col min="4873" max="4873" width="8.5703125" style="111" customWidth="1"/>
    <col min="4874" max="4878" width="9.140625" style="111"/>
    <col min="4879" max="4879" width="19.5703125" style="111" customWidth="1"/>
    <col min="4880" max="5120" width="9.140625" style="111"/>
    <col min="5121" max="5121" width="14.42578125" style="111" customWidth="1"/>
    <col min="5122" max="5124" width="7.42578125" style="111" customWidth="1"/>
    <col min="5125" max="5125" width="8.5703125" style="111" customWidth="1"/>
    <col min="5126" max="5126" width="9" style="111" customWidth="1"/>
    <col min="5127" max="5127" width="8.140625" style="111" customWidth="1"/>
    <col min="5128" max="5128" width="7.42578125" style="111" customWidth="1"/>
    <col min="5129" max="5129" width="8.5703125" style="111" customWidth="1"/>
    <col min="5130" max="5134" width="9.140625" style="111"/>
    <col min="5135" max="5135" width="19.5703125" style="111" customWidth="1"/>
    <col min="5136" max="5376" width="9.140625" style="111"/>
    <col min="5377" max="5377" width="14.42578125" style="111" customWidth="1"/>
    <col min="5378" max="5380" width="7.42578125" style="111" customWidth="1"/>
    <col min="5381" max="5381" width="8.5703125" style="111" customWidth="1"/>
    <col min="5382" max="5382" width="9" style="111" customWidth="1"/>
    <col min="5383" max="5383" width="8.140625" style="111" customWidth="1"/>
    <col min="5384" max="5384" width="7.42578125" style="111" customWidth="1"/>
    <col min="5385" max="5385" width="8.5703125" style="111" customWidth="1"/>
    <col min="5386" max="5390" width="9.140625" style="111"/>
    <col min="5391" max="5391" width="19.5703125" style="111" customWidth="1"/>
    <col min="5392" max="5632" width="9.140625" style="111"/>
    <col min="5633" max="5633" width="14.42578125" style="111" customWidth="1"/>
    <col min="5634" max="5636" width="7.42578125" style="111" customWidth="1"/>
    <col min="5637" max="5637" width="8.5703125" style="111" customWidth="1"/>
    <col min="5638" max="5638" width="9" style="111" customWidth="1"/>
    <col min="5639" max="5639" width="8.140625" style="111" customWidth="1"/>
    <col min="5640" max="5640" width="7.42578125" style="111" customWidth="1"/>
    <col min="5641" max="5641" width="8.5703125" style="111" customWidth="1"/>
    <col min="5642" max="5646" width="9.140625" style="111"/>
    <col min="5647" max="5647" width="19.5703125" style="111" customWidth="1"/>
    <col min="5648" max="5888" width="9.140625" style="111"/>
    <col min="5889" max="5889" width="14.42578125" style="111" customWidth="1"/>
    <col min="5890" max="5892" width="7.42578125" style="111" customWidth="1"/>
    <col min="5893" max="5893" width="8.5703125" style="111" customWidth="1"/>
    <col min="5894" max="5894" width="9" style="111" customWidth="1"/>
    <col min="5895" max="5895" width="8.140625" style="111" customWidth="1"/>
    <col min="5896" max="5896" width="7.42578125" style="111" customWidth="1"/>
    <col min="5897" max="5897" width="8.5703125" style="111" customWidth="1"/>
    <col min="5898" max="5902" width="9.140625" style="111"/>
    <col min="5903" max="5903" width="19.5703125" style="111" customWidth="1"/>
    <col min="5904" max="6144" width="9.140625" style="111"/>
    <col min="6145" max="6145" width="14.42578125" style="111" customWidth="1"/>
    <col min="6146" max="6148" width="7.42578125" style="111" customWidth="1"/>
    <col min="6149" max="6149" width="8.5703125" style="111" customWidth="1"/>
    <col min="6150" max="6150" width="9" style="111" customWidth="1"/>
    <col min="6151" max="6151" width="8.140625" style="111" customWidth="1"/>
    <col min="6152" max="6152" width="7.42578125" style="111" customWidth="1"/>
    <col min="6153" max="6153" width="8.5703125" style="111" customWidth="1"/>
    <col min="6154" max="6158" width="9.140625" style="111"/>
    <col min="6159" max="6159" width="19.5703125" style="111" customWidth="1"/>
    <col min="6160" max="6400" width="9.140625" style="111"/>
    <col min="6401" max="6401" width="14.42578125" style="111" customWidth="1"/>
    <col min="6402" max="6404" width="7.42578125" style="111" customWidth="1"/>
    <col min="6405" max="6405" width="8.5703125" style="111" customWidth="1"/>
    <col min="6406" max="6406" width="9" style="111" customWidth="1"/>
    <col min="6407" max="6407" width="8.140625" style="111" customWidth="1"/>
    <col min="6408" max="6408" width="7.42578125" style="111" customWidth="1"/>
    <col min="6409" max="6409" width="8.5703125" style="111" customWidth="1"/>
    <col min="6410" max="6414" width="9.140625" style="111"/>
    <col min="6415" max="6415" width="19.5703125" style="111" customWidth="1"/>
    <col min="6416" max="6656" width="9.140625" style="111"/>
    <col min="6657" max="6657" width="14.42578125" style="111" customWidth="1"/>
    <col min="6658" max="6660" width="7.42578125" style="111" customWidth="1"/>
    <col min="6661" max="6661" width="8.5703125" style="111" customWidth="1"/>
    <col min="6662" max="6662" width="9" style="111" customWidth="1"/>
    <col min="6663" max="6663" width="8.140625" style="111" customWidth="1"/>
    <col min="6664" max="6664" width="7.42578125" style="111" customWidth="1"/>
    <col min="6665" max="6665" width="8.5703125" style="111" customWidth="1"/>
    <col min="6666" max="6670" width="9.140625" style="111"/>
    <col min="6671" max="6671" width="19.5703125" style="111" customWidth="1"/>
    <col min="6672" max="6912" width="9.140625" style="111"/>
    <col min="6913" max="6913" width="14.42578125" style="111" customWidth="1"/>
    <col min="6914" max="6916" width="7.42578125" style="111" customWidth="1"/>
    <col min="6917" max="6917" width="8.5703125" style="111" customWidth="1"/>
    <col min="6918" max="6918" width="9" style="111" customWidth="1"/>
    <col min="6919" max="6919" width="8.140625" style="111" customWidth="1"/>
    <col min="6920" max="6920" width="7.42578125" style="111" customWidth="1"/>
    <col min="6921" max="6921" width="8.5703125" style="111" customWidth="1"/>
    <col min="6922" max="6926" width="9.140625" style="111"/>
    <col min="6927" max="6927" width="19.5703125" style="111" customWidth="1"/>
    <col min="6928" max="7168" width="9.140625" style="111"/>
    <col min="7169" max="7169" width="14.42578125" style="111" customWidth="1"/>
    <col min="7170" max="7172" width="7.42578125" style="111" customWidth="1"/>
    <col min="7173" max="7173" width="8.5703125" style="111" customWidth="1"/>
    <col min="7174" max="7174" width="9" style="111" customWidth="1"/>
    <col min="7175" max="7175" width="8.140625" style="111" customWidth="1"/>
    <col min="7176" max="7176" width="7.42578125" style="111" customWidth="1"/>
    <col min="7177" max="7177" width="8.5703125" style="111" customWidth="1"/>
    <col min="7178" max="7182" width="9.140625" style="111"/>
    <col min="7183" max="7183" width="19.5703125" style="111" customWidth="1"/>
    <col min="7184" max="7424" width="9.140625" style="111"/>
    <col min="7425" max="7425" width="14.42578125" style="111" customWidth="1"/>
    <col min="7426" max="7428" width="7.42578125" style="111" customWidth="1"/>
    <col min="7429" max="7429" width="8.5703125" style="111" customWidth="1"/>
    <col min="7430" max="7430" width="9" style="111" customWidth="1"/>
    <col min="7431" max="7431" width="8.140625" style="111" customWidth="1"/>
    <col min="7432" max="7432" width="7.42578125" style="111" customWidth="1"/>
    <col min="7433" max="7433" width="8.5703125" style="111" customWidth="1"/>
    <col min="7434" max="7438" width="9.140625" style="111"/>
    <col min="7439" max="7439" width="19.5703125" style="111" customWidth="1"/>
    <col min="7440" max="7680" width="9.140625" style="111"/>
    <col min="7681" max="7681" width="14.42578125" style="111" customWidth="1"/>
    <col min="7682" max="7684" width="7.42578125" style="111" customWidth="1"/>
    <col min="7685" max="7685" width="8.5703125" style="111" customWidth="1"/>
    <col min="7686" max="7686" width="9" style="111" customWidth="1"/>
    <col min="7687" max="7687" width="8.140625" style="111" customWidth="1"/>
    <col min="7688" max="7688" width="7.42578125" style="111" customWidth="1"/>
    <col min="7689" max="7689" width="8.5703125" style="111" customWidth="1"/>
    <col min="7690" max="7694" width="9.140625" style="111"/>
    <col min="7695" max="7695" width="19.5703125" style="111" customWidth="1"/>
    <col min="7696" max="7936" width="9.140625" style="111"/>
    <col min="7937" max="7937" width="14.42578125" style="111" customWidth="1"/>
    <col min="7938" max="7940" width="7.42578125" style="111" customWidth="1"/>
    <col min="7941" max="7941" width="8.5703125" style="111" customWidth="1"/>
    <col min="7942" max="7942" width="9" style="111" customWidth="1"/>
    <col min="7943" max="7943" width="8.140625" style="111" customWidth="1"/>
    <col min="7944" max="7944" width="7.42578125" style="111" customWidth="1"/>
    <col min="7945" max="7945" width="8.5703125" style="111" customWidth="1"/>
    <col min="7946" max="7950" width="9.140625" style="111"/>
    <col min="7951" max="7951" width="19.5703125" style="111" customWidth="1"/>
    <col min="7952" max="8192" width="9.140625" style="111"/>
    <col min="8193" max="8193" width="14.42578125" style="111" customWidth="1"/>
    <col min="8194" max="8196" width="7.42578125" style="111" customWidth="1"/>
    <col min="8197" max="8197" width="8.5703125" style="111" customWidth="1"/>
    <col min="8198" max="8198" width="9" style="111" customWidth="1"/>
    <col min="8199" max="8199" width="8.140625" style="111" customWidth="1"/>
    <col min="8200" max="8200" width="7.42578125" style="111" customWidth="1"/>
    <col min="8201" max="8201" width="8.5703125" style="111" customWidth="1"/>
    <col min="8202" max="8206" width="9.140625" style="111"/>
    <col min="8207" max="8207" width="19.5703125" style="111" customWidth="1"/>
    <col min="8208" max="8448" width="9.140625" style="111"/>
    <col min="8449" max="8449" width="14.42578125" style="111" customWidth="1"/>
    <col min="8450" max="8452" width="7.42578125" style="111" customWidth="1"/>
    <col min="8453" max="8453" width="8.5703125" style="111" customWidth="1"/>
    <col min="8454" max="8454" width="9" style="111" customWidth="1"/>
    <col min="8455" max="8455" width="8.140625" style="111" customWidth="1"/>
    <col min="8456" max="8456" width="7.42578125" style="111" customWidth="1"/>
    <col min="8457" max="8457" width="8.5703125" style="111" customWidth="1"/>
    <col min="8458" max="8462" width="9.140625" style="111"/>
    <col min="8463" max="8463" width="19.5703125" style="111" customWidth="1"/>
    <col min="8464" max="8704" width="9.140625" style="111"/>
    <col min="8705" max="8705" width="14.42578125" style="111" customWidth="1"/>
    <col min="8706" max="8708" width="7.42578125" style="111" customWidth="1"/>
    <col min="8709" max="8709" width="8.5703125" style="111" customWidth="1"/>
    <col min="8710" max="8710" width="9" style="111" customWidth="1"/>
    <col min="8711" max="8711" width="8.140625" style="111" customWidth="1"/>
    <col min="8712" max="8712" width="7.42578125" style="111" customWidth="1"/>
    <col min="8713" max="8713" width="8.5703125" style="111" customWidth="1"/>
    <col min="8714" max="8718" width="9.140625" style="111"/>
    <col min="8719" max="8719" width="19.5703125" style="111" customWidth="1"/>
    <col min="8720" max="8960" width="9.140625" style="111"/>
    <col min="8961" max="8961" width="14.42578125" style="111" customWidth="1"/>
    <col min="8962" max="8964" width="7.42578125" style="111" customWidth="1"/>
    <col min="8965" max="8965" width="8.5703125" style="111" customWidth="1"/>
    <col min="8966" max="8966" width="9" style="111" customWidth="1"/>
    <col min="8967" max="8967" width="8.140625" style="111" customWidth="1"/>
    <col min="8968" max="8968" width="7.42578125" style="111" customWidth="1"/>
    <col min="8969" max="8969" width="8.5703125" style="111" customWidth="1"/>
    <col min="8970" max="8974" width="9.140625" style="111"/>
    <col min="8975" max="8975" width="19.5703125" style="111" customWidth="1"/>
    <col min="8976" max="9216" width="9.140625" style="111"/>
    <col min="9217" max="9217" width="14.42578125" style="111" customWidth="1"/>
    <col min="9218" max="9220" width="7.42578125" style="111" customWidth="1"/>
    <col min="9221" max="9221" width="8.5703125" style="111" customWidth="1"/>
    <col min="9222" max="9222" width="9" style="111" customWidth="1"/>
    <col min="9223" max="9223" width="8.140625" style="111" customWidth="1"/>
    <col min="9224" max="9224" width="7.42578125" style="111" customWidth="1"/>
    <col min="9225" max="9225" width="8.5703125" style="111" customWidth="1"/>
    <col min="9226" max="9230" width="9.140625" style="111"/>
    <col min="9231" max="9231" width="19.5703125" style="111" customWidth="1"/>
    <col min="9232" max="9472" width="9.140625" style="111"/>
    <col min="9473" max="9473" width="14.42578125" style="111" customWidth="1"/>
    <col min="9474" max="9476" width="7.42578125" style="111" customWidth="1"/>
    <col min="9477" max="9477" width="8.5703125" style="111" customWidth="1"/>
    <col min="9478" max="9478" width="9" style="111" customWidth="1"/>
    <col min="9479" max="9479" width="8.140625" style="111" customWidth="1"/>
    <col min="9480" max="9480" width="7.42578125" style="111" customWidth="1"/>
    <col min="9481" max="9481" width="8.5703125" style="111" customWidth="1"/>
    <col min="9482" max="9486" width="9.140625" style="111"/>
    <col min="9487" max="9487" width="19.5703125" style="111" customWidth="1"/>
    <col min="9488" max="9728" width="9.140625" style="111"/>
    <col min="9729" max="9729" width="14.42578125" style="111" customWidth="1"/>
    <col min="9730" max="9732" width="7.42578125" style="111" customWidth="1"/>
    <col min="9733" max="9733" width="8.5703125" style="111" customWidth="1"/>
    <col min="9734" max="9734" width="9" style="111" customWidth="1"/>
    <col min="9735" max="9735" width="8.140625" style="111" customWidth="1"/>
    <col min="9736" max="9736" width="7.42578125" style="111" customWidth="1"/>
    <col min="9737" max="9737" width="8.5703125" style="111" customWidth="1"/>
    <col min="9738" max="9742" width="9.140625" style="111"/>
    <col min="9743" max="9743" width="19.5703125" style="111" customWidth="1"/>
    <col min="9744" max="9984" width="9.140625" style="111"/>
    <col min="9985" max="9985" width="14.42578125" style="111" customWidth="1"/>
    <col min="9986" max="9988" width="7.42578125" style="111" customWidth="1"/>
    <col min="9989" max="9989" width="8.5703125" style="111" customWidth="1"/>
    <col min="9990" max="9990" width="9" style="111" customWidth="1"/>
    <col min="9991" max="9991" width="8.140625" style="111" customWidth="1"/>
    <col min="9992" max="9992" width="7.42578125" style="111" customWidth="1"/>
    <col min="9993" max="9993" width="8.5703125" style="111" customWidth="1"/>
    <col min="9994" max="9998" width="9.140625" style="111"/>
    <col min="9999" max="9999" width="19.5703125" style="111" customWidth="1"/>
    <col min="10000" max="10240" width="9.140625" style="111"/>
    <col min="10241" max="10241" width="14.42578125" style="111" customWidth="1"/>
    <col min="10242" max="10244" width="7.42578125" style="111" customWidth="1"/>
    <col min="10245" max="10245" width="8.5703125" style="111" customWidth="1"/>
    <col min="10246" max="10246" width="9" style="111" customWidth="1"/>
    <col min="10247" max="10247" width="8.140625" style="111" customWidth="1"/>
    <col min="10248" max="10248" width="7.42578125" style="111" customWidth="1"/>
    <col min="10249" max="10249" width="8.5703125" style="111" customWidth="1"/>
    <col min="10250" max="10254" width="9.140625" style="111"/>
    <col min="10255" max="10255" width="19.5703125" style="111" customWidth="1"/>
    <col min="10256" max="10496" width="9.140625" style="111"/>
    <col min="10497" max="10497" width="14.42578125" style="111" customWidth="1"/>
    <col min="10498" max="10500" width="7.42578125" style="111" customWidth="1"/>
    <col min="10501" max="10501" width="8.5703125" style="111" customWidth="1"/>
    <col min="10502" max="10502" width="9" style="111" customWidth="1"/>
    <col min="10503" max="10503" width="8.140625" style="111" customWidth="1"/>
    <col min="10504" max="10504" width="7.42578125" style="111" customWidth="1"/>
    <col min="10505" max="10505" width="8.5703125" style="111" customWidth="1"/>
    <col min="10506" max="10510" width="9.140625" style="111"/>
    <col min="10511" max="10511" width="19.5703125" style="111" customWidth="1"/>
    <col min="10512" max="10752" width="9.140625" style="111"/>
    <col min="10753" max="10753" width="14.42578125" style="111" customWidth="1"/>
    <col min="10754" max="10756" width="7.42578125" style="111" customWidth="1"/>
    <col min="10757" max="10757" width="8.5703125" style="111" customWidth="1"/>
    <col min="10758" max="10758" width="9" style="111" customWidth="1"/>
    <col min="10759" max="10759" width="8.140625" style="111" customWidth="1"/>
    <col min="10760" max="10760" width="7.42578125" style="111" customWidth="1"/>
    <col min="10761" max="10761" width="8.5703125" style="111" customWidth="1"/>
    <col min="10762" max="10766" width="9.140625" style="111"/>
    <col min="10767" max="10767" width="19.5703125" style="111" customWidth="1"/>
    <col min="10768" max="11008" width="9.140625" style="111"/>
    <col min="11009" max="11009" width="14.42578125" style="111" customWidth="1"/>
    <col min="11010" max="11012" width="7.42578125" style="111" customWidth="1"/>
    <col min="11013" max="11013" width="8.5703125" style="111" customWidth="1"/>
    <col min="11014" max="11014" width="9" style="111" customWidth="1"/>
    <col min="11015" max="11015" width="8.140625" style="111" customWidth="1"/>
    <col min="11016" max="11016" width="7.42578125" style="111" customWidth="1"/>
    <col min="11017" max="11017" width="8.5703125" style="111" customWidth="1"/>
    <col min="11018" max="11022" width="9.140625" style="111"/>
    <col min="11023" max="11023" width="19.5703125" style="111" customWidth="1"/>
    <col min="11024" max="11264" width="9.140625" style="111"/>
    <col min="11265" max="11265" width="14.42578125" style="111" customWidth="1"/>
    <col min="11266" max="11268" width="7.42578125" style="111" customWidth="1"/>
    <col min="11269" max="11269" width="8.5703125" style="111" customWidth="1"/>
    <col min="11270" max="11270" width="9" style="111" customWidth="1"/>
    <col min="11271" max="11271" width="8.140625" style="111" customWidth="1"/>
    <col min="11272" max="11272" width="7.42578125" style="111" customWidth="1"/>
    <col min="11273" max="11273" width="8.5703125" style="111" customWidth="1"/>
    <col min="11274" max="11278" width="9.140625" style="111"/>
    <col min="11279" max="11279" width="19.5703125" style="111" customWidth="1"/>
    <col min="11280" max="11520" width="9.140625" style="111"/>
    <col min="11521" max="11521" width="14.42578125" style="111" customWidth="1"/>
    <col min="11522" max="11524" width="7.42578125" style="111" customWidth="1"/>
    <col min="11525" max="11525" width="8.5703125" style="111" customWidth="1"/>
    <col min="11526" max="11526" width="9" style="111" customWidth="1"/>
    <col min="11527" max="11527" width="8.140625" style="111" customWidth="1"/>
    <col min="11528" max="11528" width="7.42578125" style="111" customWidth="1"/>
    <col min="11529" max="11529" width="8.5703125" style="111" customWidth="1"/>
    <col min="11530" max="11534" width="9.140625" style="111"/>
    <col min="11535" max="11535" width="19.5703125" style="111" customWidth="1"/>
    <col min="11536" max="11776" width="9.140625" style="111"/>
    <col min="11777" max="11777" width="14.42578125" style="111" customWidth="1"/>
    <col min="11778" max="11780" width="7.42578125" style="111" customWidth="1"/>
    <col min="11781" max="11781" width="8.5703125" style="111" customWidth="1"/>
    <col min="11782" max="11782" width="9" style="111" customWidth="1"/>
    <col min="11783" max="11783" width="8.140625" style="111" customWidth="1"/>
    <col min="11784" max="11784" width="7.42578125" style="111" customWidth="1"/>
    <col min="11785" max="11785" width="8.5703125" style="111" customWidth="1"/>
    <col min="11786" max="11790" width="9.140625" style="111"/>
    <col min="11791" max="11791" width="19.5703125" style="111" customWidth="1"/>
    <col min="11792" max="12032" width="9.140625" style="111"/>
    <col min="12033" max="12033" width="14.42578125" style="111" customWidth="1"/>
    <col min="12034" max="12036" width="7.42578125" style="111" customWidth="1"/>
    <col min="12037" max="12037" width="8.5703125" style="111" customWidth="1"/>
    <col min="12038" max="12038" width="9" style="111" customWidth="1"/>
    <col min="12039" max="12039" width="8.140625" style="111" customWidth="1"/>
    <col min="12040" max="12040" width="7.42578125" style="111" customWidth="1"/>
    <col min="12041" max="12041" width="8.5703125" style="111" customWidth="1"/>
    <col min="12042" max="12046" width="9.140625" style="111"/>
    <col min="12047" max="12047" width="19.5703125" style="111" customWidth="1"/>
    <col min="12048" max="12288" width="9.140625" style="111"/>
    <col min="12289" max="12289" width="14.42578125" style="111" customWidth="1"/>
    <col min="12290" max="12292" width="7.42578125" style="111" customWidth="1"/>
    <col min="12293" max="12293" width="8.5703125" style="111" customWidth="1"/>
    <col min="12294" max="12294" width="9" style="111" customWidth="1"/>
    <col min="12295" max="12295" width="8.140625" style="111" customWidth="1"/>
    <col min="12296" max="12296" width="7.42578125" style="111" customWidth="1"/>
    <col min="12297" max="12297" width="8.5703125" style="111" customWidth="1"/>
    <col min="12298" max="12302" width="9.140625" style="111"/>
    <col min="12303" max="12303" width="19.5703125" style="111" customWidth="1"/>
    <col min="12304" max="12544" width="9.140625" style="111"/>
    <col min="12545" max="12545" width="14.42578125" style="111" customWidth="1"/>
    <col min="12546" max="12548" width="7.42578125" style="111" customWidth="1"/>
    <col min="12549" max="12549" width="8.5703125" style="111" customWidth="1"/>
    <col min="12550" max="12550" width="9" style="111" customWidth="1"/>
    <col min="12551" max="12551" width="8.140625" style="111" customWidth="1"/>
    <col min="12552" max="12552" width="7.42578125" style="111" customWidth="1"/>
    <col min="12553" max="12553" width="8.5703125" style="111" customWidth="1"/>
    <col min="12554" max="12558" width="9.140625" style="111"/>
    <col min="12559" max="12559" width="19.5703125" style="111" customWidth="1"/>
    <col min="12560" max="12800" width="9.140625" style="111"/>
    <col min="12801" max="12801" width="14.42578125" style="111" customWidth="1"/>
    <col min="12802" max="12804" width="7.42578125" style="111" customWidth="1"/>
    <col min="12805" max="12805" width="8.5703125" style="111" customWidth="1"/>
    <col min="12806" max="12806" width="9" style="111" customWidth="1"/>
    <col min="12807" max="12807" width="8.140625" style="111" customWidth="1"/>
    <col min="12808" max="12808" width="7.42578125" style="111" customWidth="1"/>
    <col min="12809" max="12809" width="8.5703125" style="111" customWidth="1"/>
    <col min="12810" max="12814" width="9.140625" style="111"/>
    <col min="12815" max="12815" width="19.5703125" style="111" customWidth="1"/>
    <col min="12816" max="13056" width="9.140625" style="111"/>
    <col min="13057" max="13057" width="14.42578125" style="111" customWidth="1"/>
    <col min="13058" max="13060" width="7.42578125" style="111" customWidth="1"/>
    <col min="13061" max="13061" width="8.5703125" style="111" customWidth="1"/>
    <col min="13062" max="13062" width="9" style="111" customWidth="1"/>
    <col min="13063" max="13063" width="8.140625" style="111" customWidth="1"/>
    <col min="13064" max="13064" width="7.42578125" style="111" customWidth="1"/>
    <col min="13065" max="13065" width="8.5703125" style="111" customWidth="1"/>
    <col min="13066" max="13070" width="9.140625" style="111"/>
    <col min="13071" max="13071" width="19.5703125" style="111" customWidth="1"/>
    <col min="13072" max="13312" width="9.140625" style="111"/>
    <col min="13313" max="13313" width="14.42578125" style="111" customWidth="1"/>
    <col min="13314" max="13316" width="7.42578125" style="111" customWidth="1"/>
    <col min="13317" max="13317" width="8.5703125" style="111" customWidth="1"/>
    <col min="13318" max="13318" width="9" style="111" customWidth="1"/>
    <col min="13319" max="13319" width="8.140625" style="111" customWidth="1"/>
    <col min="13320" max="13320" width="7.42578125" style="111" customWidth="1"/>
    <col min="13321" max="13321" width="8.5703125" style="111" customWidth="1"/>
    <col min="13322" max="13326" width="9.140625" style="111"/>
    <col min="13327" max="13327" width="19.5703125" style="111" customWidth="1"/>
    <col min="13328" max="13568" width="9.140625" style="111"/>
    <col min="13569" max="13569" width="14.42578125" style="111" customWidth="1"/>
    <col min="13570" max="13572" width="7.42578125" style="111" customWidth="1"/>
    <col min="13573" max="13573" width="8.5703125" style="111" customWidth="1"/>
    <col min="13574" max="13574" width="9" style="111" customWidth="1"/>
    <col min="13575" max="13575" width="8.140625" style="111" customWidth="1"/>
    <col min="13576" max="13576" width="7.42578125" style="111" customWidth="1"/>
    <col min="13577" max="13577" width="8.5703125" style="111" customWidth="1"/>
    <col min="13578" max="13582" width="9.140625" style="111"/>
    <col min="13583" max="13583" width="19.5703125" style="111" customWidth="1"/>
    <col min="13584" max="13824" width="9.140625" style="111"/>
    <col min="13825" max="13825" width="14.42578125" style="111" customWidth="1"/>
    <col min="13826" max="13828" width="7.42578125" style="111" customWidth="1"/>
    <col min="13829" max="13829" width="8.5703125" style="111" customWidth="1"/>
    <col min="13830" max="13830" width="9" style="111" customWidth="1"/>
    <col min="13831" max="13831" width="8.140625" style="111" customWidth="1"/>
    <col min="13832" max="13832" width="7.42578125" style="111" customWidth="1"/>
    <col min="13833" max="13833" width="8.5703125" style="111" customWidth="1"/>
    <col min="13834" max="13838" width="9.140625" style="111"/>
    <col min="13839" max="13839" width="19.5703125" style="111" customWidth="1"/>
    <col min="13840" max="14080" width="9.140625" style="111"/>
    <col min="14081" max="14081" width="14.42578125" style="111" customWidth="1"/>
    <col min="14082" max="14084" width="7.42578125" style="111" customWidth="1"/>
    <col min="14085" max="14085" width="8.5703125" style="111" customWidth="1"/>
    <col min="14086" max="14086" width="9" style="111" customWidth="1"/>
    <col min="14087" max="14087" width="8.140625" style="111" customWidth="1"/>
    <col min="14088" max="14088" width="7.42578125" style="111" customWidth="1"/>
    <col min="14089" max="14089" width="8.5703125" style="111" customWidth="1"/>
    <col min="14090" max="14094" width="9.140625" style="111"/>
    <col min="14095" max="14095" width="19.5703125" style="111" customWidth="1"/>
    <col min="14096" max="14336" width="9.140625" style="111"/>
    <col min="14337" max="14337" width="14.42578125" style="111" customWidth="1"/>
    <col min="14338" max="14340" width="7.42578125" style="111" customWidth="1"/>
    <col min="14341" max="14341" width="8.5703125" style="111" customWidth="1"/>
    <col min="14342" max="14342" width="9" style="111" customWidth="1"/>
    <col min="14343" max="14343" width="8.140625" style="111" customWidth="1"/>
    <col min="14344" max="14344" width="7.42578125" style="111" customWidth="1"/>
    <col min="14345" max="14345" width="8.5703125" style="111" customWidth="1"/>
    <col min="14346" max="14350" width="9.140625" style="111"/>
    <col min="14351" max="14351" width="19.5703125" style="111" customWidth="1"/>
    <col min="14352" max="14592" width="9.140625" style="111"/>
    <col min="14593" max="14593" width="14.42578125" style="111" customWidth="1"/>
    <col min="14594" max="14596" width="7.42578125" style="111" customWidth="1"/>
    <col min="14597" max="14597" width="8.5703125" style="111" customWidth="1"/>
    <col min="14598" max="14598" width="9" style="111" customWidth="1"/>
    <col min="14599" max="14599" width="8.140625" style="111" customWidth="1"/>
    <col min="14600" max="14600" width="7.42578125" style="111" customWidth="1"/>
    <col min="14601" max="14601" width="8.5703125" style="111" customWidth="1"/>
    <col min="14602" max="14606" width="9.140625" style="111"/>
    <col min="14607" max="14607" width="19.5703125" style="111" customWidth="1"/>
    <col min="14608" max="14848" width="9.140625" style="111"/>
    <col min="14849" max="14849" width="14.42578125" style="111" customWidth="1"/>
    <col min="14850" max="14852" width="7.42578125" style="111" customWidth="1"/>
    <col min="14853" max="14853" width="8.5703125" style="111" customWidth="1"/>
    <col min="14854" max="14854" width="9" style="111" customWidth="1"/>
    <col min="14855" max="14855" width="8.140625" style="111" customWidth="1"/>
    <col min="14856" max="14856" width="7.42578125" style="111" customWidth="1"/>
    <col min="14857" max="14857" width="8.5703125" style="111" customWidth="1"/>
    <col min="14858" max="14862" width="9.140625" style="111"/>
    <col min="14863" max="14863" width="19.5703125" style="111" customWidth="1"/>
    <col min="14864" max="15104" width="9.140625" style="111"/>
    <col min="15105" max="15105" width="14.42578125" style="111" customWidth="1"/>
    <col min="15106" max="15108" width="7.42578125" style="111" customWidth="1"/>
    <col min="15109" max="15109" width="8.5703125" style="111" customWidth="1"/>
    <col min="15110" max="15110" width="9" style="111" customWidth="1"/>
    <col min="15111" max="15111" width="8.140625" style="111" customWidth="1"/>
    <col min="15112" max="15112" width="7.42578125" style="111" customWidth="1"/>
    <col min="15113" max="15113" width="8.5703125" style="111" customWidth="1"/>
    <col min="15114" max="15118" width="9.140625" style="111"/>
    <col min="15119" max="15119" width="19.5703125" style="111" customWidth="1"/>
    <col min="15120" max="15360" width="9.140625" style="111"/>
    <col min="15361" max="15361" width="14.42578125" style="111" customWidth="1"/>
    <col min="15362" max="15364" width="7.42578125" style="111" customWidth="1"/>
    <col min="15365" max="15365" width="8.5703125" style="111" customWidth="1"/>
    <col min="15366" max="15366" width="9" style="111" customWidth="1"/>
    <col min="15367" max="15367" width="8.140625" style="111" customWidth="1"/>
    <col min="15368" max="15368" width="7.42578125" style="111" customWidth="1"/>
    <col min="15369" max="15369" width="8.5703125" style="111" customWidth="1"/>
    <col min="15370" max="15374" width="9.140625" style="111"/>
    <col min="15375" max="15375" width="19.5703125" style="111" customWidth="1"/>
    <col min="15376" max="15616" width="9.140625" style="111"/>
    <col min="15617" max="15617" width="14.42578125" style="111" customWidth="1"/>
    <col min="15618" max="15620" width="7.42578125" style="111" customWidth="1"/>
    <col min="15621" max="15621" width="8.5703125" style="111" customWidth="1"/>
    <col min="15622" max="15622" width="9" style="111" customWidth="1"/>
    <col min="15623" max="15623" width="8.140625" style="111" customWidth="1"/>
    <col min="15624" max="15624" width="7.42578125" style="111" customWidth="1"/>
    <col min="15625" max="15625" width="8.5703125" style="111" customWidth="1"/>
    <col min="15626" max="15630" width="9.140625" style="111"/>
    <col min="15631" max="15631" width="19.5703125" style="111" customWidth="1"/>
    <col min="15632" max="15872" width="9.140625" style="111"/>
    <col min="15873" max="15873" width="14.42578125" style="111" customWidth="1"/>
    <col min="15874" max="15876" width="7.42578125" style="111" customWidth="1"/>
    <col min="15877" max="15877" width="8.5703125" style="111" customWidth="1"/>
    <col min="15878" max="15878" width="9" style="111" customWidth="1"/>
    <col min="15879" max="15879" width="8.140625" style="111" customWidth="1"/>
    <col min="15880" max="15880" width="7.42578125" style="111" customWidth="1"/>
    <col min="15881" max="15881" width="8.5703125" style="111" customWidth="1"/>
    <col min="15882" max="15886" width="9.140625" style="111"/>
    <col min="15887" max="15887" width="19.5703125" style="111" customWidth="1"/>
    <col min="15888" max="16128" width="9.140625" style="111"/>
    <col min="16129" max="16129" width="14.42578125" style="111" customWidth="1"/>
    <col min="16130" max="16132" width="7.42578125" style="111" customWidth="1"/>
    <col min="16133" max="16133" width="8.5703125" style="111" customWidth="1"/>
    <col min="16134" max="16134" width="9" style="111" customWidth="1"/>
    <col min="16135" max="16135" width="8.140625" style="111" customWidth="1"/>
    <col min="16136" max="16136" width="7.42578125" style="111" customWidth="1"/>
    <col min="16137" max="16137" width="8.5703125" style="111" customWidth="1"/>
    <col min="16138" max="16142" width="9.140625" style="111"/>
    <col min="16143" max="16143" width="19.5703125" style="111" customWidth="1"/>
    <col min="16144" max="16384" width="9.140625" style="111"/>
  </cols>
  <sheetData>
    <row r="1" spans="1:11" ht="14.25">
      <c r="B1" s="913" t="s">
        <v>809</v>
      </c>
      <c r="C1" s="913"/>
      <c r="D1" s="913"/>
      <c r="E1" s="913"/>
      <c r="F1" s="913"/>
      <c r="G1" s="913"/>
    </row>
    <row r="2" spans="1:11">
      <c r="I2" s="914"/>
      <c r="K2" s="111" t="s">
        <v>609</v>
      </c>
    </row>
    <row r="3" spans="1:11" ht="75">
      <c r="A3" s="599" t="s">
        <v>343</v>
      </c>
      <c r="B3" s="915" t="s">
        <v>810</v>
      </c>
      <c r="C3" s="915" t="s">
        <v>811</v>
      </c>
      <c r="D3" s="915" t="s">
        <v>812</v>
      </c>
      <c r="E3" s="915" t="s">
        <v>813</v>
      </c>
      <c r="F3" s="601" t="s">
        <v>814</v>
      </c>
      <c r="G3" s="916" t="s">
        <v>815</v>
      </c>
      <c r="H3" s="917" t="s">
        <v>816</v>
      </c>
      <c r="I3" s="915" t="s">
        <v>817</v>
      </c>
      <c r="J3" s="918" t="s">
        <v>818</v>
      </c>
      <c r="K3" s="918" t="s">
        <v>819</v>
      </c>
    </row>
    <row r="4" spans="1:11" ht="12.75">
      <c r="A4" s="919" t="s">
        <v>203</v>
      </c>
      <c r="B4" s="920">
        <v>250.2</v>
      </c>
      <c r="C4" s="920">
        <v>3</v>
      </c>
      <c r="D4" s="921">
        <v>537</v>
      </c>
      <c r="E4" s="921">
        <v>1575</v>
      </c>
      <c r="F4" s="920" t="s">
        <v>820</v>
      </c>
      <c r="G4" s="922">
        <v>137</v>
      </c>
      <c r="H4" s="920">
        <v>216</v>
      </c>
      <c r="I4" s="920">
        <v>44</v>
      </c>
      <c r="J4" s="111">
        <v>218</v>
      </c>
      <c r="K4" s="111">
        <v>258</v>
      </c>
    </row>
    <row r="5" spans="1:11" ht="12.75">
      <c r="A5" s="923" t="s">
        <v>337</v>
      </c>
      <c r="B5" s="525">
        <v>362.4</v>
      </c>
      <c r="C5" s="525">
        <v>4</v>
      </c>
      <c r="D5" s="924">
        <v>599</v>
      </c>
      <c r="E5" s="924">
        <v>2053</v>
      </c>
      <c r="F5" s="525" t="s">
        <v>820</v>
      </c>
      <c r="G5" s="126">
        <v>186.4</v>
      </c>
      <c r="H5" s="525">
        <v>210</v>
      </c>
      <c r="I5" s="525">
        <v>66</v>
      </c>
      <c r="J5" s="111">
        <v>256</v>
      </c>
      <c r="K5" s="111">
        <v>204</v>
      </c>
    </row>
    <row r="6" spans="1:11" ht="12.75">
      <c r="A6" s="923" t="s">
        <v>205</v>
      </c>
      <c r="B6" s="525">
        <v>270.7</v>
      </c>
      <c r="C6" s="525">
        <v>3</v>
      </c>
      <c r="D6" s="924">
        <v>536</v>
      </c>
      <c r="E6" s="924">
        <v>1583</v>
      </c>
      <c r="F6" s="525" t="s">
        <v>820</v>
      </c>
      <c r="G6" s="126">
        <v>164.7</v>
      </c>
      <c r="H6" s="525">
        <v>240</v>
      </c>
      <c r="I6" s="525">
        <v>101</v>
      </c>
      <c r="J6" s="111">
        <v>221</v>
      </c>
      <c r="K6" s="111">
        <v>260</v>
      </c>
    </row>
    <row r="7" spans="1:11" ht="12.75">
      <c r="A7" s="923" t="s">
        <v>206</v>
      </c>
      <c r="B7" s="525">
        <v>342.8</v>
      </c>
      <c r="C7" s="525">
        <v>4</v>
      </c>
      <c r="D7" s="924">
        <v>383</v>
      </c>
      <c r="E7" s="924">
        <v>1013</v>
      </c>
      <c r="F7" s="525" t="s">
        <v>820</v>
      </c>
      <c r="G7" s="126">
        <v>111.6</v>
      </c>
      <c r="H7" s="525">
        <v>198</v>
      </c>
      <c r="I7" s="525">
        <v>148</v>
      </c>
      <c r="J7" s="111">
        <v>180</v>
      </c>
      <c r="K7" s="111">
        <v>182</v>
      </c>
    </row>
    <row r="8" spans="1:11" ht="12.75">
      <c r="A8" s="923" t="s">
        <v>207</v>
      </c>
      <c r="B8" s="525">
        <v>318.89999999999998</v>
      </c>
      <c r="C8" s="525">
        <v>3</v>
      </c>
      <c r="D8" s="924">
        <v>413</v>
      </c>
      <c r="E8" s="924">
        <v>1197</v>
      </c>
      <c r="F8" s="525" t="s">
        <v>820</v>
      </c>
      <c r="G8" s="126">
        <v>108.3</v>
      </c>
      <c r="H8" s="525">
        <v>286</v>
      </c>
      <c r="I8" s="525">
        <v>148</v>
      </c>
      <c r="J8" s="111">
        <v>179</v>
      </c>
      <c r="K8" s="111">
        <v>174</v>
      </c>
    </row>
    <row r="9" spans="1:11" ht="12.75">
      <c r="A9" s="923" t="s">
        <v>208</v>
      </c>
      <c r="B9" s="525">
        <v>485.2</v>
      </c>
      <c r="C9" s="525">
        <v>2</v>
      </c>
      <c r="D9" s="924">
        <v>467</v>
      </c>
      <c r="E9" s="924">
        <v>1433</v>
      </c>
      <c r="F9" s="525" t="s">
        <v>820</v>
      </c>
      <c r="G9" s="126">
        <v>137.5</v>
      </c>
      <c r="H9" s="525">
        <v>356</v>
      </c>
      <c r="I9" s="525">
        <v>182</v>
      </c>
      <c r="J9" s="111">
        <v>225</v>
      </c>
      <c r="K9" s="111">
        <v>239</v>
      </c>
    </row>
    <row r="10" spans="1:11" ht="12.75">
      <c r="A10" s="923" t="s">
        <v>209</v>
      </c>
      <c r="B10" s="525">
        <v>541.6</v>
      </c>
      <c r="C10" s="525">
        <v>5</v>
      </c>
      <c r="D10" s="924">
        <v>655</v>
      </c>
      <c r="E10" s="924">
        <v>2098</v>
      </c>
      <c r="F10" s="525" t="s">
        <v>820</v>
      </c>
      <c r="G10" s="126">
        <v>206.8</v>
      </c>
      <c r="H10" s="525">
        <v>300</v>
      </c>
      <c r="I10" s="525">
        <v>71</v>
      </c>
      <c r="J10" s="111">
        <v>264</v>
      </c>
      <c r="K10" s="111">
        <v>229</v>
      </c>
    </row>
    <row r="11" spans="1:11" ht="12.75">
      <c r="A11" s="923" t="s">
        <v>210</v>
      </c>
      <c r="B11" s="525">
        <v>1542.1</v>
      </c>
      <c r="C11" s="525">
        <v>6</v>
      </c>
      <c r="D11" s="924">
        <v>800</v>
      </c>
      <c r="E11" s="924">
        <v>2345</v>
      </c>
      <c r="F11" s="525" t="s">
        <v>485</v>
      </c>
      <c r="G11" s="126">
        <v>202.5</v>
      </c>
      <c r="H11" s="525">
        <v>358</v>
      </c>
      <c r="I11" s="525">
        <v>98</v>
      </c>
      <c r="J11" s="111">
        <v>354</v>
      </c>
      <c r="K11" s="111">
        <v>298</v>
      </c>
    </row>
    <row r="12" spans="1:11" ht="12.75">
      <c r="A12" s="923" t="s">
        <v>211</v>
      </c>
      <c r="B12" s="925">
        <v>607</v>
      </c>
      <c r="C12" s="525">
        <v>4</v>
      </c>
      <c r="D12" s="924">
        <v>689</v>
      </c>
      <c r="E12" s="924">
        <v>2322</v>
      </c>
      <c r="F12" s="525" t="s">
        <v>820</v>
      </c>
      <c r="G12" s="126">
        <v>189.9</v>
      </c>
      <c r="H12" s="525">
        <v>343</v>
      </c>
      <c r="I12" s="525">
        <v>83</v>
      </c>
      <c r="J12" s="111">
        <v>414</v>
      </c>
      <c r="K12" s="111">
        <v>217</v>
      </c>
    </row>
    <row r="13" spans="1:11" ht="12.75">
      <c r="A13" s="923" t="s">
        <v>212</v>
      </c>
      <c r="B13" s="925">
        <v>316</v>
      </c>
      <c r="C13" s="525">
        <v>3</v>
      </c>
      <c r="D13" s="924">
        <v>544</v>
      </c>
      <c r="E13" s="924">
        <v>1805</v>
      </c>
      <c r="F13" s="525" t="s">
        <v>820</v>
      </c>
      <c r="G13" s="126">
        <v>131.5</v>
      </c>
      <c r="H13" s="525">
        <v>310</v>
      </c>
      <c r="I13" s="525">
        <v>50</v>
      </c>
      <c r="J13" s="111">
        <v>276</v>
      </c>
      <c r="K13" s="111">
        <v>296</v>
      </c>
    </row>
    <row r="14" spans="1:11" ht="12.75">
      <c r="A14" s="923" t="s">
        <v>213</v>
      </c>
      <c r="B14" s="525">
        <v>620.9</v>
      </c>
      <c r="C14" s="525">
        <v>4</v>
      </c>
      <c r="D14" s="924">
        <v>652</v>
      </c>
      <c r="E14" s="924">
        <v>2177</v>
      </c>
      <c r="F14" s="525" t="s">
        <v>820</v>
      </c>
      <c r="G14" s="126">
        <v>118.2</v>
      </c>
      <c r="H14" s="525">
        <v>357</v>
      </c>
      <c r="I14" s="525">
        <v>130</v>
      </c>
      <c r="J14" s="111">
        <v>241</v>
      </c>
      <c r="K14" s="111">
        <v>337</v>
      </c>
    </row>
    <row r="15" spans="1:11" ht="12.75">
      <c r="A15" s="923" t="s">
        <v>214</v>
      </c>
      <c r="B15" s="525">
        <v>405.5</v>
      </c>
      <c r="C15" s="525">
        <v>4</v>
      </c>
      <c r="D15" s="924">
        <v>645</v>
      </c>
      <c r="E15" s="924">
        <v>2186</v>
      </c>
      <c r="F15" s="525" t="s">
        <v>820</v>
      </c>
      <c r="G15" s="126">
        <v>131.1</v>
      </c>
      <c r="H15" s="525">
        <v>392</v>
      </c>
      <c r="I15" s="525">
        <v>209</v>
      </c>
      <c r="J15" s="111">
        <v>217</v>
      </c>
      <c r="K15" s="111">
        <v>280</v>
      </c>
    </row>
    <row r="16" spans="1:11" ht="12.75">
      <c r="A16" s="923" t="s">
        <v>215</v>
      </c>
      <c r="B16" s="525">
        <v>735.1</v>
      </c>
      <c r="C16" s="525">
        <v>7</v>
      </c>
      <c r="D16" s="924">
        <v>1679</v>
      </c>
      <c r="E16" s="924">
        <v>5690</v>
      </c>
      <c r="F16" s="525" t="s">
        <v>820</v>
      </c>
      <c r="G16" s="126">
        <v>422.1</v>
      </c>
      <c r="H16" s="525">
        <v>275</v>
      </c>
      <c r="I16" s="525">
        <v>114</v>
      </c>
      <c r="J16" s="111">
        <v>622</v>
      </c>
      <c r="K16" s="111">
        <v>588</v>
      </c>
    </row>
    <row r="17" spans="1:11" ht="12.75">
      <c r="A17" s="923" t="s">
        <v>216</v>
      </c>
      <c r="B17" s="525">
        <v>340.6</v>
      </c>
      <c r="C17" s="525">
        <v>9</v>
      </c>
      <c r="D17" s="924">
        <v>4477</v>
      </c>
      <c r="E17" s="924">
        <v>14602</v>
      </c>
      <c r="F17" s="525" t="s">
        <v>820</v>
      </c>
      <c r="G17" s="126">
        <v>299.10000000000002</v>
      </c>
      <c r="H17" s="525">
        <v>260</v>
      </c>
      <c r="I17" s="525">
        <v>0</v>
      </c>
      <c r="J17" s="111">
        <v>1503</v>
      </c>
      <c r="K17" s="111">
        <v>403</v>
      </c>
    </row>
    <row r="18" spans="1:11" ht="12.75">
      <c r="A18" s="923" t="s">
        <v>217</v>
      </c>
      <c r="B18" s="926">
        <v>330</v>
      </c>
      <c r="C18" s="927">
        <v>5</v>
      </c>
      <c r="D18" s="928">
        <v>809</v>
      </c>
      <c r="E18" s="928">
        <v>2847</v>
      </c>
      <c r="F18" s="927" t="s">
        <v>820</v>
      </c>
      <c r="G18" s="929">
        <v>217.6</v>
      </c>
      <c r="H18" s="927">
        <v>211</v>
      </c>
      <c r="I18" s="927">
        <v>104</v>
      </c>
      <c r="J18" s="111">
        <v>284</v>
      </c>
      <c r="K18" s="111">
        <v>268</v>
      </c>
    </row>
    <row r="19" spans="1:11" ht="12.75">
      <c r="A19" s="600" t="s">
        <v>218</v>
      </c>
      <c r="B19" s="926">
        <f>SUM(B4:B18)</f>
        <v>7469</v>
      </c>
      <c r="C19" s="927">
        <f>SUM(C4:C18)</f>
        <v>66</v>
      </c>
      <c r="D19" s="427">
        <f>SUM(D4:D18)</f>
        <v>13885</v>
      </c>
      <c r="E19" s="521">
        <f>SUM(E4:E18)</f>
        <v>44926</v>
      </c>
      <c r="F19" s="927"/>
      <c r="G19" s="926">
        <f>SUM(G4:G18)</f>
        <v>2764.2999999999997</v>
      </c>
      <c r="H19" s="927" t="s">
        <v>485</v>
      </c>
      <c r="I19" s="927" t="s">
        <v>485</v>
      </c>
      <c r="J19" s="930">
        <f>SUM(J4:J18)</f>
        <v>5454</v>
      </c>
      <c r="K19" s="930">
        <f>SUM(K4:K18)</f>
        <v>4233</v>
      </c>
    </row>
    <row r="21" spans="1:11">
      <c r="A21" s="931"/>
    </row>
    <row r="22" spans="1:11">
      <c r="A22" s="931"/>
    </row>
  </sheetData>
  <mergeCells count="1">
    <mergeCell ref="B1:G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workbookViewId="0">
      <selection activeCell="L18" sqref="L18"/>
    </sheetView>
  </sheetViews>
  <sheetFormatPr defaultRowHeight="14.25"/>
  <cols>
    <col min="1" max="1" width="17.140625" style="295" customWidth="1"/>
    <col min="2" max="2" width="8.140625" style="973" customWidth="1"/>
    <col min="3" max="3" width="8" style="973" customWidth="1"/>
    <col min="4" max="4" width="7.140625" style="973" customWidth="1"/>
    <col min="5" max="5" width="8.140625" style="973" customWidth="1"/>
    <col min="6" max="6" width="5.5703125" style="973" customWidth="1"/>
    <col min="7" max="7" width="8.140625" style="973" customWidth="1"/>
    <col min="8" max="8" width="9.140625" style="295"/>
    <col min="9" max="9" width="9.5703125" style="935" bestFit="1" customWidth="1"/>
    <col min="10" max="10" width="10.42578125" style="295" customWidth="1"/>
    <col min="11" max="254" width="9.140625" style="295"/>
    <col min="255" max="255" width="6.7109375" style="295" customWidth="1"/>
    <col min="256" max="256" width="9.140625" style="295"/>
    <col min="257" max="257" width="17.140625" style="295" customWidth="1"/>
    <col min="258" max="258" width="8.140625" style="295" customWidth="1"/>
    <col min="259" max="259" width="8" style="295" customWidth="1"/>
    <col min="260" max="260" width="7.140625" style="295" customWidth="1"/>
    <col min="261" max="261" width="8.140625" style="295" customWidth="1"/>
    <col min="262" max="262" width="5.5703125" style="295" customWidth="1"/>
    <col min="263" max="263" width="8.140625" style="295" customWidth="1"/>
    <col min="264" max="264" width="9.140625" style="295"/>
    <col min="265" max="265" width="9.5703125" style="295" bestFit="1" customWidth="1"/>
    <col min="266" max="266" width="10.42578125" style="295" customWidth="1"/>
    <col min="267" max="510" width="9.140625" style="295"/>
    <col min="511" max="511" width="6.7109375" style="295" customWidth="1"/>
    <col min="512" max="512" width="9.140625" style="295"/>
    <col min="513" max="513" width="17.140625" style="295" customWidth="1"/>
    <col min="514" max="514" width="8.140625" style="295" customWidth="1"/>
    <col min="515" max="515" width="8" style="295" customWidth="1"/>
    <col min="516" max="516" width="7.140625" style="295" customWidth="1"/>
    <col min="517" max="517" width="8.140625" style="295" customWidth="1"/>
    <col min="518" max="518" width="5.5703125" style="295" customWidth="1"/>
    <col min="519" max="519" width="8.140625" style="295" customWidth="1"/>
    <col min="520" max="520" width="9.140625" style="295"/>
    <col min="521" max="521" width="9.5703125" style="295" bestFit="1" customWidth="1"/>
    <col min="522" max="522" width="10.42578125" style="295" customWidth="1"/>
    <col min="523" max="766" width="9.140625" style="295"/>
    <col min="767" max="767" width="6.7109375" style="295" customWidth="1"/>
    <col min="768" max="768" width="9.140625" style="295"/>
    <col min="769" max="769" width="17.140625" style="295" customWidth="1"/>
    <col min="770" max="770" width="8.140625" style="295" customWidth="1"/>
    <col min="771" max="771" width="8" style="295" customWidth="1"/>
    <col min="772" max="772" width="7.140625" style="295" customWidth="1"/>
    <col min="773" max="773" width="8.140625" style="295" customWidth="1"/>
    <col min="774" max="774" width="5.5703125" style="295" customWidth="1"/>
    <col min="775" max="775" width="8.140625" style="295" customWidth="1"/>
    <col min="776" max="776" width="9.140625" style="295"/>
    <col min="777" max="777" width="9.5703125" style="295" bestFit="1" customWidth="1"/>
    <col min="778" max="778" width="10.42578125" style="295" customWidth="1"/>
    <col min="779" max="1022" width="9.140625" style="295"/>
    <col min="1023" max="1023" width="6.7109375" style="295" customWidth="1"/>
    <col min="1024" max="1024" width="9.140625" style="295"/>
    <col min="1025" max="1025" width="17.140625" style="295" customWidth="1"/>
    <col min="1026" max="1026" width="8.140625" style="295" customWidth="1"/>
    <col min="1027" max="1027" width="8" style="295" customWidth="1"/>
    <col min="1028" max="1028" width="7.140625" style="295" customWidth="1"/>
    <col min="1029" max="1029" width="8.140625" style="295" customWidth="1"/>
    <col min="1030" max="1030" width="5.5703125" style="295" customWidth="1"/>
    <col min="1031" max="1031" width="8.140625" style="295" customWidth="1"/>
    <col min="1032" max="1032" width="9.140625" style="295"/>
    <col min="1033" max="1033" width="9.5703125" style="295" bestFit="1" customWidth="1"/>
    <col min="1034" max="1034" width="10.42578125" style="295" customWidth="1"/>
    <col min="1035" max="1278" width="9.140625" style="295"/>
    <col min="1279" max="1279" width="6.7109375" style="295" customWidth="1"/>
    <col min="1280" max="1280" width="9.140625" style="295"/>
    <col min="1281" max="1281" width="17.140625" style="295" customWidth="1"/>
    <col min="1282" max="1282" width="8.140625" style="295" customWidth="1"/>
    <col min="1283" max="1283" width="8" style="295" customWidth="1"/>
    <col min="1284" max="1284" width="7.140625" style="295" customWidth="1"/>
    <col min="1285" max="1285" width="8.140625" style="295" customWidth="1"/>
    <col min="1286" max="1286" width="5.5703125" style="295" customWidth="1"/>
    <col min="1287" max="1287" width="8.140625" style="295" customWidth="1"/>
    <col min="1288" max="1288" width="9.140625" style="295"/>
    <col min="1289" max="1289" width="9.5703125" style="295" bestFit="1" customWidth="1"/>
    <col min="1290" max="1290" width="10.42578125" style="295" customWidth="1"/>
    <col min="1291" max="1534" width="9.140625" style="295"/>
    <col min="1535" max="1535" width="6.7109375" style="295" customWidth="1"/>
    <col min="1536" max="1536" width="9.140625" style="295"/>
    <col min="1537" max="1537" width="17.140625" style="295" customWidth="1"/>
    <col min="1538" max="1538" width="8.140625" style="295" customWidth="1"/>
    <col min="1539" max="1539" width="8" style="295" customWidth="1"/>
    <col min="1540" max="1540" width="7.140625" style="295" customWidth="1"/>
    <col min="1541" max="1541" width="8.140625" style="295" customWidth="1"/>
    <col min="1542" max="1542" width="5.5703125" style="295" customWidth="1"/>
    <col min="1543" max="1543" width="8.140625" style="295" customWidth="1"/>
    <col min="1544" max="1544" width="9.140625" style="295"/>
    <col min="1545" max="1545" width="9.5703125" style="295" bestFit="1" customWidth="1"/>
    <col min="1546" max="1546" width="10.42578125" style="295" customWidth="1"/>
    <col min="1547" max="1790" width="9.140625" style="295"/>
    <col min="1791" max="1791" width="6.7109375" style="295" customWidth="1"/>
    <col min="1792" max="1792" width="9.140625" style="295"/>
    <col min="1793" max="1793" width="17.140625" style="295" customWidth="1"/>
    <col min="1794" max="1794" width="8.140625" style="295" customWidth="1"/>
    <col min="1795" max="1795" width="8" style="295" customWidth="1"/>
    <col min="1796" max="1796" width="7.140625" style="295" customWidth="1"/>
    <col min="1797" max="1797" width="8.140625" style="295" customWidth="1"/>
    <col min="1798" max="1798" width="5.5703125" style="295" customWidth="1"/>
    <col min="1799" max="1799" width="8.140625" style="295" customWidth="1"/>
    <col min="1800" max="1800" width="9.140625" style="295"/>
    <col min="1801" max="1801" width="9.5703125" style="295" bestFit="1" customWidth="1"/>
    <col min="1802" max="1802" width="10.42578125" style="295" customWidth="1"/>
    <col min="1803" max="2046" width="9.140625" style="295"/>
    <col min="2047" max="2047" width="6.7109375" style="295" customWidth="1"/>
    <col min="2048" max="2048" width="9.140625" style="295"/>
    <col min="2049" max="2049" width="17.140625" style="295" customWidth="1"/>
    <col min="2050" max="2050" width="8.140625" style="295" customWidth="1"/>
    <col min="2051" max="2051" width="8" style="295" customWidth="1"/>
    <col min="2052" max="2052" width="7.140625" style="295" customWidth="1"/>
    <col min="2053" max="2053" width="8.140625" style="295" customWidth="1"/>
    <col min="2054" max="2054" width="5.5703125" style="295" customWidth="1"/>
    <col min="2055" max="2055" width="8.140625" style="295" customWidth="1"/>
    <col min="2056" max="2056" width="9.140625" style="295"/>
    <col min="2057" max="2057" width="9.5703125" style="295" bestFit="1" customWidth="1"/>
    <col min="2058" max="2058" width="10.42578125" style="295" customWidth="1"/>
    <col min="2059" max="2302" width="9.140625" style="295"/>
    <col min="2303" max="2303" width="6.7109375" style="295" customWidth="1"/>
    <col min="2304" max="2304" width="9.140625" style="295"/>
    <col min="2305" max="2305" width="17.140625" style="295" customWidth="1"/>
    <col min="2306" max="2306" width="8.140625" style="295" customWidth="1"/>
    <col min="2307" max="2307" width="8" style="295" customWidth="1"/>
    <col min="2308" max="2308" width="7.140625" style="295" customWidth="1"/>
    <col min="2309" max="2309" width="8.140625" style="295" customWidth="1"/>
    <col min="2310" max="2310" width="5.5703125" style="295" customWidth="1"/>
    <col min="2311" max="2311" width="8.140625" style="295" customWidth="1"/>
    <col min="2312" max="2312" width="9.140625" style="295"/>
    <col min="2313" max="2313" width="9.5703125" style="295" bestFit="1" customWidth="1"/>
    <col min="2314" max="2314" width="10.42578125" style="295" customWidth="1"/>
    <col min="2315" max="2558" width="9.140625" style="295"/>
    <col min="2559" max="2559" width="6.7109375" style="295" customWidth="1"/>
    <col min="2560" max="2560" width="9.140625" style="295"/>
    <col min="2561" max="2561" width="17.140625" style="295" customWidth="1"/>
    <col min="2562" max="2562" width="8.140625" style="295" customWidth="1"/>
    <col min="2563" max="2563" width="8" style="295" customWidth="1"/>
    <col min="2564" max="2564" width="7.140625" style="295" customWidth="1"/>
    <col min="2565" max="2565" width="8.140625" style="295" customWidth="1"/>
    <col min="2566" max="2566" width="5.5703125" style="295" customWidth="1"/>
    <col min="2567" max="2567" width="8.140625" style="295" customWidth="1"/>
    <col min="2568" max="2568" width="9.140625" style="295"/>
    <col min="2569" max="2569" width="9.5703125" style="295" bestFit="1" customWidth="1"/>
    <col min="2570" max="2570" width="10.42578125" style="295" customWidth="1"/>
    <col min="2571" max="2814" width="9.140625" style="295"/>
    <col min="2815" max="2815" width="6.7109375" style="295" customWidth="1"/>
    <col min="2816" max="2816" width="9.140625" style="295"/>
    <col min="2817" max="2817" width="17.140625" style="295" customWidth="1"/>
    <col min="2818" max="2818" width="8.140625" style="295" customWidth="1"/>
    <col min="2819" max="2819" width="8" style="295" customWidth="1"/>
    <col min="2820" max="2820" width="7.140625" style="295" customWidth="1"/>
    <col min="2821" max="2821" width="8.140625" style="295" customWidth="1"/>
    <col min="2822" max="2822" width="5.5703125" style="295" customWidth="1"/>
    <col min="2823" max="2823" width="8.140625" style="295" customWidth="1"/>
    <col min="2824" max="2824" width="9.140625" style="295"/>
    <col min="2825" max="2825" width="9.5703125" style="295" bestFit="1" customWidth="1"/>
    <col min="2826" max="2826" width="10.42578125" style="295" customWidth="1"/>
    <col min="2827" max="3070" width="9.140625" style="295"/>
    <col min="3071" max="3071" width="6.7109375" style="295" customWidth="1"/>
    <col min="3072" max="3072" width="9.140625" style="295"/>
    <col min="3073" max="3073" width="17.140625" style="295" customWidth="1"/>
    <col min="3074" max="3074" width="8.140625" style="295" customWidth="1"/>
    <col min="3075" max="3075" width="8" style="295" customWidth="1"/>
    <col min="3076" max="3076" width="7.140625" style="295" customWidth="1"/>
    <col min="3077" max="3077" width="8.140625" style="295" customWidth="1"/>
    <col min="3078" max="3078" width="5.5703125" style="295" customWidth="1"/>
    <col min="3079" max="3079" width="8.140625" style="295" customWidth="1"/>
    <col min="3080" max="3080" width="9.140625" style="295"/>
    <col min="3081" max="3081" width="9.5703125" style="295" bestFit="1" customWidth="1"/>
    <col min="3082" max="3082" width="10.42578125" style="295" customWidth="1"/>
    <col min="3083" max="3326" width="9.140625" style="295"/>
    <col min="3327" max="3327" width="6.7109375" style="295" customWidth="1"/>
    <col min="3328" max="3328" width="9.140625" style="295"/>
    <col min="3329" max="3329" width="17.140625" style="295" customWidth="1"/>
    <col min="3330" max="3330" width="8.140625" style="295" customWidth="1"/>
    <col min="3331" max="3331" width="8" style="295" customWidth="1"/>
    <col min="3332" max="3332" width="7.140625" style="295" customWidth="1"/>
    <col min="3333" max="3333" width="8.140625" style="295" customWidth="1"/>
    <col min="3334" max="3334" width="5.5703125" style="295" customWidth="1"/>
    <col min="3335" max="3335" width="8.140625" style="295" customWidth="1"/>
    <col min="3336" max="3336" width="9.140625" style="295"/>
    <col min="3337" max="3337" width="9.5703125" style="295" bestFit="1" customWidth="1"/>
    <col min="3338" max="3338" width="10.42578125" style="295" customWidth="1"/>
    <col min="3339" max="3582" width="9.140625" style="295"/>
    <col min="3583" max="3583" width="6.7109375" style="295" customWidth="1"/>
    <col min="3584" max="3584" width="9.140625" style="295"/>
    <col min="3585" max="3585" width="17.140625" style="295" customWidth="1"/>
    <col min="3586" max="3586" width="8.140625" style="295" customWidth="1"/>
    <col min="3587" max="3587" width="8" style="295" customWidth="1"/>
    <col min="3588" max="3588" width="7.140625" style="295" customWidth="1"/>
    <col min="3589" max="3589" width="8.140625" style="295" customWidth="1"/>
    <col min="3590" max="3590" width="5.5703125" style="295" customWidth="1"/>
    <col min="3591" max="3591" width="8.140625" style="295" customWidth="1"/>
    <col min="3592" max="3592" width="9.140625" style="295"/>
    <col min="3593" max="3593" width="9.5703125" style="295" bestFit="1" customWidth="1"/>
    <col min="3594" max="3594" width="10.42578125" style="295" customWidth="1"/>
    <col min="3595" max="3838" width="9.140625" style="295"/>
    <col min="3839" max="3839" width="6.7109375" style="295" customWidth="1"/>
    <col min="3840" max="3840" width="9.140625" style="295"/>
    <col min="3841" max="3841" width="17.140625" style="295" customWidth="1"/>
    <col min="3842" max="3842" width="8.140625" style="295" customWidth="1"/>
    <col min="3843" max="3843" width="8" style="295" customWidth="1"/>
    <col min="3844" max="3844" width="7.140625" style="295" customWidth="1"/>
    <col min="3845" max="3845" width="8.140625" style="295" customWidth="1"/>
    <col min="3846" max="3846" width="5.5703125" style="295" customWidth="1"/>
    <col min="3847" max="3847" width="8.140625" style="295" customWidth="1"/>
    <col min="3848" max="3848" width="9.140625" style="295"/>
    <col min="3849" max="3849" width="9.5703125" style="295" bestFit="1" customWidth="1"/>
    <col min="3850" max="3850" width="10.42578125" style="295" customWidth="1"/>
    <col min="3851" max="4094" width="9.140625" style="295"/>
    <col min="4095" max="4095" width="6.7109375" style="295" customWidth="1"/>
    <col min="4096" max="4096" width="9.140625" style="295"/>
    <col min="4097" max="4097" width="17.140625" style="295" customWidth="1"/>
    <col min="4098" max="4098" width="8.140625" style="295" customWidth="1"/>
    <col min="4099" max="4099" width="8" style="295" customWidth="1"/>
    <col min="4100" max="4100" width="7.140625" style="295" customWidth="1"/>
    <col min="4101" max="4101" width="8.140625" style="295" customWidth="1"/>
    <col min="4102" max="4102" width="5.5703125" style="295" customWidth="1"/>
    <col min="4103" max="4103" width="8.140625" style="295" customWidth="1"/>
    <col min="4104" max="4104" width="9.140625" style="295"/>
    <col min="4105" max="4105" width="9.5703125" style="295" bestFit="1" customWidth="1"/>
    <col min="4106" max="4106" width="10.42578125" style="295" customWidth="1"/>
    <col min="4107" max="4350" width="9.140625" style="295"/>
    <col min="4351" max="4351" width="6.7109375" style="295" customWidth="1"/>
    <col min="4352" max="4352" width="9.140625" style="295"/>
    <col min="4353" max="4353" width="17.140625" style="295" customWidth="1"/>
    <col min="4354" max="4354" width="8.140625" style="295" customWidth="1"/>
    <col min="4355" max="4355" width="8" style="295" customWidth="1"/>
    <col min="4356" max="4356" width="7.140625" style="295" customWidth="1"/>
    <col min="4357" max="4357" width="8.140625" style="295" customWidth="1"/>
    <col min="4358" max="4358" width="5.5703125" style="295" customWidth="1"/>
    <col min="4359" max="4359" width="8.140625" style="295" customWidth="1"/>
    <col min="4360" max="4360" width="9.140625" style="295"/>
    <col min="4361" max="4361" width="9.5703125" style="295" bestFit="1" customWidth="1"/>
    <col min="4362" max="4362" width="10.42578125" style="295" customWidth="1"/>
    <col min="4363" max="4606" width="9.140625" style="295"/>
    <col min="4607" max="4607" width="6.7109375" style="295" customWidth="1"/>
    <col min="4608" max="4608" width="9.140625" style="295"/>
    <col min="4609" max="4609" width="17.140625" style="295" customWidth="1"/>
    <col min="4610" max="4610" width="8.140625" style="295" customWidth="1"/>
    <col min="4611" max="4611" width="8" style="295" customWidth="1"/>
    <col min="4612" max="4612" width="7.140625" style="295" customWidth="1"/>
    <col min="4613" max="4613" width="8.140625" style="295" customWidth="1"/>
    <col min="4614" max="4614" width="5.5703125" style="295" customWidth="1"/>
    <col min="4615" max="4615" width="8.140625" style="295" customWidth="1"/>
    <col min="4616" max="4616" width="9.140625" style="295"/>
    <col min="4617" max="4617" width="9.5703125" style="295" bestFit="1" customWidth="1"/>
    <col min="4618" max="4618" width="10.42578125" style="295" customWidth="1"/>
    <col min="4619" max="4862" width="9.140625" style="295"/>
    <col min="4863" max="4863" width="6.7109375" style="295" customWidth="1"/>
    <col min="4864" max="4864" width="9.140625" style="295"/>
    <col min="4865" max="4865" width="17.140625" style="295" customWidth="1"/>
    <col min="4866" max="4866" width="8.140625" style="295" customWidth="1"/>
    <col min="4867" max="4867" width="8" style="295" customWidth="1"/>
    <col min="4868" max="4868" width="7.140625" style="295" customWidth="1"/>
    <col min="4869" max="4869" width="8.140625" style="295" customWidth="1"/>
    <col min="4870" max="4870" width="5.5703125" style="295" customWidth="1"/>
    <col min="4871" max="4871" width="8.140625" style="295" customWidth="1"/>
    <col min="4872" max="4872" width="9.140625" style="295"/>
    <col min="4873" max="4873" width="9.5703125" style="295" bestFit="1" customWidth="1"/>
    <col min="4874" max="4874" width="10.42578125" style="295" customWidth="1"/>
    <col min="4875" max="5118" width="9.140625" style="295"/>
    <col min="5119" max="5119" width="6.7109375" style="295" customWidth="1"/>
    <col min="5120" max="5120" width="9.140625" style="295"/>
    <col min="5121" max="5121" width="17.140625" style="295" customWidth="1"/>
    <col min="5122" max="5122" width="8.140625" style="295" customWidth="1"/>
    <col min="5123" max="5123" width="8" style="295" customWidth="1"/>
    <col min="5124" max="5124" width="7.140625" style="295" customWidth="1"/>
    <col min="5125" max="5125" width="8.140625" style="295" customWidth="1"/>
    <col min="5126" max="5126" width="5.5703125" style="295" customWidth="1"/>
    <col min="5127" max="5127" width="8.140625" style="295" customWidth="1"/>
    <col min="5128" max="5128" width="9.140625" style="295"/>
    <col min="5129" max="5129" width="9.5703125" style="295" bestFit="1" customWidth="1"/>
    <col min="5130" max="5130" width="10.42578125" style="295" customWidth="1"/>
    <col min="5131" max="5374" width="9.140625" style="295"/>
    <col min="5375" max="5375" width="6.7109375" style="295" customWidth="1"/>
    <col min="5376" max="5376" width="9.140625" style="295"/>
    <col min="5377" max="5377" width="17.140625" style="295" customWidth="1"/>
    <col min="5378" max="5378" width="8.140625" style="295" customWidth="1"/>
    <col min="5379" max="5379" width="8" style="295" customWidth="1"/>
    <col min="5380" max="5380" width="7.140625" style="295" customWidth="1"/>
    <col min="5381" max="5381" width="8.140625" style="295" customWidth="1"/>
    <col min="5382" max="5382" width="5.5703125" style="295" customWidth="1"/>
    <col min="5383" max="5383" width="8.140625" style="295" customWidth="1"/>
    <col min="5384" max="5384" width="9.140625" style="295"/>
    <col min="5385" max="5385" width="9.5703125" style="295" bestFit="1" customWidth="1"/>
    <col min="5386" max="5386" width="10.42578125" style="295" customWidth="1"/>
    <col min="5387" max="5630" width="9.140625" style="295"/>
    <col min="5631" max="5631" width="6.7109375" style="295" customWidth="1"/>
    <col min="5632" max="5632" width="9.140625" style="295"/>
    <col min="5633" max="5633" width="17.140625" style="295" customWidth="1"/>
    <col min="5634" max="5634" width="8.140625" style="295" customWidth="1"/>
    <col min="5635" max="5635" width="8" style="295" customWidth="1"/>
    <col min="5636" max="5636" width="7.140625" style="295" customWidth="1"/>
    <col min="5637" max="5637" width="8.140625" style="295" customWidth="1"/>
    <col min="5638" max="5638" width="5.5703125" style="295" customWidth="1"/>
    <col min="5639" max="5639" width="8.140625" style="295" customWidth="1"/>
    <col min="5640" max="5640" width="9.140625" style="295"/>
    <col min="5641" max="5641" width="9.5703125" style="295" bestFit="1" customWidth="1"/>
    <col min="5642" max="5642" width="10.42578125" style="295" customWidth="1"/>
    <col min="5643" max="5886" width="9.140625" style="295"/>
    <col min="5887" max="5887" width="6.7109375" style="295" customWidth="1"/>
    <col min="5888" max="5888" width="9.140625" style="295"/>
    <col min="5889" max="5889" width="17.140625" style="295" customWidth="1"/>
    <col min="5890" max="5890" width="8.140625" style="295" customWidth="1"/>
    <col min="5891" max="5891" width="8" style="295" customWidth="1"/>
    <col min="5892" max="5892" width="7.140625" style="295" customWidth="1"/>
    <col min="5893" max="5893" width="8.140625" style="295" customWidth="1"/>
    <col min="5894" max="5894" width="5.5703125" style="295" customWidth="1"/>
    <col min="5895" max="5895" width="8.140625" style="295" customWidth="1"/>
    <col min="5896" max="5896" width="9.140625" style="295"/>
    <col min="5897" max="5897" width="9.5703125" style="295" bestFit="1" customWidth="1"/>
    <col min="5898" max="5898" width="10.42578125" style="295" customWidth="1"/>
    <col min="5899" max="6142" width="9.140625" style="295"/>
    <col min="6143" max="6143" width="6.7109375" style="295" customWidth="1"/>
    <col min="6144" max="6144" width="9.140625" style="295"/>
    <col min="6145" max="6145" width="17.140625" style="295" customWidth="1"/>
    <col min="6146" max="6146" width="8.140625" style="295" customWidth="1"/>
    <col min="6147" max="6147" width="8" style="295" customWidth="1"/>
    <col min="6148" max="6148" width="7.140625" style="295" customWidth="1"/>
    <col min="6149" max="6149" width="8.140625" style="295" customWidth="1"/>
    <col min="6150" max="6150" width="5.5703125" style="295" customWidth="1"/>
    <col min="6151" max="6151" width="8.140625" style="295" customWidth="1"/>
    <col min="6152" max="6152" width="9.140625" style="295"/>
    <col min="6153" max="6153" width="9.5703125" style="295" bestFit="1" customWidth="1"/>
    <col min="6154" max="6154" width="10.42578125" style="295" customWidth="1"/>
    <col min="6155" max="6398" width="9.140625" style="295"/>
    <col min="6399" max="6399" width="6.7109375" style="295" customWidth="1"/>
    <col min="6400" max="6400" width="9.140625" style="295"/>
    <col min="6401" max="6401" width="17.140625" style="295" customWidth="1"/>
    <col min="6402" max="6402" width="8.140625" style="295" customWidth="1"/>
    <col min="6403" max="6403" width="8" style="295" customWidth="1"/>
    <col min="6404" max="6404" width="7.140625" style="295" customWidth="1"/>
    <col min="6405" max="6405" width="8.140625" style="295" customWidth="1"/>
    <col min="6406" max="6406" width="5.5703125" style="295" customWidth="1"/>
    <col min="6407" max="6407" width="8.140625" style="295" customWidth="1"/>
    <col min="6408" max="6408" width="9.140625" style="295"/>
    <col min="6409" max="6409" width="9.5703125" style="295" bestFit="1" customWidth="1"/>
    <col min="6410" max="6410" width="10.42578125" style="295" customWidth="1"/>
    <col min="6411" max="6654" width="9.140625" style="295"/>
    <col min="6655" max="6655" width="6.7109375" style="295" customWidth="1"/>
    <col min="6656" max="6656" width="9.140625" style="295"/>
    <col min="6657" max="6657" width="17.140625" style="295" customWidth="1"/>
    <col min="6658" max="6658" width="8.140625" style="295" customWidth="1"/>
    <col min="6659" max="6659" width="8" style="295" customWidth="1"/>
    <col min="6660" max="6660" width="7.140625" style="295" customWidth="1"/>
    <col min="6661" max="6661" width="8.140625" style="295" customWidth="1"/>
    <col min="6662" max="6662" width="5.5703125" style="295" customWidth="1"/>
    <col min="6663" max="6663" width="8.140625" style="295" customWidth="1"/>
    <col min="6664" max="6664" width="9.140625" style="295"/>
    <col min="6665" max="6665" width="9.5703125" style="295" bestFit="1" customWidth="1"/>
    <col min="6666" max="6666" width="10.42578125" style="295" customWidth="1"/>
    <col min="6667" max="6910" width="9.140625" style="295"/>
    <col min="6911" max="6911" width="6.7109375" style="295" customWidth="1"/>
    <col min="6912" max="6912" width="9.140625" style="295"/>
    <col min="6913" max="6913" width="17.140625" style="295" customWidth="1"/>
    <col min="6914" max="6914" width="8.140625" style="295" customWidth="1"/>
    <col min="6915" max="6915" width="8" style="295" customWidth="1"/>
    <col min="6916" max="6916" width="7.140625" style="295" customWidth="1"/>
    <col min="6917" max="6917" width="8.140625" style="295" customWidth="1"/>
    <col min="6918" max="6918" width="5.5703125" style="295" customWidth="1"/>
    <col min="6919" max="6919" width="8.140625" style="295" customWidth="1"/>
    <col min="6920" max="6920" width="9.140625" style="295"/>
    <col min="6921" max="6921" width="9.5703125" style="295" bestFit="1" customWidth="1"/>
    <col min="6922" max="6922" width="10.42578125" style="295" customWidth="1"/>
    <col min="6923" max="7166" width="9.140625" style="295"/>
    <col min="7167" max="7167" width="6.7109375" style="295" customWidth="1"/>
    <col min="7168" max="7168" width="9.140625" style="295"/>
    <col min="7169" max="7169" width="17.140625" style="295" customWidth="1"/>
    <col min="7170" max="7170" width="8.140625" style="295" customWidth="1"/>
    <col min="7171" max="7171" width="8" style="295" customWidth="1"/>
    <col min="7172" max="7172" width="7.140625" style="295" customWidth="1"/>
    <col min="7173" max="7173" width="8.140625" style="295" customWidth="1"/>
    <col min="7174" max="7174" width="5.5703125" style="295" customWidth="1"/>
    <col min="7175" max="7175" width="8.140625" style="295" customWidth="1"/>
    <col min="7176" max="7176" width="9.140625" style="295"/>
    <col min="7177" max="7177" width="9.5703125" style="295" bestFit="1" customWidth="1"/>
    <col min="7178" max="7178" width="10.42578125" style="295" customWidth="1"/>
    <col min="7179" max="7422" width="9.140625" style="295"/>
    <col min="7423" max="7423" width="6.7109375" style="295" customWidth="1"/>
    <col min="7424" max="7424" width="9.140625" style="295"/>
    <col min="7425" max="7425" width="17.140625" style="295" customWidth="1"/>
    <col min="7426" max="7426" width="8.140625" style="295" customWidth="1"/>
    <col min="7427" max="7427" width="8" style="295" customWidth="1"/>
    <col min="7428" max="7428" width="7.140625" style="295" customWidth="1"/>
    <col min="7429" max="7429" width="8.140625" style="295" customWidth="1"/>
    <col min="7430" max="7430" width="5.5703125" style="295" customWidth="1"/>
    <col min="7431" max="7431" width="8.140625" style="295" customWidth="1"/>
    <col min="7432" max="7432" width="9.140625" style="295"/>
    <col min="7433" max="7433" width="9.5703125" style="295" bestFit="1" customWidth="1"/>
    <col min="7434" max="7434" width="10.42578125" style="295" customWidth="1"/>
    <col min="7435" max="7678" width="9.140625" style="295"/>
    <col min="7679" max="7679" width="6.7109375" style="295" customWidth="1"/>
    <col min="7680" max="7680" width="9.140625" style="295"/>
    <col min="7681" max="7681" width="17.140625" style="295" customWidth="1"/>
    <col min="7682" max="7682" width="8.140625" style="295" customWidth="1"/>
    <col min="7683" max="7683" width="8" style="295" customWidth="1"/>
    <col min="7684" max="7684" width="7.140625" style="295" customWidth="1"/>
    <col min="7685" max="7685" width="8.140625" style="295" customWidth="1"/>
    <col min="7686" max="7686" width="5.5703125" style="295" customWidth="1"/>
    <col min="7687" max="7687" width="8.140625" style="295" customWidth="1"/>
    <col min="7688" max="7688" width="9.140625" style="295"/>
    <col min="7689" max="7689" width="9.5703125" style="295" bestFit="1" customWidth="1"/>
    <col min="7690" max="7690" width="10.42578125" style="295" customWidth="1"/>
    <col min="7691" max="7934" width="9.140625" style="295"/>
    <col min="7935" max="7935" width="6.7109375" style="295" customWidth="1"/>
    <col min="7936" max="7936" width="9.140625" style="295"/>
    <col min="7937" max="7937" width="17.140625" style="295" customWidth="1"/>
    <col min="7938" max="7938" width="8.140625" style="295" customWidth="1"/>
    <col min="7939" max="7939" width="8" style="295" customWidth="1"/>
    <col min="7940" max="7940" width="7.140625" style="295" customWidth="1"/>
    <col min="7941" max="7941" width="8.140625" style="295" customWidth="1"/>
    <col min="7942" max="7942" width="5.5703125" style="295" customWidth="1"/>
    <col min="7943" max="7943" width="8.140625" style="295" customWidth="1"/>
    <col min="7944" max="7944" width="9.140625" style="295"/>
    <col min="7945" max="7945" width="9.5703125" style="295" bestFit="1" customWidth="1"/>
    <col min="7946" max="7946" width="10.42578125" style="295" customWidth="1"/>
    <col min="7947" max="8190" width="9.140625" style="295"/>
    <col min="8191" max="8191" width="6.7109375" style="295" customWidth="1"/>
    <col min="8192" max="8192" width="9.140625" style="295"/>
    <col min="8193" max="8193" width="17.140625" style="295" customWidth="1"/>
    <col min="8194" max="8194" width="8.140625" style="295" customWidth="1"/>
    <col min="8195" max="8195" width="8" style="295" customWidth="1"/>
    <col min="8196" max="8196" width="7.140625" style="295" customWidth="1"/>
    <col min="8197" max="8197" width="8.140625" style="295" customWidth="1"/>
    <col min="8198" max="8198" width="5.5703125" style="295" customWidth="1"/>
    <col min="8199" max="8199" width="8.140625" style="295" customWidth="1"/>
    <col min="8200" max="8200" width="9.140625" style="295"/>
    <col min="8201" max="8201" width="9.5703125" style="295" bestFit="1" customWidth="1"/>
    <col min="8202" max="8202" width="10.42578125" style="295" customWidth="1"/>
    <col min="8203" max="8446" width="9.140625" style="295"/>
    <col min="8447" max="8447" width="6.7109375" style="295" customWidth="1"/>
    <col min="8448" max="8448" width="9.140625" style="295"/>
    <col min="8449" max="8449" width="17.140625" style="295" customWidth="1"/>
    <col min="8450" max="8450" width="8.140625" style="295" customWidth="1"/>
    <col min="8451" max="8451" width="8" style="295" customWidth="1"/>
    <col min="8452" max="8452" width="7.140625" style="295" customWidth="1"/>
    <col min="8453" max="8453" width="8.140625" style="295" customWidth="1"/>
    <col min="8454" max="8454" width="5.5703125" style="295" customWidth="1"/>
    <col min="8455" max="8455" width="8.140625" style="295" customWidth="1"/>
    <col min="8456" max="8456" width="9.140625" style="295"/>
    <col min="8457" max="8457" width="9.5703125" style="295" bestFit="1" customWidth="1"/>
    <col min="8458" max="8458" width="10.42578125" style="295" customWidth="1"/>
    <col min="8459" max="8702" width="9.140625" style="295"/>
    <col min="8703" max="8703" width="6.7109375" style="295" customWidth="1"/>
    <col min="8704" max="8704" width="9.140625" style="295"/>
    <col min="8705" max="8705" width="17.140625" style="295" customWidth="1"/>
    <col min="8706" max="8706" width="8.140625" style="295" customWidth="1"/>
    <col min="8707" max="8707" width="8" style="295" customWidth="1"/>
    <col min="8708" max="8708" width="7.140625" style="295" customWidth="1"/>
    <col min="8709" max="8709" width="8.140625" style="295" customWidth="1"/>
    <col min="8710" max="8710" width="5.5703125" style="295" customWidth="1"/>
    <col min="8711" max="8711" width="8.140625" style="295" customWidth="1"/>
    <col min="8712" max="8712" width="9.140625" style="295"/>
    <col min="8713" max="8713" width="9.5703125" style="295" bestFit="1" customWidth="1"/>
    <col min="8714" max="8714" width="10.42578125" style="295" customWidth="1"/>
    <col min="8715" max="8958" width="9.140625" style="295"/>
    <col min="8959" max="8959" width="6.7109375" style="295" customWidth="1"/>
    <col min="8960" max="8960" width="9.140625" style="295"/>
    <col min="8961" max="8961" width="17.140625" style="295" customWidth="1"/>
    <col min="8962" max="8962" width="8.140625" style="295" customWidth="1"/>
    <col min="8963" max="8963" width="8" style="295" customWidth="1"/>
    <col min="8964" max="8964" width="7.140625" style="295" customWidth="1"/>
    <col min="8965" max="8965" width="8.140625" style="295" customWidth="1"/>
    <col min="8966" max="8966" width="5.5703125" style="295" customWidth="1"/>
    <col min="8967" max="8967" width="8.140625" style="295" customWidth="1"/>
    <col min="8968" max="8968" width="9.140625" style="295"/>
    <col min="8969" max="8969" width="9.5703125" style="295" bestFit="1" customWidth="1"/>
    <col min="8970" max="8970" width="10.42578125" style="295" customWidth="1"/>
    <col min="8971" max="9214" width="9.140625" style="295"/>
    <col min="9215" max="9215" width="6.7109375" style="295" customWidth="1"/>
    <col min="9216" max="9216" width="9.140625" style="295"/>
    <col min="9217" max="9217" width="17.140625" style="295" customWidth="1"/>
    <col min="9218" max="9218" width="8.140625" style="295" customWidth="1"/>
    <col min="9219" max="9219" width="8" style="295" customWidth="1"/>
    <col min="9220" max="9220" width="7.140625" style="295" customWidth="1"/>
    <col min="9221" max="9221" width="8.140625" style="295" customWidth="1"/>
    <col min="9222" max="9222" width="5.5703125" style="295" customWidth="1"/>
    <col min="9223" max="9223" width="8.140625" style="295" customWidth="1"/>
    <col min="9224" max="9224" width="9.140625" style="295"/>
    <col min="9225" max="9225" width="9.5703125" style="295" bestFit="1" customWidth="1"/>
    <col min="9226" max="9226" width="10.42578125" style="295" customWidth="1"/>
    <col min="9227" max="9470" width="9.140625" style="295"/>
    <col min="9471" max="9471" width="6.7109375" style="295" customWidth="1"/>
    <col min="9472" max="9472" width="9.140625" style="295"/>
    <col min="9473" max="9473" width="17.140625" style="295" customWidth="1"/>
    <col min="9474" max="9474" width="8.140625" style="295" customWidth="1"/>
    <col min="9475" max="9475" width="8" style="295" customWidth="1"/>
    <col min="9476" max="9476" width="7.140625" style="295" customWidth="1"/>
    <col min="9477" max="9477" width="8.140625" style="295" customWidth="1"/>
    <col min="9478" max="9478" width="5.5703125" style="295" customWidth="1"/>
    <col min="9479" max="9479" width="8.140625" style="295" customWidth="1"/>
    <col min="9480" max="9480" width="9.140625" style="295"/>
    <col min="9481" max="9481" width="9.5703125" style="295" bestFit="1" customWidth="1"/>
    <col min="9482" max="9482" width="10.42578125" style="295" customWidth="1"/>
    <col min="9483" max="9726" width="9.140625" style="295"/>
    <col min="9727" max="9727" width="6.7109375" style="295" customWidth="1"/>
    <col min="9728" max="9728" width="9.140625" style="295"/>
    <col min="9729" max="9729" width="17.140625" style="295" customWidth="1"/>
    <col min="9730" max="9730" width="8.140625" style="295" customWidth="1"/>
    <col min="9731" max="9731" width="8" style="295" customWidth="1"/>
    <col min="9732" max="9732" width="7.140625" style="295" customWidth="1"/>
    <col min="9733" max="9733" width="8.140625" style="295" customWidth="1"/>
    <col min="9734" max="9734" width="5.5703125" style="295" customWidth="1"/>
    <col min="9735" max="9735" width="8.140625" style="295" customWidth="1"/>
    <col min="9736" max="9736" width="9.140625" style="295"/>
    <col min="9737" max="9737" width="9.5703125" style="295" bestFit="1" customWidth="1"/>
    <col min="9738" max="9738" width="10.42578125" style="295" customWidth="1"/>
    <col min="9739" max="9982" width="9.140625" style="295"/>
    <col min="9983" max="9983" width="6.7109375" style="295" customWidth="1"/>
    <col min="9984" max="9984" width="9.140625" style="295"/>
    <col min="9985" max="9985" width="17.140625" style="295" customWidth="1"/>
    <col min="9986" max="9986" width="8.140625" style="295" customWidth="1"/>
    <col min="9987" max="9987" width="8" style="295" customWidth="1"/>
    <col min="9988" max="9988" width="7.140625" style="295" customWidth="1"/>
    <col min="9989" max="9989" width="8.140625" style="295" customWidth="1"/>
    <col min="9990" max="9990" width="5.5703125" style="295" customWidth="1"/>
    <col min="9991" max="9991" width="8.140625" style="295" customWidth="1"/>
    <col min="9992" max="9992" width="9.140625" style="295"/>
    <col min="9993" max="9993" width="9.5703125" style="295" bestFit="1" customWidth="1"/>
    <col min="9994" max="9994" width="10.42578125" style="295" customWidth="1"/>
    <col min="9995" max="10238" width="9.140625" style="295"/>
    <col min="10239" max="10239" width="6.7109375" style="295" customWidth="1"/>
    <col min="10240" max="10240" width="9.140625" style="295"/>
    <col min="10241" max="10241" width="17.140625" style="295" customWidth="1"/>
    <col min="10242" max="10242" width="8.140625" style="295" customWidth="1"/>
    <col min="10243" max="10243" width="8" style="295" customWidth="1"/>
    <col min="10244" max="10244" width="7.140625" style="295" customWidth="1"/>
    <col min="10245" max="10245" width="8.140625" style="295" customWidth="1"/>
    <col min="10246" max="10246" width="5.5703125" style="295" customWidth="1"/>
    <col min="10247" max="10247" width="8.140625" style="295" customWidth="1"/>
    <col min="10248" max="10248" width="9.140625" style="295"/>
    <col min="10249" max="10249" width="9.5703125" style="295" bestFit="1" customWidth="1"/>
    <col min="10250" max="10250" width="10.42578125" style="295" customWidth="1"/>
    <col min="10251" max="10494" width="9.140625" style="295"/>
    <col min="10495" max="10495" width="6.7109375" style="295" customWidth="1"/>
    <col min="10496" max="10496" width="9.140625" style="295"/>
    <col min="10497" max="10497" width="17.140625" style="295" customWidth="1"/>
    <col min="10498" max="10498" width="8.140625" style="295" customWidth="1"/>
    <col min="10499" max="10499" width="8" style="295" customWidth="1"/>
    <col min="10500" max="10500" width="7.140625" style="295" customWidth="1"/>
    <col min="10501" max="10501" width="8.140625" style="295" customWidth="1"/>
    <col min="10502" max="10502" width="5.5703125" style="295" customWidth="1"/>
    <col min="10503" max="10503" width="8.140625" style="295" customWidth="1"/>
    <col min="10504" max="10504" width="9.140625" style="295"/>
    <col min="10505" max="10505" width="9.5703125" style="295" bestFit="1" customWidth="1"/>
    <col min="10506" max="10506" width="10.42578125" style="295" customWidth="1"/>
    <col min="10507" max="10750" width="9.140625" style="295"/>
    <col min="10751" max="10751" width="6.7109375" style="295" customWidth="1"/>
    <col min="10752" max="10752" width="9.140625" style="295"/>
    <col min="10753" max="10753" width="17.140625" style="295" customWidth="1"/>
    <col min="10754" max="10754" width="8.140625" style="295" customWidth="1"/>
    <col min="10755" max="10755" width="8" style="295" customWidth="1"/>
    <col min="10756" max="10756" width="7.140625" style="295" customWidth="1"/>
    <col min="10757" max="10757" width="8.140625" style="295" customWidth="1"/>
    <col min="10758" max="10758" width="5.5703125" style="295" customWidth="1"/>
    <col min="10759" max="10759" width="8.140625" style="295" customWidth="1"/>
    <col min="10760" max="10760" width="9.140625" style="295"/>
    <col min="10761" max="10761" width="9.5703125" style="295" bestFit="1" customWidth="1"/>
    <col min="10762" max="10762" width="10.42578125" style="295" customWidth="1"/>
    <col min="10763" max="11006" width="9.140625" style="295"/>
    <col min="11007" max="11007" width="6.7109375" style="295" customWidth="1"/>
    <col min="11008" max="11008" width="9.140625" style="295"/>
    <col min="11009" max="11009" width="17.140625" style="295" customWidth="1"/>
    <col min="11010" max="11010" width="8.140625" style="295" customWidth="1"/>
    <col min="11011" max="11011" width="8" style="295" customWidth="1"/>
    <col min="11012" max="11012" width="7.140625" style="295" customWidth="1"/>
    <col min="11013" max="11013" width="8.140625" style="295" customWidth="1"/>
    <col min="11014" max="11014" width="5.5703125" style="295" customWidth="1"/>
    <col min="11015" max="11015" width="8.140625" style="295" customWidth="1"/>
    <col min="11016" max="11016" width="9.140625" style="295"/>
    <col min="11017" max="11017" width="9.5703125" style="295" bestFit="1" customWidth="1"/>
    <col min="11018" max="11018" width="10.42578125" style="295" customWidth="1"/>
    <col min="11019" max="11262" width="9.140625" style="295"/>
    <col min="11263" max="11263" width="6.7109375" style="295" customWidth="1"/>
    <col min="11264" max="11264" width="9.140625" style="295"/>
    <col min="11265" max="11265" width="17.140625" style="295" customWidth="1"/>
    <col min="11266" max="11266" width="8.140625" style="295" customWidth="1"/>
    <col min="11267" max="11267" width="8" style="295" customWidth="1"/>
    <col min="11268" max="11268" width="7.140625" style="295" customWidth="1"/>
    <col min="11269" max="11269" width="8.140625" style="295" customWidth="1"/>
    <col min="11270" max="11270" width="5.5703125" style="295" customWidth="1"/>
    <col min="11271" max="11271" width="8.140625" style="295" customWidth="1"/>
    <col min="11272" max="11272" width="9.140625" style="295"/>
    <col min="11273" max="11273" width="9.5703125" style="295" bestFit="1" customWidth="1"/>
    <col min="11274" max="11274" width="10.42578125" style="295" customWidth="1"/>
    <col min="11275" max="11518" width="9.140625" style="295"/>
    <col min="11519" max="11519" width="6.7109375" style="295" customWidth="1"/>
    <col min="11520" max="11520" width="9.140625" style="295"/>
    <col min="11521" max="11521" width="17.140625" style="295" customWidth="1"/>
    <col min="11522" max="11522" width="8.140625" style="295" customWidth="1"/>
    <col min="11523" max="11523" width="8" style="295" customWidth="1"/>
    <col min="11524" max="11524" width="7.140625" style="295" customWidth="1"/>
    <col min="11525" max="11525" width="8.140625" style="295" customWidth="1"/>
    <col min="11526" max="11526" width="5.5703125" style="295" customWidth="1"/>
    <col min="11527" max="11527" width="8.140625" style="295" customWidth="1"/>
    <col min="11528" max="11528" width="9.140625" style="295"/>
    <col min="11529" max="11529" width="9.5703125" style="295" bestFit="1" customWidth="1"/>
    <col min="11530" max="11530" width="10.42578125" style="295" customWidth="1"/>
    <col min="11531" max="11774" width="9.140625" style="295"/>
    <col min="11775" max="11775" width="6.7109375" style="295" customWidth="1"/>
    <col min="11776" max="11776" width="9.140625" style="295"/>
    <col min="11777" max="11777" width="17.140625" style="295" customWidth="1"/>
    <col min="11778" max="11778" width="8.140625" style="295" customWidth="1"/>
    <col min="11779" max="11779" width="8" style="295" customWidth="1"/>
    <col min="11780" max="11780" width="7.140625" style="295" customWidth="1"/>
    <col min="11781" max="11781" width="8.140625" style="295" customWidth="1"/>
    <col min="11782" max="11782" width="5.5703125" style="295" customWidth="1"/>
    <col min="11783" max="11783" width="8.140625" style="295" customWidth="1"/>
    <col min="11784" max="11784" width="9.140625" style="295"/>
    <col min="11785" max="11785" width="9.5703125" style="295" bestFit="1" customWidth="1"/>
    <col min="11786" max="11786" width="10.42578125" style="295" customWidth="1"/>
    <col min="11787" max="12030" width="9.140625" style="295"/>
    <col min="12031" max="12031" width="6.7109375" style="295" customWidth="1"/>
    <col min="12032" max="12032" width="9.140625" style="295"/>
    <col min="12033" max="12033" width="17.140625" style="295" customWidth="1"/>
    <col min="12034" max="12034" width="8.140625" style="295" customWidth="1"/>
    <col min="12035" max="12035" width="8" style="295" customWidth="1"/>
    <col min="12036" max="12036" width="7.140625" style="295" customWidth="1"/>
    <col min="12037" max="12037" width="8.140625" style="295" customWidth="1"/>
    <col min="12038" max="12038" width="5.5703125" style="295" customWidth="1"/>
    <col min="12039" max="12039" width="8.140625" style="295" customWidth="1"/>
    <col min="12040" max="12040" width="9.140625" style="295"/>
    <col min="12041" max="12041" width="9.5703125" style="295" bestFit="1" customWidth="1"/>
    <col min="12042" max="12042" width="10.42578125" style="295" customWidth="1"/>
    <col min="12043" max="12286" width="9.140625" style="295"/>
    <col min="12287" max="12287" width="6.7109375" style="295" customWidth="1"/>
    <col min="12288" max="12288" width="9.140625" style="295"/>
    <col min="12289" max="12289" width="17.140625" style="295" customWidth="1"/>
    <col min="12290" max="12290" width="8.140625" style="295" customWidth="1"/>
    <col min="12291" max="12291" width="8" style="295" customWidth="1"/>
    <col min="12292" max="12292" width="7.140625" style="295" customWidth="1"/>
    <col min="12293" max="12293" width="8.140625" style="295" customWidth="1"/>
    <col min="12294" max="12294" width="5.5703125" style="295" customWidth="1"/>
    <col min="12295" max="12295" width="8.140625" style="295" customWidth="1"/>
    <col min="12296" max="12296" width="9.140625" style="295"/>
    <col min="12297" max="12297" width="9.5703125" style="295" bestFit="1" customWidth="1"/>
    <col min="12298" max="12298" width="10.42578125" style="295" customWidth="1"/>
    <col min="12299" max="12542" width="9.140625" style="295"/>
    <col min="12543" max="12543" width="6.7109375" style="295" customWidth="1"/>
    <col min="12544" max="12544" width="9.140625" style="295"/>
    <col min="12545" max="12545" width="17.140625" style="295" customWidth="1"/>
    <col min="12546" max="12546" width="8.140625" style="295" customWidth="1"/>
    <col min="12547" max="12547" width="8" style="295" customWidth="1"/>
    <col min="12548" max="12548" width="7.140625" style="295" customWidth="1"/>
    <col min="12549" max="12549" width="8.140625" style="295" customWidth="1"/>
    <col min="12550" max="12550" width="5.5703125" style="295" customWidth="1"/>
    <col min="12551" max="12551" width="8.140625" style="295" customWidth="1"/>
    <col min="12552" max="12552" width="9.140625" style="295"/>
    <col min="12553" max="12553" width="9.5703125" style="295" bestFit="1" customWidth="1"/>
    <col min="12554" max="12554" width="10.42578125" style="295" customWidth="1"/>
    <col min="12555" max="12798" width="9.140625" style="295"/>
    <col min="12799" max="12799" width="6.7109375" style="295" customWidth="1"/>
    <col min="12800" max="12800" width="9.140625" style="295"/>
    <col min="12801" max="12801" width="17.140625" style="295" customWidth="1"/>
    <col min="12802" max="12802" width="8.140625" style="295" customWidth="1"/>
    <col min="12803" max="12803" width="8" style="295" customWidth="1"/>
    <col min="12804" max="12804" width="7.140625" style="295" customWidth="1"/>
    <col min="12805" max="12805" width="8.140625" style="295" customWidth="1"/>
    <col min="12806" max="12806" width="5.5703125" style="295" customWidth="1"/>
    <col min="12807" max="12807" width="8.140625" style="295" customWidth="1"/>
    <col min="12808" max="12808" width="9.140625" style="295"/>
    <col min="12809" max="12809" width="9.5703125" style="295" bestFit="1" customWidth="1"/>
    <col min="12810" max="12810" width="10.42578125" style="295" customWidth="1"/>
    <col min="12811" max="13054" width="9.140625" style="295"/>
    <col min="13055" max="13055" width="6.7109375" style="295" customWidth="1"/>
    <col min="13056" max="13056" width="9.140625" style="295"/>
    <col min="13057" max="13057" width="17.140625" style="295" customWidth="1"/>
    <col min="13058" max="13058" width="8.140625" style="295" customWidth="1"/>
    <col min="13059" max="13059" width="8" style="295" customWidth="1"/>
    <col min="13060" max="13060" width="7.140625" style="295" customWidth="1"/>
    <col min="13061" max="13061" width="8.140625" style="295" customWidth="1"/>
    <col min="13062" max="13062" width="5.5703125" style="295" customWidth="1"/>
    <col min="13063" max="13063" width="8.140625" style="295" customWidth="1"/>
    <col min="13064" max="13064" width="9.140625" style="295"/>
    <col min="13065" max="13065" width="9.5703125" style="295" bestFit="1" customWidth="1"/>
    <col min="13066" max="13066" width="10.42578125" style="295" customWidth="1"/>
    <col min="13067" max="13310" width="9.140625" style="295"/>
    <col min="13311" max="13311" width="6.7109375" style="295" customWidth="1"/>
    <col min="13312" max="13312" width="9.140625" style="295"/>
    <col min="13313" max="13313" width="17.140625" style="295" customWidth="1"/>
    <col min="13314" max="13314" width="8.140625" style="295" customWidth="1"/>
    <col min="13315" max="13315" width="8" style="295" customWidth="1"/>
    <col min="13316" max="13316" width="7.140625" style="295" customWidth="1"/>
    <col min="13317" max="13317" width="8.140625" style="295" customWidth="1"/>
    <col min="13318" max="13318" width="5.5703125" style="295" customWidth="1"/>
    <col min="13319" max="13319" width="8.140625" style="295" customWidth="1"/>
    <col min="13320" max="13320" width="9.140625" style="295"/>
    <col min="13321" max="13321" width="9.5703125" style="295" bestFit="1" customWidth="1"/>
    <col min="13322" max="13322" width="10.42578125" style="295" customWidth="1"/>
    <col min="13323" max="13566" width="9.140625" style="295"/>
    <col min="13567" max="13567" width="6.7109375" style="295" customWidth="1"/>
    <col min="13568" max="13568" width="9.140625" style="295"/>
    <col min="13569" max="13569" width="17.140625" style="295" customWidth="1"/>
    <col min="13570" max="13570" width="8.140625" style="295" customWidth="1"/>
    <col min="13571" max="13571" width="8" style="295" customWidth="1"/>
    <col min="13572" max="13572" width="7.140625" style="295" customWidth="1"/>
    <col min="13573" max="13573" width="8.140625" style="295" customWidth="1"/>
    <col min="13574" max="13574" width="5.5703125" style="295" customWidth="1"/>
    <col min="13575" max="13575" width="8.140625" style="295" customWidth="1"/>
    <col min="13576" max="13576" width="9.140625" style="295"/>
    <col min="13577" max="13577" width="9.5703125" style="295" bestFit="1" customWidth="1"/>
    <col min="13578" max="13578" width="10.42578125" style="295" customWidth="1"/>
    <col min="13579" max="13822" width="9.140625" style="295"/>
    <col min="13823" max="13823" width="6.7109375" style="295" customWidth="1"/>
    <col min="13824" max="13824" width="9.140625" style="295"/>
    <col min="13825" max="13825" width="17.140625" style="295" customWidth="1"/>
    <col min="13826" max="13826" width="8.140625" style="295" customWidth="1"/>
    <col min="13827" max="13827" width="8" style="295" customWidth="1"/>
    <col min="13828" max="13828" width="7.140625" style="295" customWidth="1"/>
    <col min="13829" max="13829" width="8.140625" style="295" customWidth="1"/>
    <col min="13830" max="13830" width="5.5703125" style="295" customWidth="1"/>
    <col min="13831" max="13831" width="8.140625" style="295" customWidth="1"/>
    <col min="13832" max="13832" width="9.140625" style="295"/>
    <col min="13833" max="13833" width="9.5703125" style="295" bestFit="1" customWidth="1"/>
    <col min="13834" max="13834" width="10.42578125" style="295" customWidth="1"/>
    <col min="13835" max="14078" width="9.140625" style="295"/>
    <col min="14079" max="14079" width="6.7109375" style="295" customWidth="1"/>
    <col min="14080" max="14080" width="9.140625" style="295"/>
    <col min="14081" max="14081" width="17.140625" style="295" customWidth="1"/>
    <col min="14082" max="14082" width="8.140625" style="295" customWidth="1"/>
    <col min="14083" max="14083" width="8" style="295" customWidth="1"/>
    <col min="14084" max="14084" width="7.140625" style="295" customWidth="1"/>
    <col min="14085" max="14085" width="8.140625" style="295" customWidth="1"/>
    <col min="14086" max="14086" width="5.5703125" style="295" customWidth="1"/>
    <col min="14087" max="14087" width="8.140625" style="295" customWidth="1"/>
    <col min="14088" max="14088" width="9.140625" style="295"/>
    <col min="14089" max="14089" width="9.5703125" style="295" bestFit="1" customWidth="1"/>
    <col min="14090" max="14090" width="10.42578125" style="295" customWidth="1"/>
    <col min="14091" max="14334" width="9.140625" style="295"/>
    <col min="14335" max="14335" width="6.7109375" style="295" customWidth="1"/>
    <col min="14336" max="14336" width="9.140625" style="295"/>
    <col min="14337" max="14337" width="17.140625" style="295" customWidth="1"/>
    <col min="14338" max="14338" width="8.140625" style="295" customWidth="1"/>
    <col min="14339" max="14339" width="8" style="295" customWidth="1"/>
    <col min="14340" max="14340" width="7.140625" style="295" customWidth="1"/>
    <col min="14341" max="14341" width="8.140625" style="295" customWidth="1"/>
    <col min="14342" max="14342" width="5.5703125" style="295" customWidth="1"/>
    <col min="14343" max="14343" width="8.140625" style="295" customWidth="1"/>
    <col min="14344" max="14344" width="9.140625" style="295"/>
    <col min="14345" max="14345" width="9.5703125" style="295" bestFit="1" customWidth="1"/>
    <col min="14346" max="14346" width="10.42578125" style="295" customWidth="1"/>
    <col min="14347" max="14590" width="9.140625" style="295"/>
    <col min="14591" max="14591" width="6.7109375" style="295" customWidth="1"/>
    <col min="14592" max="14592" width="9.140625" style="295"/>
    <col min="14593" max="14593" width="17.140625" style="295" customWidth="1"/>
    <col min="14594" max="14594" width="8.140625" style="295" customWidth="1"/>
    <col min="14595" max="14595" width="8" style="295" customWidth="1"/>
    <col min="14596" max="14596" width="7.140625" style="295" customWidth="1"/>
    <col min="14597" max="14597" width="8.140625" style="295" customWidth="1"/>
    <col min="14598" max="14598" width="5.5703125" style="295" customWidth="1"/>
    <col min="14599" max="14599" width="8.140625" style="295" customWidth="1"/>
    <col min="14600" max="14600" width="9.140625" style="295"/>
    <col min="14601" max="14601" width="9.5703125" style="295" bestFit="1" customWidth="1"/>
    <col min="14602" max="14602" width="10.42578125" style="295" customWidth="1"/>
    <col min="14603" max="14846" width="9.140625" style="295"/>
    <col min="14847" max="14847" width="6.7109375" style="295" customWidth="1"/>
    <col min="14848" max="14848" width="9.140625" style="295"/>
    <col min="14849" max="14849" width="17.140625" style="295" customWidth="1"/>
    <col min="14850" max="14850" width="8.140625" style="295" customWidth="1"/>
    <col min="14851" max="14851" width="8" style="295" customWidth="1"/>
    <col min="14852" max="14852" width="7.140625" style="295" customWidth="1"/>
    <col min="14853" max="14853" width="8.140625" style="295" customWidth="1"/>
    <col min="14854" max="14854" width="5.5703125" style="295" customWidth="1"/>
    <col min="14855" max="14855" width="8.140625" style="295" customWidth="1"/>
    <col min="14856" max="14856" width="9.140625" style="295"/>
    <col min="14857" max="14857" width="9.5703125" style="295" bestFit="1" customWidth="1"/>
    <col min="14858" max="14858" width="10.42578125" style="295" customWidth="1"/>
    <col min="14859" max="15102" width="9.140625" style="295"/>
    <col min="15103" max="15103" width="6.7109375" style="295" customWidth="1"/>
    <col min="15104" max="15104" width="9.140625" style="295"/>
    <col min="15105" max="15105" width="17.140625" style="295" customWidth="1"/>
    <col min="15106" max="15106" width="8.140625" style="295" customWidth="1"/>
    <col min="15107" max="15107" width="8" style="295" customWidth="1"/>
    <col min="15108" max="15108" width="7.140625" style="295" customWidth="1"/>
    <col min="15109" max="15109" width="8.140625" style="295" customWidth="1"/>
    <col min="15110" max="15110" width="5.5703125" style="295" customWidth="1"/>
    <col min="15111" max="15111" width="8.140625" style="295" customWidth="1"/>
    <col min="15112" max="15112" width="9.140625" style="295"/>
    <col min="15113" max="15113" width="9.5703125" style="295" bestFit="1" customWidth="1"/>
    <col min="15114" max="15114" width="10.42578125" style="295" customWidth="1"/>
    <col min="15115" max="15358" width="9.140625" style="295"/>
    <col min="15359" max="15359" width="6.7109375" style="295" customWidth="1"/>
    <col min="15360" max="15360" width="9.140625" style="295"/>
    <col min="15361" max="15361" width="17.140625" style="295" customWidth="1"/>
    <col min="15362" max="15362" width="8.140625" style="295" customWidth="1"/>
    <col min="15363" max="15363" width="8" style="295" customWidth="1"/>
    <col min="15364" max="15364" width="7.140625" style="295" customWidth="1"/>
    <col min="15365" max="15365" width="8.140625" style="295" customWidth="1"/>
    <col min="15366" max="15366" width="5.5703125" style="295" customWidth="1"/>
    <col min="15367" max="15367" width="8.140625" style="295" customWidth="1"/>
    <col min="15368" max="15368" width="9.140625" style="295"/>
    <col min="15369" max="15369" width="9.5703125" style="295" bestFit="1" customWidth="1"/>
    <col min="15370" max="15370" width="10.42578125" style="295" customWidth="1"/>
    <col min="15371" max="15614" width="9.140625" style="295"/>
    <col min="15615" max="15615" width="6.7109375" style="295" customWidth="1"/>
    <col min="15616" max="15616" width="9.140625" style="295"/>
    <col min="15617" max="15617" width="17.140625" style="295" customWidth="1"/>
    <col min="15618" max="15618" width="8.140625" style="295" customWidth="1"/>
    <col min="15619" max="15619" width="8" style="295" customWidth="1"/>
    <col min="15620" max="15620" width="7.140625" style="295" customWidth="1"/>
    <col min="15621" max="15621" width="8.140625" style="295" customWidth="1"/>
    <col min="15622" max="15622" width="5.5703125" style="295" customWidth="1"/>
    <col min="15623" max="15623" width="8.140625" style="295" customWidth="1"/>
    <col min="15624" max="15624" width="9.140625" style="295"/>
    <col min="15625" max="15625" width="9.5703125" style="295" bestFit="1" customWidth="1"/>
    <col min="15626" max="15626" width="10.42578125" style="295" customWidth="1"/>
    <col min="15627" max="15870" width="9.140625" style="295"/>
    <col min="15871" max="15871" width="6.7109375" style="295" customWidth="1"/>
    <col min="15872" max="15872" width="9.140625" style="295"/>
    <col min="15873" max="15873" width="17.140625" style="295" customWidth="1"/>
    <col min="15874" max="15874" width="8.140625" style="295" customWidth="1"/>
    <col min="15875" max="15875" width="8" style="295" customWidth="1"/>
    <col min="15876" max="15876" width="7.140625" style="295" customWidth="1"/>
    <col min="15877" max="15877" width="8.140625" style="295" customWidth="1"/>
    <col min="15878" max="15878" width="5.5703125" style="295" customWidth="1"/>
    <col min="15879" max="15879" width="8.140625" style="295" customWidth="1"/>
    <col min="15880" max="15880" width="9.140625" style="295"/>
    <col min="15881" max="15881" width="9.5703125" style="295" bestFit="1" customWidth="1"/>
    <col min="15882" max="15882" width="10.42578125" style="295" customWidth="1"/>
    <col min="15883" max="16126" width="9.140625" style="295"/>
    <col min="16127" max="16127" width="6.7109375" style="295" customWidth="1"/>
    <col min="16128" max="16128" width="9.140625" style="295"/>
    <col min="16129" max="16129" width="17.140625" style="295" customWidth="1"/>
    <col min="16130" max="16130" width="8.140625" style="295" customWidth="1"/>
    <col min="16131" max="16131" width="8" style="295" customWidth="1"/>
    <col min="16132" max="16132" width="7.140625" style="295" customWidth="1"/>
    <col min="16133" max="16133" width="8.140625" style="295" customWidth="1"/>
    <col min="16134" max="16134" width="5.5703125" style="295" customWidth="1"/>
    <col min="16135" max="16135" width="8.140625" style="295" customWidth="1"/>
    <col min="16136" max="16136" width="9.140625" style="295"/>
    <col min="16137" max="16137" width="9.5703125" style="295" bestFit="1" customWidth="1"/>
    <col min="16138" max="16138" width="10.42578125" style="295" customWidth="1"/>
    <col min="16139" max="16382" width="9.140625" style="295"/>
    <col min="16383" max="16383" width="6.7109375" style="295" customWidth="1"/>
    <col min="16384" max="16384" width="9.140625" style="295"/>
  </cols>
  <sheetData>
    <row r="1" spans="1:256">
      <c r="A1" s="934" t="s">
        <v>821</v>
      </c>
      <c r="B1" s="934"/>
      <c r="C1" s="934"/>
      <c r="D1" s="934"/>
      <c r="E1" s="934"/>
      <c r="F1" s="934"/>
      <c r="G1" s="934"/>
    </row>
    <row r="2" spans="1:256">
      <c r="A2" s="936" t="s">
        <v>698</v>
      </c>
      <c r="B2" s="936" t="s">
        <v>822</v>
      </c>
      <c r="C2" s="936" t="s">
        <v>823</v>
      </c>
      <c r="D2" s="936"/>
      <c r="E2" s="936"/>
      <c r="F2" s="936"/>
      <c r="G2" s="936"/>
    </row>
    <row r="3" spans="1:256" ht="24">
      <c r="A3" s="937"/>
      <c r="B3" s="937"/>
      <c r="C3" s="938" t="s">
        <v>824</v>
      </c>
      <c r="D3" s="937" t="s">
        <v>825</v>
      </c>
      <c r="E3" s="937"/>
      <c r="F3" s="937" t="s">
        <v>826</v>
      </c>
      <c r="G3" s="937"/>
    </row>
    <row r="4" spans="1:256" ht="14.25" customHeight="1">
      <c r="A4" s="939" t="s">
        <v>827</v>
      </c>
      <c r="B4" s="939" t="s">
        <v>828</v>
      </c>
      <c r="C4" s="939">
        <v>2995</v>
      </c>
      <c r="D4" s="940" t="s">
        <v>829</v>
      </c>
      <c r="E4" s="940">
        <v>14.6</v>
      </c>
      <c r="F4" s="940" t="s">
        <v>830</v>
      </c>
      <c r="G4" s="940">
        <v>1</v>
      </c>
    </row>
    <row r="5" spans="1:256">
      <c r="A5" s="941"/>
      <c r="B5" s="941"/>
      <c r="C5" s="942"/>
      <c r="D5" s="943" t="s">
        <v>831</v>
      </c>
      <c r="E5" s="943">
        <v>5.7</v>
      </c>
      <c r="F5" s="943" t="s">
        <v>832</v>
      </c>
      <c r="G5" s="943">
        <v>1.2</v>
      </c>
    </row>
    <row r="6" spans="1:256">
      <c r="A6" s="944"/>
      <c r="B6" s="944"/>
      <c r="C6" s="944"/>
      <c r="D6" s="945" t="s">
        <v>833</v>
      </c>
      <c r="E6" s="945">
        <v>2.8</v>
      </c>
      <c r="F6" s="945" t="s">
        <v>834</v>
      </c>
      <c r="G6" s="945">
        <v>1.4</v>
      </c>
    </row>
    <row r="7" spans="1:256">
      <c r="A7" s="939" t="s">
        <v>835</v>
      </c>
      <c r="B7" s="939" t="s">
        <v>836</v>
      </c>
      <c r="C7" s="946">
        <v>184.3</v>
      </c>
      <c r="D7" s="947" t="s">
        <v>366</v>
      </c>
      <c r="E7" s="947">
        <v>422.1</v>
      </c>
      <c r="F7" s="947" t="s">
        <v>832</v>
      </c>
      <c r="G7" s="947">
        <v>108.3</v>
      </c>
      <c r="H7" s="948"/>
      <c r="I7" s="949"/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8"/>
      <c r="V7" s="948"/>
      <c r="W7" s="948"/>
      <c r="X7" s="948"/>
      <c r="Y7" s="948"/>
      <c r="Z7" s="948"/>
      <c r="AA7" s="948"/>
      <c r="AB7" s="948"/>
      <c r="AC7" s="948"/>
      <c r="AD7" s="948"/>
      <c r="AE7" s="948"/>
      <c r="AF7" s="948"/>
      <c r="AG7" s="948"/>
      <c r="AH7" s="948"/>
      <c r="AI7" s="948"/>
      <c r="AJ7" s="948"/>
      <c r="AK7" s="948"/>
      <c r="AL7" s="948"/>
      <c r="AM7" s="948"/>
      <c r="AN7" s="948"/>
      <c r="AO7" s="948"/>
      <c r="AP7" s="948"/>
      <c r="AQ7" s="948"/>
      <c r="AR7" s="948"/>
      <c r="AS7" s="948"/>
      <c r="AT7" s="948"/>
      <c r="AU7" s="948"/>
      <c r="AV7" s="948"/>
      <c r="AW7" s="948"/>
      <c r="AX7" s="948"/>
      <c r="AY7" s="948"/>
      <c r="AZ7" s="948"/>
      <c r="BA7" s="948"/>
      <c r="BB7" s="948"/>
      <c r="BC7" s="948"/>
      <c r="BD7" s="948"/>
      <c r="BE7" s="948"/>
      <c r="BF7" s="948"/>
      <c r="BG7" s="948"/>
      <c r="BH7" s="948"/>
      <c r="BI7" s="948"/>
      <c r="BJ7" s="948"/>
      <c r="BK7" s="948"/>
      <c r="BL7" s="948"/>
      <c r="BM7" s="948"/>
      <c r="BN7" s="948"/>
      <c r="BO7" s="948"/>
      <c r="BP7" s="948"/>
      <c r="BQ7" s="948"/>
      <c r="BR7" s="948"/>
      <c r="BS7" s="948"/>
      <c r="BT7" s="948"/>
      <c r="BU7" s="948"/>
      <c r="BV7" s="948"/>
      <c r="BW7" s="948"/>
      <c r="BX7" s="948"/>
      <c r="BY7" s="948"/>
      <c r="BZ7" s="948"/>
      <c r="CA7" s="948"/>
      <c r="CB7" s="948"/>
      <c r="CC7" s="948"/>
      <c r="CD7" s="948"/>
      <c r="CE7" s="948"/>
      <c r="CF7" s="948"/>
      <c r="CG7" s="948"/>
      <c r="CH7" s="948"/>
      <c r="CI7" s="948"/>
      <c r="CJ7" s="948"/>
      <c r="CK7" s="948"/>
      <c r="CL7" s="948"/>
      <c r="CM7" s="948"/>
      <c r="CN7" s="948"/>
      <c r="CO7" s="948"/>
      <c r="CP7" s="948"/>
      <c r="CQ7" s="948"/>
      <c r="CR7" s="948"/>
      <c r="CS7" s="948"/>
      <c r="CT7" s="948"/>
      <c r="CU7" s="948"/>
      <c r="CV7" s="948"/>
      <c r="CW7" s="948"/>
      <c r="CX7" s="948"/>
      <c r="CY7" s="948"/>
      <c r="CZ7" s="948"/>
      <c r="DA7" s="948"/>
      <c r="DB7" s="948"/>
      <c r="DC7" s="948"/>
      <c r="DD7" s="948"/>
      <c r="DE7" s="948"/>
      <c r="DF7" s="948"/>
      <c r="DG7" s="948"/>
      <c r="DH7" s="948"/>
      <c r="DI7" s="948"/>
      <c r="DJ7" s="948"/>
      <c r="DK7" s="948"/>
      <c r="DL7" s="948"/>
      <c r="DM7" s="948"/>
      <c r="DN7" s="948"/>
      <c r="DO7" s="948"/>
      <c r="DP7" s="948"/>
      <c r="DQ7" s="948"/>
      <c r="DR7" s="948"/>
      <c r="DS7" s="948"/>
      <c r="DT7" s="948"/>
      <c r="DU7" s="948"/>
      <c r="DV7" s="948"/>
      <c r="DW7" s="948"/>
      <c r="DX7" s="948"/>
      <c r="DY7" s="948"/>
      <c r="DZ7" s="948"/>
      <c r="EA7" s="948"/>
      <c r="EB7" s="948"/>
      <c r="EC7" s="948"/>
      <c r="ED7" s="948"/>
      <c r="EE7" s="948"/>
      <c r="EF7" s="948"/>
      <c r="EG7" s="948"/>
      <c r="EH7" s="948"/>
      <c r="EI7" s="948"/>
      <c r="EJ7" s="948"/>
      <c r="EK7" s="948"/>
      <c r="EL7" s="948"/>
      <c r="EM7" s="948"/>
      <c r="EN7" s="948"/>
      <c r="EO7" s="948"/>
      <c r="EP7" s="948"/>
      <c r="EQ7" s="948"/>
      <c r="ER7" s="948"/>
      <c r="ES7" s="948"/>
      <c r="ET7" s="948"/>
      <c r="EU7" s="948"/>
      <c r="EV7" s="948"/>
      <c r="EW7" s="948"/>
      <c r="EX7" s="948"/>
      <c r="EY7" s="948"/>
      <c r="EZ7" s="948"/>
      <c r="FA7" s="948"/>
      <c r="FB7" s="948"/>
      <c r="FC7" s="948"/>
      <c r="FD7" s="948"/>
      <c r="FE7" s="948"/>
      <c r="FF7" s="948"/>
      <c r="FG7" s="948"/>
      <c r="FH7" s="948"/>
      <c r="FI7" s="948"/>
      <c r="FJ7" s="948"/>
      <c r="FK7" s="948"/>
      <c r="FL7" s="948"/>
      <c r="FM7" s="948"/>
      <c r="FN7" s="948"/>
      <c r="FO7" s="948"/>
      <c r="FP7" s="948"/>
      <c r="FQ7" s="948"/>
      <c r="FR7" s="948"/>
      <c r="FS7" s="948"/>
      <c r="FT7" s="948"/>
      <c r="FU7" s="948"/>
      <c r="FV7" s="948"/>
      <c r="FW7" s="948"/>
      <c r="FX7" s="948"/>
      <c r="FY7" s="948"/>
      <c r="FZ7" s="948"/>
      <c r="GA7" s="948"/>
      <c r="GB7" s="948"/>
      <c r="GC7" s="948"/>
      <c r="GD7" s="948"/>
      <c r="GE7" s="948"/>
      <c r="GF7" s="948"/>
      <c r="GG7" s="948"/>
      <c r="GH7" s="948"/>
      <c r="GI7" s="948"/>
      <c r="GJ7" s="948"/>
      <c r="GK7" s="948"/>
      <c r="GL7" s="948"/>
      <c r="GM7" s="948"/>
      <c r="GN7" s="948"/>
      <c r="GO7" s="948"/>
      <c r="GP7" s="948"/>
      <c r="GQ7" s="948"/>
      <c r="GR7" s="948"/>
      <c r="GS7" s="948"/>
      <c r="GT7" s="948"/>
      <c r="GU7" s="948"/>
      <c r="GV7" s="948"/>
      <c r="GW7" s="948"/>
      <c r="GX7" s="948"/>
      <c r="GY7" s="948"/>
      <c r="GZ7" s="948"/>
      <c r="HA7" s="948"/>
      <c r="HB7" s="948"/>
      <c r="HC7" s="948"/>
      <c r="HD7" s="948"/>
      <c r="HE7" s="948"/>
      <c r="HF7" s="948"/>
      <c r="HG7" s="948"/>
      <c r="HH7" s="948"/>
      <c r="HI7" s="948"/>
      <c r="HJ7" s="948"/>
      <c r="HK7" s="948"/>
      <c r="HL7" s="948"/>
      <c r="HM7" s="948"/>
      <c r="HN7" s="948"/>
      <c r="HO7" s="948"/>
      <c r="HP7" s="948"/>
      <c r="HQ7" s="948"/>
      <c r="HR7" s="948"/>
      <c r="HS7" s="948"/>
      <c r="HT7" s="948"/>
      <c r="HU7" s="948"/>
      <c r="HV7" s="948"/>
      <c r="HW7" s="948"/>
      <c r="HX7" s="948"/>
      <c r="HY7" s="948"/>
      <c r="HZ7" s="948"/>
      <c r="IA7" s="948"/>
      <c r="IB7" s="948"/>
      <c r="IC7" s="948"/>
      <c r="ID7" s="948"/>
      <c r="IE7" s="948"/>
      <c r="IF7" s="948"/>
      <c r="IG7" s="948"/>
      <c r="IH7" s="948"/>
      <c r="II7" s="948"/>
      <c r="IJ7" s="948"/>
      <c r="IK7" s="948"/>
      <c r="IL7" s="948"/>
      <c r="IM7" s="948"/>
      <c r="IN7" s="948"/>
      <c r="IO7" s="948"/>
      <c r="IP7" s="948"/>
      <c r="IQ7" s="948"/>
      <c r="IR7" s="948"/>
      <c r="IS7" s="948"/>
      <c r="IT7" s="948"/>
      <c r="IU7" s="948"/>
      <c r="IV7" s="948"/>
    </row>
    <row r="8" spans="1:256">
      <c r="A8" s="950"/>
      <c r="B8" s="950"/>
      <c r="C8" s="946"/>
      <c r="D8" s="947" t="s">
        <v>837</v>
      </c>
      <c r="E8" s="947">
        <v>299.10000000000002</v>
      </c>
      <c r="F8" s="947" t="s">
        <v>830</v>
      </c>
      <c r="G8" s="951">
        <v>111.6</v>
      </c>
      <c r="H8" s="948"/>
      <c r="I8" s="949"/>
      <c r="J8" s="952"/>
      <c r="K8" s="953"/>
      <c r="L8" s="948"/>
      <c r="M8" s="948"/>
      <c r="N8" s="948"/>
      <c r="O8" s="948"/>
      <c r="P8" s="948"/>
      <c r="Q8" s="948"/>
      <c r="R8" s="948"/>
      <c r="S8" s="948"/>
      <c r="T8" s="948"/>
      <c r="U8" s="948"/>
      <c r="V8" s="948"/>
      <c r="W8" s="948"/>
      <c r="X8" s="948"/>
      <c r="Y8" s="948"/>
      <c r="Z8" s="948"/>
      <c r="AA8" s="948"/>
      <c r="AB8" s="948"/>
      <c r="AC8" s="948"/>
      <c r="AD8" s="948"/>
      <c r="AE8" s="948"/>
      <c r="AF8" s="948"/>
      <c r="AG8" s="948"/>
      <c r="AH8" s="948"/>
      <c r="AI8" s="948"/>
      <c r="AJ8" s="948"/>
      <c r="AK8" s="948"/>
      <c r="AL8" s="948"/>
      <c r="AM8" s="948"/>
      <c r="AN8" s="948"/>
      <c r="AO8" s="948"/>
      <c r="AP8" s="948"/>
      <c r="AQ8" s="948"/>
      <c r="AR8" s="948"/>
      <c r="AS8" s="948"/>
      <c r="AT8" s="948"/>
      <c r="AU8" s="948"/>
      <c r="AV8" s="948"/>
      <c r="AW8" s="948"/>
      <c r="AX8" s="948"/>
      <c r="AY8" s="948"/>
      <c r="AZ8" s="948"/>
      <c r="BA8" s="948"/>
      <c r="BB8" s="948"/>
      <c r="BC8" s="948"/>
      <c r="BD8" s="948"/>
      <c r="BE8" s="948"/>
      <c r="BF8" s="948"/>
      <c r="BG8" s="948"/>
      <c r="BH8" s="948"/>
      <c r="BI8" s="948"/>
      <c r="BJ8" s="948"/>
      <c r="BK8" s="948"/>
      <c r="BL8" s="948"/>
      <c r="BM8" s="948"/>
      <c r="BN8" s="948"/>
      <c r="BO8" s="948"/>
      <c r="BP8" s="948"/>
      <c r="BQ8" s="948"/>
      <c r="BR8" s="948"/>
      <c r="BS8" s="948"/>
      <c r="BT8" s="948"/>
      <c r="BU8" s="948"/>
      <c r="BV8" s="948"/>
      <c r="BW8" s="948"/>
      <c r="BX8" s="948"/>
      <c r="BY8" s="948"/>
      <c r="BZ8" s="948"/>
      <c r="CA8" s="948"/>
      <c r="CB8" s="948"/>
      <c r="CC8" s="948"/>
      <c r="CD8" s="948"/>
      <c r="CE8" s="948"/>
      <c r="CF8" s="948"/>
      <c r="CG8" s="948"/>
      <c r="CH8" s="948"/>
      <c r="CI8" s="948"/>
      <c r="CJ8" s="948"/>
      <c r="CK8" s="948"/>
      <c r="CL8" s="948"/>
      <c r="CM8" s="948"/>
      <c r="CN8" s="948"/>
      <c r="CO8" s="948"/>
      <c r="CP8" s="948"/>
      <c r="CQ8" s="948"/>
      <c r="CR8" s="948"/>
      <c r="CS8" s="948"/>
      <c r="CT8" s="948"/>
      <c r="CU8" s="948"/>
      <c r="CV8" s="948"/>
      <c r="CW8" s="948"/>
      <c r="CX8" s="948"/>
      <c r="CY8" s="948"/>
      <c r="CZ8" s="948"/>
      <c r="DA8" s="948"/>
      <c r="DB8" s="948"/>
      <c r="DC8" s="948"/>
      <c r="DD8" s="948"/>
      <c r="DE8" s="948"/>
      <c r="DF8" s="948"/>
      <c r="DG8" s="948"/>
      <c r="DH8" s="948"/>
      <c r="DI8" s="948"/>
      <c r="DJ8" s="948"/>
      <c r="DK8" s="948"/>
      <c r="DL8" s="948"/>
      <c r="DM8" s="948"/>
      <c r="DN8" s="948"/>
      <c r="DO8" s="948"/>
      <c r="DP8" s="948"/>
      <c r="DQ8" s="948"/>
      <c r="DR8" s="948"/>
      <c r="DS8" s="948"/>
      <c r="DT8" s="948"/>
      <c r="DU8" s="948"/>
      <c r="DV8" s="948"/>
      <c r="DW8" s="948"/>
      <c r="DX8" s="948"/>
      <c r="DY8" s="948"/>
      <c r="DZ8" s="948"/>
      <c r="EA8" s="948"/>
      <c r="EB8" s="948"/>
      <c r="EC8" s="948"/>
      <c r="ED8" s="948"/>
      <c r="EE8" s="948"/>
      <c r="EF8" s="948"/>
      <c r="EG8" s="948"/>
      <c r="EH8" s="948"/>
      <c r="EI8" s="948"/>
      <c r="EJ8" s="948"/>
      <c r="EK8" s="948"/>
      <c r="EL8" s="948"/>
      <c r="EM8" s="948"/>
      <c r="EN8" s="948"/>
      <c r="EO8" s="948"/>
      <c r="EP8" s="948"/>
      <c r="EQ8" s="948"/>
      <c r="ER8" s="948"/>
      <c r="ES8" s="948"/>
      <c r="ET8" s="948"/>
      <c r="EU8" s="948"/>
      <c r="EV8" s="948"/>
      <c r="EW8" s="948"/>
      <c r="EX8" s="948"/>
      <c r="EY8" s="948"/>
      <c r="EZ8" s="948"/>
      <c r="FA8" s="948"/>
      <c r="FB8" s="948"/>
      <c r="FC8" s="948"/>
      <c r="FD8" s="948"/>
      <c r="FE8" s="948"/>
      <c r="FF8" s="948"/>
      <c r="FG8" s="948"/>
      <c r="FH8" s="948"/>
      <c r="FI8" s="948"/>
      <c r="FJ8" s="948"/>
      <c r="FK8" s="948"/>
      <c r="FL8" s="948"/>
      <c r="FM8" s="948"/>
      <c r="FN8" s="948"/>
      <c r="FO8" s="948"/>
      <c r="FP8" s="948"/>
      <c r="FQ8" s="948"/>
      <c r="FR8" s="948"/>
      <c r="FS8" s="948"/>
      <c r="FT8" s="948"/>
      <c r="FU8" s="948"/>
      <c r="FV8" s="948"/>
      <c r="FW8" s="948"/>
      <c r="FX8" s="948"/>
      <c r="FY8" s="948"/>
      <c r="FZ8" s="948"/>
      <c r="GA8" s="948"/>
      <c r="GB8" s="948"/>
      <c r="GC8" s="948"/>
      <c r="GD8" s="948"/>
      <c r="GE8" s="948"/>
      <c r="GF8" s="948"/>
      <c r="GG8" s="948"/>
      <c r="GH8" s="948"/>
      <c r="GI8" s="948"/>
      <c r="GJ8" s="948"/>
      <c r="GK8" s="948"/>
      <c r="GL8" s="948"/>
      <c r="GM8" s="948"/>
      <c r="GN8" s="948"/>
      <c r="GO8" s="948"/>
      <c r="GP8" s="948"/>
      <c r="GQ8" s="948"/>
      <c r="GR8" s="948"/>
      <c r="GS8" s="948"/>
      <c r="GT8" s="948"/>
      <c r="GU8" s="948"/>
      <c r="GV8" s="948"/>
      <c r="GW8" s="948"/>
      <c r="GX8" s="948"/>
      <c r="GY8" s="948"/>
      <c r="GZ8" s="948"/>
      <c r="HA8" s="948"/>
      <c r="HB8" s="948"/>
      <c r="HC8" s="948"/>
      <c r="HD8" s="948"/>
      <c r="HE8" s="948"/>
      <c r="HF8" s="948"/>
      <c r="HG8" s="948"/>
      <c r="HH8" s="948"/>
      <c r="HI8" s="948"/>
      <c r="HJ8" s="948"/>
      <c r="HK8" s="948"/>
      <c r="HL8" s="948"/>
      <c r="HM8" s="948"/>
      <c r="HN8" s="948"/>
      <c r="HO8" s="948"/>
      <c r="HP8" s="948"/>
      <c r="HQ8" s="948"/>
      <c r="HR8" s="948"/>
      <c r="HS8" s="948"/>
      <c r="HT8" s="948"/>
      <c r="HU8" s="948"/>
      <c r="HV8" s="948"/>
      <c r="HW8" s="948"/>
      <c r="HX8" s="948"/>
      <c r="HY8" s="948"/>
      <c r="HZ8" s="948"/>
      <c r="IA8" s="948"/>
      <c r="IB8" s="948"/>
      <c r="IC8" s="948"/>
      <c r="ID8" s="948"/>
      <c r="IE8" s="948"/>
      <c r="IF8" s="948"/>
      <c r="IG8" s="948"/>
      <c r="IH8" s="948"/>
      <c r="II8" s="948"/>
      <c r="IJ8" s="948"/>
      <c r="IK8" s="948"/>
      <c r="IL8" s="948"/>
      <c r="IM8" s="948"/>
      <c r="IN8" s="948"/>
      <c r="IO8" s="948"/>
      <c r="IP8" s="948"/>
      <c r="IQ8" s="948"/>
      <c r="IR8" s="948"/>
      <c r="IS8" s="948"/>
      <c r="IT8" s="948"/>
      <c r="IU8" s="948"/>
      <c r="IV8" s="948"/>
    </row>
    <row r="9" spans="1:256">
      <c r="A9" s="954"/>
      <c r="B9" s="954"/>
      <c r="C9" s="955"/>
      <c r="D9" s="956" t="s">
        <v>833</v>
      </c>
      <c r="E9" s="957">
        <v>217.6</v>
      </c>
      <c r="F9" s="956" t="s">
        <v>838</v>
      </c>
      <c r="G9" s="956">
        <v>118.2</v>
      </c>
      <c r="H9" s="948"/>
      <c r="I9" s="958"/>
      <c r="J9" s="952"/>
      <c r="K9" s="953"/>
      <c r="L9" s="948"/>
      <c r="M9" s="948"/>
      <c r="N9" s="948"/>
      <c r="O9" s="948"/>
      <c r="P9" s="948"/>
      <c r="Q9" s="948"/>
      <c r="R9" s="948"/>
      <c r="S9" s="948"/>
      <c r="T9" s="948"/>
      <c r="U9" s="948"/>
      <c r="V9" s="948"/>
      <c r="W9" s="948"/>
      <c r="X9" s="948"/>
      <c r="Y9" s="948"/>
      <c r="Z9" s="948"/>
      <c r="AA9" s="948"/>
      <c r="AB9" s="948"/>
      <c r="AC9" s="948"/>
      <c r="AD9" s="948"/>
      <c r="AE9" s="948"/>
      <c r="AF9" s="948"/>
      <c r="AG9" s="948"/>
      <c r="AH9" s="948"/>
      <c r="AI9" s="948"/>
      <c r="AJ9" s="948"/>
      <c r="AK9" s="948"/>
      <c r="AL9" s="948"/>
      <c r="AM9" s="948"/>
      <c r="AN9" s="948"/>
      <c r="AO9" s="948"/>
      <c r="AP9" s="948"/>
      <c r="AQ9" s="948"/>
      <c r="AR9" s="948"/>
      <c r="AS9" s="948"/>
      <c r="AT9" s="948"/>
      <c r="AU9" s="948"/>
      <c r="AV9" s="948"/>
      <c r="AW9" s="948"/>
      <c r="AX9" s="948"/>
      <c r="AY9" s="948"/>
      <c r="AZ9" s="948"/>
      <c r="BA9" s="948"/>
      <c r="BB9" s="948"/>
      <c r="BC9" s="948"/>
      <c r="BD9" s="948"/>
      <c r="BE9" s="948"/>
      <c r="BF9" s="948"/>
      <c r="BG9" s="948"/>
      <c r="BH9" s="948"/>
      <c r="BI9" s="948"/>
      <c r="BJ9" s="948"/>
      <c r="BK9" s="948"/>
      <c r="BL9" s="948"/>
      <c r="BM9" s="948"/>
      <c r="BN9" s="948"/>
      <c r="BO9" s="948"/>
      <c r="BP9" s="948"/>
      <c r="BQ9" s="948"/>
      <c r="BR9" s="948"/>
      <c r="BS9" s="948"/>
      <c r="BT9" s="948"/>
      <c r="BU9" s="948"/>
      <c r="BV9" s="948"/>
      <c r="BW9" s="948"/>
      <c r="BX9" s="948"/>
      <c r="BY9" s="948"/>
      <c r="BZ9" s="948"/>
      <c r="CA9" s="948"/>
      <c r="CB9" s="948"/>
      <c r="CC9" s="948"/>
      <c r="CD9" s="948"/>
      <c r="CE9" s="948"/>
      <c r="CF9" s="948"/>
      <c r="CG9" s="948"/>
      <c r="CH9" s="948"/>
      <c r="CI9" s="948"/>
      <c r="CJ9" s="948"/>
      <c r="CK9" s="948"/>
      <c r="CL9" s="948"/>
      <c r="CM9" s="948"/>
      <c r="CN9" s="948"/>
      <c r="CO9" s="948"/>
      <c r="CP9" s="948"/>
      <c r="CQ9" s="948"/>
      <c r="CR9" s="948"/>
      <c r="CS9" s="948"/>
      <c r="CT9" s="948"/>
      <c r="CU9" s="948"/>
      <c r="CV9" s="948"/>
      <c r="CW9" s="948"/>
      <c r="CX9" s="948"/>
      <c r="CY9" s="948"/>
      <c r="CZ9" s="948"/>
      <c r="DA9" s="948"/>
      <c r="DB9" s="948"/>
      <c r="DC9" s="948"/>
      <c r="DD9" s="948"/>
      <c r="DE9" s="948"/>
      <c r="DF9" s="948"/>
      <c r="DG9" s="948"/>
      <c r="DH9" s="948"/>
      <c r="DI9" s="948"/>
      <c r="DJ9" s="948"/>
      <c r="DK9" s="948"/>
      <c r="DL9" s="948"/>
      <c r="DM9" s="948"/>
      <c r="DN9" s="948"/>
      <c r="DO9" s="948"/>
      <c r="DP9" s="948"/>
      <c r="DQ9" s="948"/>
      <c r="DR9" s="948"/>
      <c r="DS9" s="948"/>
      <c r="DT9" s="948"/>
      <c r="DU9" s="948"/>
      <c r="DV9" s="948"/>
      <c r="DW9" s="948"/>
      <c r="DX9" s="948"/>
      <c r="DY9" s="948"/>
      <c r="DZ9" s="948"/>
      <c r="EA9" s="948"/>
      <c r="EB9" s="948"/>
      <c r="EC9" s="948"/>
      <c r="ED9" s="948"/>
      <c r="EE9" s="948"/>
      <c r="EF9" s="948"/>
      <c r="EG9" s="948"/>
      <c r="EH9" s="948"/>
      <c r="EI9" s="948"/>
      <c r="EJ9" s="948"/>
      <c r="EK9" s="948"/>
      <c r="EL9" s="948"/>
      <c r="EM9" s="948"/>
      <c r="EN9" s="948"/>
      <c r="EO9" s="948"/>
      <c r="EP9" s="948"/>
      <c r="EQ9" s="948"/>
      <c r="ER9" s="948"/>
      <c r="ES9" s="948"/>
      <c r="ET9" s="948"/>
      <c r="EU9" s="948"/>
      <c r="EV9" s="948"/>
      <c r="EW9" s="948"/>
      <c r="EX9" s="948"/>
      <c r="EY9" s="948"/>
      <c r="EZ9" s="948"/>
      <c r="FA9" s="948"/>
      <c r="FB9" s="948"/>
      <c r="FC9" s="948"/>
      <c r="FD9" s="948"/>
      <c r="FE9" s="948"/>
      <c r="FF9" s="948"/>
      <c r="FG9" s="948"/>
      <c r="FH9" s="948"/>
      <c r="FI9" s="948"/>
      <c r="FJ9" s="948"/>
      <c r="FK9" s="948"/>
      <c r="FL9" s="948"/>
      <c r="FM9" s="948"/>
      <c r="FN9" s="948"/>
      <c r="FO9" s="948"/>
      <c r="FP9" s="948"/>
      <c r="FQ9" s="948"/>
      <c r="FR9" s="948"/>
      <c r="FS9" s="948"/>
      <c r="FT9" s="948"/>
      <c r="FU9" s="948"/>
      <c r="FV9" s="948"/>
      <c r="FW9" s="948"/>
      <c r="FX9" s="948"/>
      <c r="FY9" s="948"/>
      <c r="FZ9" s="948"/>
      <c r="GA9" s="948"/>
      <c r="GB9" s="948"/>
      <c r="GC9" s="948"/>
      <c r="GD9" s="948"/>
      <c r="GE9" s="948"/>
      <c r="GF9" s="948"/>
      <c r="GG9" s="948"/>
      <c r="GH9" s="948"/>
      <c r="GI9" s="948"/>
      <c r="GJ9" s="948"/>
      <c r="GK9" s="948"/>
      <c r="GL9" s="948"/>
      <c r="GM9" s="948"/>
      <c r="GN9" s="948"/>
      <c r="GO9" s="948"/>
      <c r="GP9" s="948"/>
      <c r="GQ9" s="948"/>
      <c r="GR9" s="948"/>
      <c r="GS9" s="948"/>
      <c r="GT9" s="948"/>
      <c r="GU9" s="948"/>
      <c r="GV9" s="948"/>
      <c r="GW9" s="948"/>
      <c r="GX9" s="948"/>
      <c r="GY9" s="948"/>
      <c r="GZ9" s="948"/>
      <c r="HA9" s="948"/>
      <c r="HB9" s="948"/>
      <c r="HC9" s="948"/>
      <c r="HD9" s="948"/>
      <c r="HE9" s="948"/>
      <c r="HF9" s="948"/>
      <c r="HG9" s="948"/>
      <c r="HH9" s="948"/>
      <c r="HI9" s="948"/>
      <c r="HJ9" s="948"/>
      <c r="HK9" s="948"/>
      <c r="HL9" s="948"/>
      <c r="HM9" s="948"/>
      <c r="HN9" s="948"/>
      <c r="HO9" s="948"/>
      <c r="HP9" s="948"/>
      <c r="HQ9" s="948"/>
      <c r="HR9" s="948"/>
      <c r="HS9" s="948"/>
      <c r="HT9" s="948"/>
      <c r="HU9" s="948"/>
      <c r="HV9" s="948"/>
      <c r="HW9" s="948"/>
      <c r="HX9" s="948"/>
      <c r="HY9" s="948"/>
      <c r="HZ9" s="948"/>
      <c r="IA9" s="948"/>
      <c r="IB9" s="948"/>
      <c r="IC9" s="948"/>
      <c r="ID9" s="948"/>
      <c r="IE9" s="948"/>
      <c r="IF9" s="948"/>
      <c r="IG9" s="948"/>
      <c r="IH9" s="948"/>
      <c r="II9" s="948"/>
      <c r="IJ9" s="948"/>
      <c r="IK9" s="948"/>
      <c r="IL9" s="948"/>
      <c r="IM9" s="948"/>
      <c r="IN9" s="948"/>
      <c r="IO9" s="948"/>
      <c r="IP9" s="948"/>
      <c r="IQ9" s="948"/>
      <c r="IR9" s="948"/>
      <c r="IS9" s="948"/>
      <c r="IT9" s="948"/>
      <c r="IU9" s="948"/>
      <c r="IV9" s="948"/>
    </row>
    <row r="10" spans="1:256" ht="14.25" customHeight="1">
      <c r="A10" s="939" t="s">
        <v>839</v>
      </c>
      <c r="B10" s="959" t="s">
        <v>840</v>
      </c>
      <c r="C10" s="960">
        <v>24.4</v>
      </c>
      <c r="D10" s="961" t="s">
        <v>841</v>
      </c>
      <c r="E10" s="962">
        <v>28.7</v>
      </c>
      <c r="F10" s="961" t="s">
        <v>834</v>
      </c>
      <c r="G10" s="962">
        <v>15.4</v>
      </c>
      <c r="H10" s="948"/>
      <c r="I10" s="958"/>
      <c r="J10" s="952"/>
      <c r="K10" s="953"/>
      <c r="L10" s="948"/>
      <c r="M10" s="948"/>
      <c r="N10" s="948"/>
      <c r="O10" s="948"/>
      <c r="P10" s="948"/>
      <c r="Q10" s="948"/>
      <c r="R10" s="948"/>
      <c r="S10" s="948"/>
      <c r="T10" s="948"/>
      <c r="U10" s="948"/>
      <c r="V10" s="948"/>
      <c r="W10" s="948"/>
      <c r="X10" s="948"/>
      <c r="Y10" s="948"/>
      <c r="Z10" s="948"/>
      <c r="AA10" s="948"/>
      <c r="AB10" s="948"/>
      <c r="AC10" s="948"/>
      <c r="AD10" s="948"/>
      <c r="AE10" s="948"/>
      <c r="AF10" s="948"/>
      <c r="AG10" s="948"/>
      <c r="AH10" s="948"/>
      <c r="AI10" s="948"/>
      <c r="AJ10" s="948"/>
      <c r="AK10" s="948"/>
      <c r="AL10" s="948"/>
      <c r="AM10" s="948"/>
      <c r="AN10" s="948"/>
      <c r="AO10" s="948"/>
      <c r="AP10" s="948"/>
      <c r="AQ10" s="948"/>
      <c r="AR10" s="948"/>
      <c r="AS10" s="948"/>
      <c r="AT10" s="948"/>
      <c r="AU10" s="948"/>
      <c r="AV10" s="948"/>
      <c r="AW10" s="948"/>
      <c r="AX10" s="948"/>
      <c r="AY10" s="948"/>
      <c r="AZ10" s="948"/>
      <c r="BA10" s="948"/>
      <c r="BB10" s="948"/>
      <c r="BC10" s="948"/>
      <c r="BD10" s="948"/>
      <c r="BE10" s="948"/>
      <c r="BF10" s="948"/>
      <c r="BG10" s="948"/>
      <c r="BH10" s="948"/>
      <c r="BI10" s="948"/>
      <c r="BJ10" s="948"/>
      <c r="BK10" s="948"/>
      <c r="BL10" s="948"/>
      <c r="BM10" s="948"/>
      <c r="BN10" s="948"/>
      <c r="BO10" s="948"/>
      <c r="BP10" s="948"/>
      <c r="BQ10" s="948"/>
      <c r="BR10" s="948"/>
      <c r="BS10" s="948"/>
      <c r="BT10" s="948"/>
      <c r="BU10" s="948"/>
      <c r="BV10" s="948"/>
      <c r="BW10" s="948"/>
      <c r="BX10" s="948"/>
      <c r="BY10" s="948"/>
      <c r="BZ10" s="948"/>
      <c r="CA10" s="948"/>
      <c r="CB10" s="948"/>
      <c r="CC10" s="948"/>
      <c r="CD10" s="948"/>
      <c r="CE10" s="948"/>
      <c r="CF10" s="948"/>
      <c r="CG10" s="948"/>
      <c r="CH10" s="948"/>
      <c r="CI10" s="948"/>
      <c r="CJ10" s="948"/>
      <c r="CK10" s="948"/>
      <c r="CL10" s="948"/>
      <c r="CM10" s="948"/>
      <c r="CN10" s="948"/>
      <c r="CO10" s="948"/>
      <c r="CP10" s="948"/>
      <c r="CQ10" s="948"/>
      <c r="CR10" s="948"/>
      <c r="CS10" s="948"/>
      <c r="CT10" s="948"/>
      <c r="CU10" s="948"/>
      <c r="CV10" s="948"/>
      <c r="CW10" s="948"/>
      <c r="CX10" s="948"/>
      <c r="CY10" s="948"/>
      <c r="CZ10" s="948"/>
      <c r="DA10" s="948"/>
      <c r="DB10" s="948"/>
      <c r="DC10" s="948"/>
      <c r="DD10" s="948"/>
      <c r="DE10" s="948"/>
      <c r="DF10" s="948"/>
      <c r="DG10" s="948"/>
      <c r="DH10" s="948"/>
      <c r="DI10" s="948"/>
      <c r="DJ10" s="948"/>
      <c r="DK10" s="948"/>
      <c r="DL10" s="948"/>
      <c r="DM10" s="948"/>
      <c r="DN10" s="948"/>
      <c r="DO10" s="948"/>
      <c r="DP10" s="948"/>
      <c r="DQ10" s="948"/>
      <c r="DR10" s="948"/>
      <c r="DS10" s="948"/>
      <c r="DT10" s="948"/>
      <c r="DU10" s="948"/>
      <c r="DV10" s="948"/>
      <c r="DW10" s="948"/>
      <c r="DX10" s="948"/>
      <c r="DY10" s="948"/>
      <c r="DZ10" s="948"/>
      <c r="EA10" s="948"/>
      <c r="EB10" s="948"/>
      <c r="EC10" s="948"/>
      <c r="ED10" s="948"/>
      <c r="EE10" s="948"/>
      <c r="EF10" s="948"/>
      <c r="EG10" s="948"/>
      <c r="EH10" s="948"/>
      <c r="EI10" s="948"/>
      <c r="EJ10" s="948"/>
      <c r="EK10" s="948"/>
      <c r="EL10" s="948"/>
      <c r="EM10" s="948"/>
      <c r="EN10" s="948"/>
      <c r="EO10" s="948"/>
      <c r="EP10" s="948"/>
      <c r="EQ10" s="948"/>
      <c r="ER10" s="948"/>
      <c r="ES10" s="948"/>
      <c r="ET10" s="948"/>
      <c r="EU10" s="948"/>
      <c r="EV10" s="948"/>
      <c r="EW10" s="948"/>
      <c r="EX10" s="948"/>
      <c r="EY10" s="948"/>
      <c r="EZ10" s="948"/>
      <c r="FA10" s="948"/>
      <c r="FB10" s="948"/>
      <c r="FC10" s="948"/>
      <c r="FD10" s="948"/>
      <c r="FE10" s="948"/>
      <c r="FF10" s="948"/>
      <c r="FG10" s="948"/>
      <c r="FH10" s="948"/>
      <c r="FI10" s="948"/>
      <c r="FJ10" s="948"/>
      <c r="FK10" s="948"/>
      <c r="FL10" s="948"/>
      <c r="FM10" s="948"/>
      <c r="FN10" s="948"/>
      <c r="FO10" s="948"/>
      <c r="FP10" s="948"/>
      <c r="FQ10" s="948"/>
      <c r="FR10" s="948"/>
      <c r="FS10" s="948"/>
      <c r="FT10" s="948"/>
      <c r="FU10" s="948"/>
      <c r="FV10" s="948"/>
      <c r="FW10" s="948"/>
      <c r="FX10" s="948"/>
      <c r="FY10" s="948"/>
      <c r="FZ10" s="948"/>
      <c r="GA10" s="948"/>
      <c r="GB10" s="948"/>
      <c r="GC10" s="948"/>
      <c r="GD10" s="948"/>
      <c r="GE10" s="948"/>
      <c r="GF10" s="948"/>
      <c r="GG10" s="948"/>
      <c r="GH10" s="948"/>
      <c r="GI10" s="948"/>
      <c r="GJ10" s="948"/>
      <c r="GK10" s="948"/>
      <c r="GL10" s="948"/>
      <c r="GM10" s="948"/>
      <c r="GN10" s="948"/>
      <c r="GO10" s="948"/>
      <c r="GP10" s="948"/>
      <c r="GQ10" s="948"/>
      <c r="GR10" s="948"/>
      <c r="GS10" s="948"/>
      <c r="GT10" s="948"/>
      <c r="GU10" s="948"/>
      <c r="GV10" s="948"/>
      <c r="GW10" s="948"/>
      <c r="GX10" s="948"/>
      <c r="GY10" s="948"/>
      <c r="GZ10" s="948"/>
      <c r="HA10" s="948"/>
      <c r="HB10" s="948"/>
      <c r="HC10" s="948"/>
      <c r="HD10" s="948"/>
      <c r="HE10" s="948"/>
      <c r="HF10" s="948"/>
      <c r="HG10" s="948"/>
      <c r="HH10" s="948"/>
      <c r="HI10" s="948"/>
      <c r="HJ10" s="948"/>
      <c r="HK10" s="948"/>
      <c r="HL10" s="948"/>
      <c r="HM10" s="948"/>
      <c r="HN10" s="948"/>
      <c r="HO10" s="948"/>
      <c r="HP10" s="948"/>
      <c r="HQ10" s="948"/>
      <c r="HR10" s="948"/>
      <c r="HS10" s="948"/>
      <c r="HT10" s="948"/>
      <c r="HU10" s="948"/>
      <c r="HV10" s="948"/>
      <c r="HW10" s="948"/>
      <c r="HX10" s="948"/>
      <c r="HY10" s="948"/>
      <c r="HZ10" s="948"/>
      <c r="IA10" s="948"/>
      <c r="IB10" s="948"/>
      <c r="IC10" s="948"/>
      <c r="ID10" s="948"/>
      <c r="IE10" s="948"/>
      <c r="IF10" s="948"/>
      <c r="IG10" s="948"/>
      <c r="IH10" s="948"/>
      <c r="II10" s="948"/>
      <c r="IJ10" s="948"/>
      <c r="IK10" s="948"/>
      <c r="IL10" s="948"/>
      <c r="IM10" s="948"/>
      <c r="IN10" s="948"/>
      <c r="IO10" s="948"/>
      <c r="IP10" s="948"/>
      <c r="IQ10" s="948"/>
      <c r="IR10" s="948"/>
      <c r="IS10" s="948"/>
      <c r="IT10" s="948"/>
      <c r="IU10" s="948"/>
      <c r="IV10" s="948"/>
    </row>
    <row r="11" spans="1:256">
      <c r="A11" s="950"/>
      <c r="B11" s="946"/>
      <c r="C11" s="963"/>
      <c r="D11" s="947" t="s">
        <v>842</v>
      </c>
      <c r="E11" s="964">
        <v>27.1</v>
      </c>
      <c r="F11" s="947" t="s">
        <v>832</v>
      </c>
      <c r="G11" s="964">
        <v>18.399999999999999</v>
      </c>
      <c r="H11" s="948"/>
      <c r="I11" s="958"/>
      <c r="J11" s="952"/>
      <c r="K11" s="953"/>
      <c r="L11" s="948"/>
      <c r="M11" s="948"/>
      <c r="N11" s="948"/>
      <c r="O11" s="948"/>
      <c r="P11" s="948"/>
      <c r="Q11" s="948"/>
      <c r="R11" s="948"/>
      <c r="S11" s="948"/>
      <c r="T11" s="948"/>
      <c r="U11" s="948"/>
      <c r="V11" s="948"/>
      <c r="W11" s="948"/>
      <c r="X11" s="948"/>
      <c r="Y11" s="948"/>
      <c r="Z11" s="948"/>
      <c r="AA11" s="948"/>
      <c r="AB11" s="948"/>
      <c r="AC11" s="948"/>
      <c r="AD11" s="948"/>
      <c r="AE11" s="948"/>
      <c r="AF11" s="948"/>
      <c r="AG11" s="948"/>
      <c r="AH11" s="948"/>
      <c r="AI11" s="948"/>
      <c r="AJ11" s="948"/>
      <c r="AK11" s="948"/>
      <c r="AL11" s="948"/>
      <c r="AM11" s="948"/>
      <c r="AN11" s="948"/>
      <c r="AO11" s="948"/>
      <c r="AP11" s="948"/>
      <c r="AQ11" s="948"/>
      <c r="AR11" s="948"/>
      <c r="AS11" s="948"/>
      <c r="AT11" s="948"/>
      <c r="AU11" s="948"/>
      <c r="AV11" s="948"/>
      <c r="AW11" s="948"/>
      <c r="AX11" s="948"/>
      <c r="AY11" s="948"/>
      <c r="AZ11" s="948"/>
      <c r="BA11" s="948"/>
      <c r="BB11" s="948"/>
      <c r="BC11" s="948"/>
      <c r="BD11" s="948"/>
      <c r="BE11" s="948"/>
      <c r="BF11" s="948"/>
      <c r="BG11" s="948"/>
      <c r="BH11" s="948"/>
      <c r="BI11" s="948"/>
      <c r="BJ11" s="948"/>
      <c r="BK11" s="948"/>
      <c r="BL11" s="948"/>
      <c r="BM11" s="948"/>
      <c r="BN11" s="948"/>
      <c r="BO11" s="948"/>
      <c r="BP11" s="948"/>
      <c r="BQ11" s="948"/>
      <c r="BR11" s="948"/>
      <c r="BS11" s="948"/>
      <c r="BT11" s="948"/>
      <c r="BU11" s="948"/>
      <c r="BV11" s="948"/>
      <c r="BW11" s="948"/>
      <c r="BX11" s="948"/>
      <c r="BY11" s="948"/>
      <c r="BZ11" s="948"/>
      <c r="CA11" s="948"/>
      <c r="CB11" s="948"/>
      <c r="CC11" s="948"/>
      <c r="CD11" s="948"/>
      <c r="CE11" s="948"/>
      <c r="CF11" s="948"/>
      <c r="CG11" s="948"/>
      <c r="CH11" s="948"/>
      <c r="CI11" s="948"/>
      <c r="CJ11" s="948"/>
      <c r="CK11" s="948"/>
      <c r="CL11" s="948"/>
      <c r="CM11" s="948"/>
      <c r="CN11" s="948"/>
      <c r="CO11" s="948"/>
      <c r="CP11" s="948"/>
      <c r="CQ11" s="948"/>
      <c r="CR11" s="948"/>
      <c r="CS11" s="948"/>
      <c r="CT11" s="948"/>
      <c r="CU11" s="948"/>
      <c r="CV11" s="948"/>
      <c r="CW11" s="948"/>
      <c r="CX11" s="948"/>
      <c r="CY11" s="948"/>
      <c r="CZ11" s="948"/>
      <c r="DA11" s="948"/>
      <c r="DB11" s="948"/>
      <c r="DC11" s="948"/>
      <c r="DD11" s="948"/>
      <c r="DE11" s="948"/>
      <c r="DF11" s="948"/>
      <c r="DG11" s="948"/>
      <c r="DH11" s="948"/>
      <c r="DI11" s="948"/>
      <c r="DJ11" s="948"/>
      <c r="DK11" s="948"/>
      <c r="DL11" s="948"/>
      <c r="DM11" s="948"/>
      <c r="DN11" s="948"/>
      <c r="DO11" s="948"/>
      <c r="DP11" s="948"/>
      <c r="DQ11" s="948"/>
      <c r="DR11" s="948"/>
      <c r="DS11" s="948"/>
      <c r="DT11" s="948"/>
      <c r="DU11" s="948"/>
      <c r="DV11" s="948"/>
      <c r="DW11" s="948"/>
      <c r="DX11" s="948"/>
      <c r="DY11" s="948"/>
      <c r="DZ11" s="948"/>
      <c r="EA11" s="948"/>
      <c r="EB11" s="948"/>
      <c r="EC11" s="948"/>
      <c r="ED11" s="948"/>
      <c r="EE11" s="948"/>
      <c r="EF11" s="948"/>
      <c r="EG11" s="948"/>
      <c r="EH11" s="948"/>
      <c r="EI11" s="948"/>
      <c r="EJ11" s="948"/>
      <c r="EK11" s="948"/>
      <c r="EL11" s="948"/>
      <c r="EM11" s="948"/>
      <c r="EN11" s="948"/>
      <c r="EO11" s="948"/>
      <c r="EP11" s="948"/>
      <c r="EQ11" s="948"/>
      <c r="ER11" s="948"/>
      <c r="ES11" s="948"/>
      <c r="ET11" s="948"/>
      <c r="EU11" s="948"/>
      <c r="EV11" s="948"/>
      <c r="EW11" s="948"/>
      <c r="EX11" s="948"/>
      <c r="EY11" s="948"/>
      <c r="EZ11" s="948"/>
      <c r="FA11" s="948"/>
      <c r="FB11" s="948"/>
      <c r="FC11" s="948"/>
      <c r="FD11" s="948"/>
      <c r="FE11" s="948"/>
      <c r="FF11" s="948"/>
      <c r="FG11" s="948"/>
      <c r="FH11" s="948"/>
      <c r="FI11" s="948"/>
      <c r="FJ11" s="948"/>
      <c r="FK11" s="948"/>
      <c r="FL11" s="948"/>
      <c r="FM11" s="948"/>
      <c r="FN11" s="948"/>
      <c r="FO11" s="948"/>
      <c r="FP11" s="948"/>
      <c r="FQ11" s="948"/>
      <c r="FR11" s="948"/>
      <c r="FS11" s="948"/>
      <c r="FT11" s="948"/>
      <c r="FU11" s="948"/>
      <c r="FV11" s="948"/>
      <c r="FW11" s="948"/>
      <c r="FX11" s="948"/>
      <c r="FY11" s="948"/>
      <c r="FZ11" s="948"/>
      <c r="GA11" s="948"/>
      <c r="GB11" s="948"/>
      <c r="GC11" s="948"/>
      <c r="GD11" s="948"/>
      <c r="GE11" s="948"/>
      <c r="GF11" s="948"/>
      <c r="GG11" s="948"/>
      <c r="GH11" s="948"/>
      <c r="GI11" s="948"/>
      <c r="GJ11" s="948"/>
      <c r="GK11" s="948"/>
      <c r="GL11" s="948"/>
      <c r="GM11" s="948"/>
      <c r="GN11" s="948"/>
      <c r="GO11" s="948"/>
      <c r="GP11" s="948"/>
      <c r="GQ11" s="948"/>
      <c r="GR11" s="948"/>
      <c r="GS11" s="948"/>
      <c r="GT11" s="948"/>
      <c r="GU11" s="948"/>
      <c r="GV11" s="948"/>
      <c r="GW11" s="948"/>
      <c r="GX11" s="948"/>
      <c r="GY11" s="948"/>
      <c r="GZ11" s="948"/>
      <c r="HA11" s="948"/>
      <c r="HB11" s="948"/>
      <c r="HC11" s="948"/>
      <c r="HD11" s="948"/>
      <c r="HE11" s="948"/>
      <c r="HF11" s="948"/>
      <c r="HG11" s="948"/>
      <c r="HH11" s="948"/>
      <c r="HI11" s="948"/>
      <c r="HJ11" s="948"/>
      <c r="HK11" s="948"/>
      <c r="HL11" s="948"/>
      <c r="HM11" s="948"/>
      <c r="HN11" s="948"/>
      <c r="HO11" s="948"/>
      <c r="HP11" s="948"/>
      <c r="HQ11" s="948"/>
      <c r="HR11" s="948"/>
      <c r="HS11" s="948"/>
      <c r="HT11" s="948"/>
      <c r="HU11" s="948"/>
      <c r="HV11" s="948"/>
      <c r="HW11" s="948"/>
      <c r="HX11" s="948"/>
      <c r="HY11" s="948"/>
      <c r="HZ11" s="948"/>
      <c r="IA11" s="948"/>
      <c r="IB11" s="948"/>
      <c r="IC11" s="948"/>
      <c r="ID11" s="948"/>
      <c r="IE11" s="948"/>
      <c r="IF11" s="948"/>
      <c r="IG11" s="948"/>
      <c r="IH11" s="948"/>
      <c r="II11" s="948"/>
      <c r="IJ11" s="948"/>
      <c r="IK11" s="948"/>
      <c r="IL11" s="948"/>
      <c r="IM11" s="948"/>
      <c r="IN11" s="948"/>
      <c r="IO11" s="948"/>
      <c r="IP11" s="948"/>
      <c r="IQ11" s="948"/>
      <c r="IR11" s="948"/>
      <c r="IS11" s="948"/>
      <c r="IT11" s="948"/>
      <c r="IU11" s="948"/>
      <c r="IV11" s="948"/>
    </row>
    <row r="12" spans="1:256">
      <c r="A12" s="954"/>
      <c r="B12" s="955"/>
      <c r="C12" s="965"/>
      <c r="D12" s="956" t="s">
        <v>831</v>
      </c>
      <c r="E12" s="957">
        <v>26.9</v>
      </c>
      <c r="F12" s="956" t="s">
        <v>830</v>
      </c>
      <c r="G12" s="957">
        <v>19.7</v>
      </c>
      <c r="H12" s="948"/>
      <c r="I12" s="958"/>
      <c r="J12" s="952"/>
      <c r="K12" s="953"/>
      <c r="L12" s="948"/>
      <c r="M12" s="948"/>
      <c r="N12" s="948"/>
      <c r="O12" s="948"/>
      <c r="P12" s="948"/>
      <c r="Q12" s="948"/>
      <c r="R12" s="948"/>
      <c r="S12" s="948"/>
      <c r="T12" s="948"/>
      <c r="U12" s="948"/>
      <c r="V12" s="948"/>
      <c r="W12" s="948"/>
      <c r="X12" s="948"/>
      <c r="Y12" s="948"/>
      <c r="Z12" s="948"/>
      <c r="AA12" s="948"/>
      <c r="AB12" s="948"/>
      <c r="AC12" s="948"/>
      <c r="AD12" s="948"/>
      <c r="AE12" s="948"/>
      <c r="AF12" s="948"/>
      <c r="AG12" s="948"/>
      <c r="AH12" s="948"/>
      <c r="AI12" s="948"/>
      <c r="AJ12" s="948"/>
      <c r="AK12" s="948"/>
      <c r="AL12" s="948"/>
      <c r="AM12" s="948"/>
      <c r="AN12" s="948"/>
      <c r="AO12" s="948"/>
      <c r="AP12" s="948"/>
      <c r="AQ12" s="948"/>
      <c r="AR12" s="948"/>
      <c r="AS12" s="948"/>
      <c r="AT12" s="948"/>
      <c r="AU12" s="948"/>
      <c r="AV12" s="948"/>
      <c r="AW12" s="948"/>
      <c r="AX12" s="948"/>
      <c r="AY12" s="948"/>
      <c r="AZ12" s="948"/>
      <c r="BA12" s="948"/>
      <c r="BB12" s="948"/>
      <c r="BC12" s="948"/>
      <c r="BD12" s="948"/>
      <c r="BE12" s="948"/>
      <c r="BF12" s="948"/>
      <c r="BG12" s="948"/>
      <c r="BH12" s="948"/>
      <c r="BI12" s="948"/>
      <c r="BJ12" s="948"/>
      <c r="BK12" s="948"/>
      <c r="BL12" s="948"/>
      <c r="BM12" s="948"/>
      <c r="BN12" s="948"/>
      <c r="BO12" s="948"/>
      <c r="BP12" s="948"/>
      <c r="BQ12" s="948"/>
      <c r="BR12" s="948"/>
      <c r="BS12" s="948"/>
      <c r="BT12" s="948"/>
      <c r="BU12" s="948"/>
      <c r="BV12" s="948"/>
      <c r="BW12" s="948"/>
      <c r="BX12" s="948"/>
      <c r="BY12" s="948"/>
      <c r="BZ12" s="948"/>
      <c r="CA12" s="948"/>
      <c r="CB12" s="948"/>
      <c r="CC12" s="948"/>
      <c r="CD12" s="948"/>
      <c r="CE12" s="948"/>
      <c r="CF12" s="948"/>
      <c r="CG12" s="948"/>
      <c r="CH12" s="948"/>
      <c r="CI12" s="948"/>
      <c r="CJ12" s="948"/>
      <c r="CK12" s="948"/>
      <c r="CL12" s="948"/>
      <c r="CM12" s="948"/>
      <c r="CN12" s="948"/>
      <c r="CO12" s="948"/>
      <c r="CP12" s="948"/>
      <c r="CQ12" s="948"/>
      <c r="CR12" s="948"/>
      <c r="CS12" s="948"/>
      <c r="CT12" s="948"/>
      <c r="CU12" s="948"/>
      <c r="CV12" s="948"/>
      <c r="CW12" s="948"/>
      <c r="CX12" s="948"/>
      <c r="CY12" s="948"/>
      <c r="CZ12" s="948"/>
      <c r="DA12" s="948"/>
      <c r="DB12" s="948"/>
      <c r="DC12" s="948"/>
      <c r="DD12" s="948"/>
      <c r="DE12" s="948"/>
      <c r="DF12" s="948"/>
      <c r="DG12" s="948"/>
      <c r="DH12" s="948"/>
      <c r="DI12" s="948"/>
      <c r="DJ12" s="948"/>
      <c r="DK12" s="948"/>
      <c r="DL12" s="948"/>
      <c r="DM12" s="948"/>
      <c r="DN12" s="948"/>
      <c r="DO12" s="948"/>
      <c r="DP12" s="948"/>
      <c r="DQ12" s="948"/>
      <c r="DR12" s="948"/>
      <c r="DS12" s="948"/>
      <c r="DT12" s="948"/>
      <c r="DU12" s="948"/>
      <c r="DV12" s="948"/>
      <c r="DW12" s="948"/>
      <c r="DX12" s="948"/>
      <c r="DY12" s="948"/>
      <c r="DZ12" s="948"/>
      <c r="EA12" s="948"/>
      <c r="EB12" s="948"/>
      <c r="EC12" s="948"/>
      <c r="ED12" s="948"/>
      <c r="EE12" s="948"/>
      <c r="EF12" s="948"/>
      <c r="EG12" s="948"/>
      <c r="EH12" s="948"/>
      <c r="EI12" s="948"/>
      <c r="EJ12" s="948"/>
      <c r="EK12" s="948"/>
      <c r="EL12" s="948"/>
      <c r="EM12" s="948"/>
      <c r="EN12" s="948"/>
      <c r="EO12" s="948"/>
      <c r="EP12" s="948"/>
      <c r="EQ12" s="948"/>
      <c r="ER12" s="948"/>
      <c r="ES12" s="948"/>
      <c r="ET12" s="948"/>
      <c r="EU12" s="948"/>
      <c r="EV12" s="948"/>
      <c r="EW12" s="948"/>
      <c r="EX12" s="948"/>
      <c r="EY12" s="948"/>
      <c r="EZ12" s="948"/>
      <c r="FA12" s="948"/>
      <c r="FB12" s="948"/>
      <c r="FC12" s="948"/>
      <c r="FD12" s="948"/>
      <c r="FE12" s="948"/>
      <c r="FF12" s="948"/>
      <c r="FG12" s="948"/>
      <c r="FH12" s="948"/>
      <c r="FI12" s="948"/>
      <c r="FJ12" s="948"/>
      <c r="FK12" s="948"/>
      <c r="FL12" s="948"/>
      <c r="FM12" s="948"/>
      <c r="FN12" s="948"/>
      <c r="FO12" s="948"/>
      <c r="FP12" s="948"/>
      <c r="FQ12" s="948"/>
      <c r="FR12" s="948"/>
      <c r="FS12" s="948"/>
      <c r="FT12" s="948"/>
      <c r="FU12" s="948"/>
      <c r="FV12" s="948"/>
      <c r="FW12" s="948"/>
      <c r="FX12" s="948"/>
      <c r="FY12" s="948"/>
      <c r="FZ12" s="948"/>
      <c r="GA12" s="948"/>
      <c r="GB12" s="948"/>
      <c r="GC12" s="948"/>
      <c r="GD12" s="948"/>
      <c r="GE12" s="948"/>
      <c r="GF12" s="948"/>
      <c r="GG12" s="948"/>
      <c r="GH12" s="948"/>
      <c r="GI12" s="948"/>
      <c r="GJ12" s="948"/>
      <c r="GK12" s="948"/>
      <c r="GL12" s="948"/>
      <c r="GM12" s="948"/>
      <c r="GN12" s="948"/>
      <c r="GO12" s="948"/>
      <c r="GP12" s="948"/>
      <c r="GQ12" s="948"/>
      <c r="GR12" s="948"/>
      <c r="GS12" s="948"/>
      <c r="GT12" s="948"/>
      <c r="GU12" s="948"/>
      <c r="GV12" s="948"/>
      <c r="GW12" s="948"/>
      <c r="GX12" s="948"/>
      <c r="GY12" s="948"/>
      <c r="GZ12" s="948"/>
      <c r="HA12" s="948"/>
      <c r="HB12" s="948"/>
      <c r="HC12" s="948"/>
      <c r="HD12" s="948"/>
      <c r="HE12" s="948"/>
      <c r="HF12" s="948"/>
      <c r="HG12" s="948"/>
      <c r="HH12" s="948"/>
      <c r="HI12" s="948"/>
      <c r="HJ12" s="948"/>
      <c r="HK12" s="948"/>
      <c r="HL12" s="948"/>
      <c r="HM12" s="948"/>
      <c r="HN12" s="948"/>
      <c r="HO12" s="948"/>
      <c r="HP12" s="948"/>
      <c r="HQ12" s="948"/>
      <c r="HR12" s="948"/>
      <c r="HS12" s="948"/>
      <c r="HT12" s="948"/>
      <c r="HU12" s="948"/>
      <c r="HV12" s="948"/>
      <c r="HW12" s="948"/>
      <c r="HX12" s="948"/>
      <c r="HY12" s="948"/>
      <c r="HZ12" s="948"/>
      <c r="IA12" s="948"/>
      <c r="IB12" s="948"/>
      <c r="IC12" s="948"/>
      <c r="ID12" s="948"/>
      <c r="IE12" s="948"/>
      <c r="IF12" s="948"/>
      <c r="IG12" s="948"/>
      <c r="IH12" s="948"/>
      <c r="II12" s="948"/>
      <c r="IJ12" s="948"/>
      <c r="IK12" s="948"/>
      <c r="IL12" s="948"/>
      <c r="IM12" s="948"/>
      <c r="IN12" s="948"/>
      <c r="IO12" s="948"/>
      <c r="IP12" s="948"/>
      <c r="IQ12" s="948"/>
      <c r="IR12" s="948"/>
      <c r="IS12" s="948"/>
      <c r="IT12" s="948"/>
      <c r="IU12" s="948"/>
      <c r="IV12" s="948"/>
    </row>
    <row r="13" spans="1:256" ht="14.25" customHeight="1">
      <c r="A13" s="939" t="s">
        <v>843</v>
      </c>
      <c r="B13" s="959" t="s">
        <v>840</v>
      </c>
      <c r="C13" s="960">
        <v>7</v>
      </c>
      <c r="D13" s="961" t="s">
        <v>844</v>
      </c>
      <c r="E13" s="962">
        <v>10.199999999999999</v>
      </c>
      <c r="F13" s="961" t="s">
        <v>845</v>
      </c>
      <c r="G13" s="962">
        <v>3.8</v>
      </c>
      <c r="H13" s="948"/>
      <c r="I13" s="958"/>
      <c r="J13" s="952"/>
      <c r="K13" s="953"/>
      <c r="L13" s="948"/>
      <c r="M13" s="948"/>
      <c r="N13" s="948"/>
      <c r="O13" s="948"/>
      <c r="P13" s="948"/>
      <c r="Q13" s="948"/>
      <c r="R13" s="948"/>
      <c r="S13" s="948"/>
      <c r="T13" s="948"/>
      <c r="U13" s="948"/>
      <c r="V13" s="948"/>
      <c r="W13" s="948"/>
      <c r="X13" s="948"/>
      <c r="Y13" s="948"/>
      <c r="Z13" s="948"/>
      <c r="AA13" s="948"/>
      <c r="AB13" s="948"/>
      <c r="AC13" s="948"/>
      <c r="AD13" s="948"/>
      <c r="AE13" s="948"/>
      <c r="AF13" s="948"/>
      <c r="AG13" s="948"/>
      <c r="AH13" s="948"/>
      <c r="AI13" s="948"/>
      <c r="AJ13" s="948"/>
      <c r="AK13" s="948"/>
      <c r="AL13" s="948"/>
      <c r="AM13" s="948"/>
      <c r="AN13" s="948"/>
      <c r="AO13" s="948"/>
      <c r="AP13" s="948"/>
      <c r="AQ13" s="948"/>
      <c r="AR13" s="948"/>
      <c r="AS13" s="948"/>
      <c r="AT13" s="948"/>
      <c r="AU13" s="948"/>
      <c r="AV13" s="948"/>
      <c r="AW13" s="948"/>
      <c r="AX13" s="948"/>
      <c r="AY13" s="948"/>
      <c r="AZ13" s="948"/>
      <c r="BA13" s="948"/>
      <c r="BB13" s="948"/>
      <c r="BC13" s="948"/>
      <c r="BD13" s="948"/>
      <c r="BE13" s="948"/>
      <c r="BF13" s="948"/>
      <c r="BG13" s="948"/>
      <c r="BH13" s="948"/>
      <c r="BI13" s="948"/>
      <c r="BJ13" s="948"/>
      <c r="BK13" s="948"/>
      <c r="BL13" s="948"/>
      <c r="BM13" s="948"/>
      <c r="BN13" s="948"/>
      <c r="BO13" s="948"/>
      <c r="BP13" s="948"/>
      <c r="BQ13" s="948"/>
      <c r="BR13" s="948"/>
      <c r="BS13" s="948"/>
      <c r="BT13" s="948"/>
      <c r="BU13" s="948"/>
      <c r="BV13" s="948"/>
      <c r="BW13" s="948"/>
      <c r="BX13" s="948"/>
      <c r="BY13" s="948"/>
      <c r="BZ13" s="948"/>
      <c r="CA13" s="948"/>
      <c r="CB13" s="948"/>
      <c r="CC13" s="948"/>
      <c r="CD13" s="948"/>
      <c r="CE13" s="948"/>
      <c r="CF13" s="948"/>
      <c r="CG13" s="948"/>
      <c r="CH13" s="948"/>
      <c r="CI13" s="948"/>
      <c r="CJ13" s="948"/>
      <c r="CK13" s="948"/>
      <c r="CL13" s="948"/>
      <c r="CM13" s="948"/>
      <c r="CN13" s="948"/>
      <c r="CO13" s="948"/>
      <c r="CP13" s="948"/>
      <c r="CQ13" s="948"/>
      <c r="CR13" s="948"/>
      <c r="CS13" s="948"/>
      <c r="CT13" s="948"/>
      <c r="CU13" s="948"/>
      <c r="CV13" s="948"/>
      <c r="CW13" s="948"/>
      <c r="CX13" s="948"/>
      <c r="CY13" s="948"/>
      <c r="CZ13" s="948"/>
      <c r="DA13" s="948"/>
      <c r="DB13" s="948"/>
      <c r="DC13" s="948"/>
      <c r="DD13" s="948"/>
      <c r="DE13" s="948"/>
      <c r="DF13" s="948"/>
      <c r="DG13" s="948"/>
      <c r="DH13" s="948"/>
      <c r="DI13" s="948"/>
      <c r="DJ13" s="948"/>
      <c r="DK13" s="948"/>
      <c r="DL13" s="948"/>
      <c r="DM13" s="948"/>
      <c r="DN13" s="948"/>
      <c r="DO13" s="948"/>
      <c r="DP13" s="948"/>
      <c r="DQ13" s="948"/>
      <c r="DR13" s="948"/>
      <c r="DS13" s="948"/>
      <c r="DT13" s="948"/>
      <c r="DU13" s="948"/>
      <c r="DV13" s="948"/>
      <c r="DW13" s="948"/>
      <c r="DX13" s="948"/>
      <c r="DY13" s="948"/>
      <c r="DZ13" s="948"/>
      <c r="EA13" s="948"/>
      <c r="EB13" s="948"/>
      <c r="EC13" s="948"/>
      <c r="ED13" s="948"/>
      <c r="EE13" s="948"/>
      <c r="EF13" s="948"/>
      <c r="EG13" s="948"/>
      <c r="EH13" s="948"/>
      <c r="EI13" s="948"/>
      <c r="EJ13" s="948"/>
      <c r="EK13" s="948"/>
      <c r="EL13" s="948"/>
      <c r="EM13" s="948"/>
      <c r="EN13" s="948"/>
      <c r="EO13" s="948"/>
      <c r="EP13" s="948"/>
      <c r="EQ13" s="948"/>
      <c r="ER13" s="948"/>
      <c r="ES13" s="948"/>
      <c r="ET13" s="948"/>
      <c r="EU13" s="948"/>
      <c r="EV13" s="948"/>
      <c r="EW13" s="948"/>
      <c r="EX13" s="948"/>
      <c r="EY13" s="948"/>
      <c r="EZ13" s="948"/>
      <c r="FA13" s="948"/>
      <c r="FB13" s="948"/>
      <c r="FC13" s="948"/>
      <c r="FD13" s="948"/>
      <c r="FE13" s="948"/>
      <c r="FF13" s="948"/>
      <c r="FG13" s="948"/>
      <c r="FH13" s="948"/>
      <c r="FI13" s="948"/>
      <c r="FJ13" s="948"/>
      <c r="FK13" s="948"/>
      <c r="FL13" s="948"/>
      <c r="FM13" s="948"/>
      <c r="FN13" s="948"/>
      <c r="FO13" s="948"/>
      <c r="FP13" s="948"/>
      <c r="FQ13" s="948"/>
      <c r="FR13" s="948"/>
      <c r="FS13" s="948"/>
      <c r="FT13" s="948"/>
      <c r="FU13" s="948"/>
      <c r="FV13" s="948"/>
      <c r="FW13" s="948"/>
      <c r="FX13" s="948"/>
      <c r="FY13" s="948"/>
      <c r="FZ13" s="948"/>
      <c r="GA13" s="948"/>
      <c r="GB13" s="948"/>
      <c r="GC13" s="948"/>
      <c r="GD13" s="948"/>
      <c r="GE13" s="948"/>
      <c r="GF13" s="948"/>
      <c r="GG13" s="948"/>
      <c r="GH13" s="948"/>
      <c r="GI13" s="948"/>
      <c r="GJ13" s="948"/>
      <c r="GK13" s="948"/>
      <c r="GL13" s="948"/>
      <c r="GM13" s="948"/>
      <c r="GN13" s="948"/>
      <c r="GO13" s="948"/>
      <c r="GP13" s="948"/>
      <c r="GQ13" s="948"/>
      <c r="GR13" s="948"/>
      <c r="GS13" s="948"/>
      <c r="GT13" s="948"/>
      <c r="GU13" s="948"/>
      <c r="GV13" s="948"/>
      <c r="GW13" s="948"/>
      <c r="GX13" s="948"/>
      <c r="GY13" s="948"/>
      <c r="GZ13" s="948"/>
      <c r="HA13" s="948"/>
      <c r="HB13" s="948"/>
      <c r="HC13" s="948"/>
      <c r="HD13" s="948"/>
      <c r="HE13" s="948"/>
      <c r="HF13" s="948"/>
      <c r="HG13" s="948"/>
      <c r="HH13" s="948"/>
      <c r="HI13" s="948"/>
      <c r="HJ13" s="948"/>
      <c r="HK13" s="948"/>
      <c r="HL13" s="948"/>
      <c r="HM13" s="948"/>
      <c r="HN13" s="948"/>
      <c r="HO13" s="948"/>
      <c r="HP13" s="948"/>
      <c r="HQ13" s="948"/>
      <c r="HR13" s="948"/>
      <c r="HS13" s="948"/>
      <c r="HT13" s="948"/>
      <c r="HU13" s="948"/>
      <c r="HV13" s="948"/>
      <c r="HW13" s="948"/>
      <c r="HX13" s="948"/>
      <c r="HY13" s="948"/>
      <c r="HZ13" s="948"/>
      <c r="IA13" s="948"/>
      <c r="IB13" s="948"/>
      <c r="IC13" s="948"/>
      <c r="ID13" s="948"/>
      <c r="IE13" s="948"/>
      <c r="IF13" s="948"/>
      <c r="IG13" s="948"/>
      <c r="IH13" s="948"/>
      <c r="II13" s="948"/>
      <c r="IJ13" s="948"/>
      <c r="IK13" s="948"/>
      <c r="IL13" s="948"/>
      <c r="IM13" s="948"/>
      <c r="IN13" s="948"/>
      <c r="IO13" s="948"/>
      <c r="IP13" s="948"/>
      <c r="IQ13" s="948"/>
      <c r="IR13" s="948"/>
      <c r="IS13" s="948"/>
      <c r="IT13" s="948"/>
      <c r="IU13" s="948"/>
      <c r="IV13" s="948"/>
    </row>
    <row r="14" spans="1:256">
      <c r="A14" s="950"/>
      <c r="B14" s="946"/>
      <c r="C14" s="963"/>
      <c r="D14" s="947" t="s">
        <v>846</v>
      </c>
      <c r="E14" s="964">
        <v>10.1</v>
      </c>
      <c r="F14" s="947" t="s">
        <v>841</v>
      </c>
      <c r="G14" s="964">
        <v>4.4000000000000004</v>
      </c>
      <c r="H14" s="948"/>
      <c r="I14" s="958"/>
      <c r="J14" s="952"/>
      <c r="K14" s="953"/>
      <c r="L14" s="948"/>
      <c r="M14" s="948"/>
      <c r="N14" s="948"/>
      <c r="O14" s="948"/>
      <c r="P14" s="948"/>
      <c r="Q14" s="948"/>
      <c r="R14" s="948"/>
      <c r="S14" s="948"/>
      <c r="T14" s="948"/>
      <c r="U14" s="948"/>
      <c r="V14" s="948"/>
      <c r="W14" s="948"/>
      <c r="X14" s="948"/>
      <c r="Y14" s="948"/>
      <c r="Z14" s="948"/>
      <c r="AA14" s="948"/>
      <c r="AB14" s="948"/>
      <c r="AC14" s="948"/>
      <c r="AD14" s="948"/>
      <c r="AE14" s="948"/>
      <c r="AF14" s="948"/>
      <c r="AG14" s="948"/>
      <c r="AH14" s="948"/>
      <c r="AI14" s="948"/>
      <c r="AJ14" s="948"/>
      <c r="AK14" s="948"/>
      <c r="AL14" s="948"/>
      <c r="AM14" s="948"/>
      <c r="AN14" s="948"/>
      <c r="AO14" s="948"/>
      <c r="AP14" s="948"/>
      <c r="AQ14" s="948"/>
      <c r="AR14" s="948"/>
      <c r="AS14" s="948"/>
      <c r="AT14" s="948"/>
      <c r="AU14" s="948"/>
      <c r="AV14" s="948"/>
      <c r="AW14" s="948"/>
      <c r="AX14" s="948"/>
      <c r="AY14" s="948"/>
      <c r="AZ14" s="948"/>
      <c r="BA14" s="948"/>
      <c r="BB14" s="948"/>
      <c r="BC14" s="948"/>
      <c r="BD14" s="948"/>
      <c r="BE14" s="948"/>
      <c r="BF14" s="948"/>
      <c r="BG14" s="948"/>
      <c r="BH14" s="948"/>
      <c r="BI14" s="948"/>
      <c r="BJ14" s="948"/>
      <c r="BK14" s="948"/>
      <c r="BL14" s="948"/>
      <c r="BM14" s="948"/>
      <c r="BN14" s="948"/>
      <c r="BO14" s="948"/>
      <c r="BP14" s="948"/>
      <c r="BQ14" s="948"/>
      <c r="BR14" s="948"/>
      <c r="BS14" s="948"/>
      <c r="BT14" s="948"/>
      <c r="BU14" s="948"/>
      <c r="BV14" s="948"/>
      <c r="BW14" s="948"/>
      <c r="BX14" s="948"/>
      <c r="BY14" s="948"/>
      <c r="BZ14" s="948"/>
      <c r="CA14" s="948"/>
      <c r="CB14" s="948"/>
      <c r="CC14" s="948"/>
      <c r="CD14" s="948"/>
      <c r="CE14" s="948"/>
      <c r="CF14" s="948"/>
      <c r="CG14" s="948"/>
      <c r="CH14" s="948"/>
      <c r="CI14" s="948"/>
      <c r="CJ14" s="948"/>
      <c r="CK14" s="948"/>
      <c r="CL14" s="948"/>
      <c r="CM14" s="948"/>
      <c r="CN14" s="948"/>
      <c r="CO14" s="948"/>
      <c r="CP14" s="948"/>
      <c r="CQ14" s="948"/>
      <c r="CR14" s="948"/>
      <c r="CS14" s="948"/>
      <c r="CT14" s="948"/>
      <c r="CU14" s="948"/>
      <c r="CV14" s="948"/>
      <c r="CW14" s="948"/>
      <c r="CX14" s="948"/>
      <c r="CY14" s="948"/>
      <c r="CZ14" s="948"/>
      <c r="DA14" s="948"/>
      <c r="DB14" s="948"/>
      <c r="DC14" s="948"/>
      <c r="DD14" s="948"/>
      <c r="DE14" s="948"/>
      <c r="DF14" s="948"/>
      <c r="DG14" s="948"/>
      <c r="DH14" s="948"/>
      <c r="DI14" s="948"/>
      <c r="DJ14" s="948"/>
      <c r="DK14" s="948"/>
      <c r="DL14" s="948"/>
      <c r="DM14" s="948"/>
      <c r="DN14" s="948"/>
      <c r="DO14" s="948"/>
      <c r="DP14" s="948"/>
      <c r="DQ14" s="948"/>
      <c r="DR14" s="948"/>
      <c r="DS14" s="948"/>
      <c r="DT14" s="948"/>
      <c r="DU14" s="948"/>
      <c r="DV14" s="948"/>
      <c r="DW14" s="948"/>
      <c r="DX14" s="948"/>
      <c r="DY14" s="948"/>
      <c r="DZ14" s="948"/>
      <c r="EA14" s="948"/>
      <c r="EB14" s="948"/>
      <c r="EC14" s="948"/>
      <c r="ED14" s="948"/>
      <c r="EE14" s="948"/>
      <c r="EF14" s="948"/>
      <c r="EG14" s="948"/>
      <c r="EH14" s="948"/>
      <c r="EI14" s="948"/>
      <c r="EJ14" s="948"/>
      <c r="EK14" s="948"/>
      <c r="EL14" s="948"/>
      <c r="EM14" s="948"/>
      <c r="EN14" s="948"/>
      <c r="EO14" s="948"/>
      <c r="EP14" s="948"/>
      <c r="EQ14" s="948"/>
      <c r="ER14" s="948"/>
      <c r="ES14" s="948"/>
      <c r="ET14" s="948"/>
      <c r="EU14" s="948"/>
      <c r="EV14" s="948"/>
      <c r="EW14" s="948"/>
      <c r="EX14" s="948"/>
      <c r="EY14" s="948"/>
      <c r="EZ14" s="948"/>
      <c r="FA14" s="948"/>
      <c r="FB14" s="948"/>
      <c r="FC14" s="948"/>
      <c r="FD14" s="948"/>
      <c r="FE14" s="948"/>
      <c r="FF14" s="948"/>
      <c r="FG14" s="948"/>
      <c r="FH14" s="948"/>
      <c r="FI14" s="948"/>
      <c r="FJ14" s="948"/>
      <c r="FK14" s="948"/>
      <c r="FL14" s="948"/>
      <c r="FM14" s="948"/>
      <c r="FN14" s="948"/>
      <c r="FO14" s="948"/>
      <c r="FP14" s="948"/>
      <c r="FQ14" s="948"/>
      <c r="FR14" s="948"/>
      <c r="FS14" s="948"/>
      <c r="FT14" s="948"/>
      <c r="FU14" s="948"/>
      <c r="FV14" s="948"/>
      <c r="FW14" s="948"/>
      <c r="FX14" s="948"/>
      <c r="FY14" s="948"/>
      <c r="FZ14" s="948"/>
      <c r="GA14" s="948"/>
      <c r="GB14" s="948"/>
      <c r="GC14" s="948"/>
      <c r="GD14" s="948"/>
      <c r="GE14" s="948"/>
      <c r="GF14" s="948"/>
      <c r="GG14" s="948"/>
      <c r="GH14" s="948"/>
      <c r="GI14" s="948"/>
      <c r="GJ14" s="948"/>
      <c r="GK14" s="948"/>
      <c r="GL14" s="948"/>
      <c r="GM14" s="948"/>
      <c r="GN14" s="948"/>
      <c r="GO14" s="948"/>
      <c r="GP14" s="948"/>
      <c r="GQ14" s="948"/>
      <c r="GR14" s="948"/>
      <c r="GS14" s="948"/>
      <c r="GT14" s="948"/>
      <c r="GU14" s="948"/>
      <c r="GV14" s="948"/>
      <c r="GW14" s="948"/>
      <c r="GX14" s="948"/>
      <c r="GY14" s="948"/>
      <c r="GZ14" s="948"/>
      <c r="HA14" s="948"/>
      <c r="HB14" s="948"/>
      <c r="HC14" s="948"/>
      <c r="HD14" s="948"/>
      <c r="HE14" s="948"/>
      <c r="HF14" s="948"/>
      <c r="HG14" s="948"/>
      <c r="HH14" s="948"/>
      <c r="HI14" s="948"/>
      <c r="HJ14" s="948"/>
      <c r="HK14" s="948"/>
      <c r="HL14" s="948"/>
      <c r="HM14" s="948"/>
      <c r="HN14" s="948"/>
      <c r="HO14" s="948"/>
      <c r="HP14" s="948"/>
      <c r="HQ14" s="948"/>
      <c r="HR14" s="948"/>
      <c r="HS14" s="948"/>
      <c r="HT14" s="948"/>
      <c r="HU14" s="948"/>
      <c r="HV14" s="948"/>
      <c r="HW14" s="948"/>
      <c r="HX14" s="948"/>
      <c r="HY14" s="948"/>
      <c r="HZ14" s="948"/>
      <c r="IA14" s="948"/>
      <c r="IB14" s="948"/>
      <c r="IC14" s="948"/>
      <c r="ID14" s="948"/>
      <c r="IE14" s="948"/>
      <c r="IF14" s="948"/>
      <c r="IG14" s="948"/>
      <c r="IH14" s="948"/>
      <c r="II14" s="948"/>
      <c r="IJ14" s="948"/>
      <c r="IK14" s="948"/>
      <c r="IL14" s="948"/>
      <c r="IM14" s="948"/>
      <c r="IN14" s="948"/>
      <c r="IO14" s="948"/>
      <c r="IP14" s="948"/>
      <c r="IQ14" s="948"/>
      <c r="IR14" s="948"/>
      <c r="IS14" s="948"/>
      <c r="IT14" s="948"/>
      <c r="IU14" s="948"/>
      <c r="IV14" s="948"/>
    </row>
    <row r="15" spans="1:256">
      <c r="A15" s="954"/>
      <c r="B15" s="955"/>
      <c r="C15" s="965"/>
      <c r="D15" s="956" t="s">
        <v>847</v>
      </c>
      <c r="E15" s="957">
        <v>10</v>
      </c>
      <c r="F15" s="956" t="s">
        <v>842</v>
      </c>
      <c r="G15" s="957">
        <v>4.7</v>
      </c>
      <c r="H15" s="948"/>
      <c r="I15" s="958"/>
      <c r="J15" s="952"/>
      <c r="K15" s="953"/>
      <c r="L15" s="948"/>
      <c r="M15" s="948"/>
      <c r="N15" s="948"/>
      <c r="O15" s="948"/>
      <c r="P15" s="948"/>
      <c r="Q15" s="948"/>
      <c r="R15" s="948"/>
      <c r="S15" s="948"/>
      <c r="T15" s="948"/>
      <c r="U15" s="948"/>
      <c r="V15" s="948"/>
      <c r="W15" s="948"/>
      <c r="X15" s="948"/>
      <c r="Y15" s="948"/>
      <c r="Z15" s="948"/>
      <c r="AA15" s="948"/>
      <c r="AB15" s="948"/>
      <c r="AC15" s="948"/>
      <c r="AD15" s="948"/>
      <c r="AE15" s="948"/>
      <c r="AF15" s="948"/>
      <c r="AG15" s="948"/>
      <c r="AH15" s="948"/>
      <c r="AI15" s="948"/>
      <c r="AJ15" s="948"/>
      <c r="AK15" s="948"/>
      <c r="AL15" s="948"/>
      <c r="AM15" s="948"/>
      <c r="AN15" s="948"/>
      <c r="AO15" s="948"/>
      <c r="AP15" s="948"/>
      <c r="AQ15" s="948"/>
      <c r="AR15" s="948"/>
      <c r="AS15" s="948"/>
      <c r="AT15" s="948"/>
      <c r="AU15" s="948"/>
      <c r="AV15" s="948"/>
      <c r="AW15" s="948"/>
      <c r="AX15" s="948"/>
      <c r="AY15" s="948"/>
      <c r="AZ15" s="948"/>
      <c r="BA15" s="948"/>
      <c r="BB15" s="948"/>
      <c r="BC15" s="948"/>
      <c r="BD15" s="948"/>
      <c r="BE15" s="948"/>
      <c r="BF15" s="948"/>
      <c r="BG15" s="948"/>
      <c r="BH15" s="948"/>
      <c r="BI15" s="948"/>
      <c r="BJ15" s="948"/>
      <c r="BK15" s="948"/>
      <c r="BL15" s="948"/>
      <c r="BM15" s="948"/>
      <c r="BN15" s="948"/>
      <c r="BO15" s="948"/>
      <c r="BP15" s="948"/>
      <c r="BQ15" s="948"/>
      <c r="BR15" s="948"/>
      <c r="BS15" s="948"/>
      <c r="BT15" s="948"/>
      <c r="BU15" s="948"/>
      <c r="BV15" s="948"/>
      <c r="BW15" s="948"/>
      <c r="BX15" s="948"/>
      <c r="BY15" s="948"/>
      <c r="BZ15" s="948"/>
      <c r="CA15" s="948"/>
      <c r="CB15" s="948"/>
      <c r="CC15" s="948"/>
      <c r="CD15" s="948"/>
      <c r="CE15" s="948"/>
      <c r="CF15" s="948"/>
      <c r="CG15" s="948"/>
      <c r="CH15" s="948"/>
      <c r="CI15" s="948"/>
      <c r="CJ15" s="948"/>
      <c r="CK15" s="948"/>
      <c r="CL15" s="948"/>
      <c r="CM15" s="948"/>
      <c r="CN15" s="948"/>
      <c r="CO15" s="948"/>
      <c r="CP15" s="948"/>
      <c r="CQ15" s="948"/>
      <c r="CR15" s="948"/>
      <c r="CS15" s="948"/>
      <c r="CT15" s="948"/>
      <c r="CU15" s="948"/>
      <c r="CV15" s="948"/>
      <c r="CW15" s="948"/>
      <c r="CX15" s="948"/>
      <c r="CY15" s="948"/>
      <c r="CZ15" s="948"/>
      <c r="DA15" s="948"/>
      <c r="DB15" s="948"/>
      <c r="DC15" s="948"/>
      <c r="DD15" s="948"/>
      <c r="DE15" s="948"/>
      <c r="DF15" s="948"/>
      <c r="DG15" s="948"/>
      <c r="DH15" s="948"/>
      <c r="DI15" s="948"/>
      <c r="DJ15" s="948"/>
      <c r="DK15" s="948"/>
      <c r="DL15" s="948"/>
      <c r="DM15" s="948"/>
      <c r="DN15" s="948"/>
      <c r="DO15" s="948"/>
      <c r="DP15" s="948"/>
      <c r="DQ15" s="948"/>
      <c r="DR15" s="948"/>
      <c r="DS15" s="948"/>
      <c r="DT15" s="948"/>
      <c r="DU15" s="948"/>
      <c r="DV15" s="948"/>
      <c r="DW15" s="948"/>
      <c r="DX15" s="948"/>
      <c r="DY15" s="948"/>
      <c r="DZ15" s="948"/>
      <c r="EA15" s="948"/>
      <c r="EB15" s="948"/>
      <c r="EC15" s="948"/>
      <c r="ED15" s="948"/>
      <c r="EE15" s="948"/>
      <c r="EF15" s="948"/>
      <c r="EG15" s="948"/>
      <c r="EH15" s="948"/>
      <c r="EI15" s="948"/>
      <c r="EJ15" s="948"/>
      <c r="EK15" s="948"/>
      <c r="EL15" s="948"/>
      <c r="EM15" s="948"/>
      <c r="EN15" s="948"/>
      <c r="EO15" s="948"/>
      <c r="EP15" s="948"/>
      <c r="EQ15" s="948"/>
      <c r="ER15" s="948"/>
      <c r="ES15" s="948"/>
      <c r="ET15" s="948"/>
      <c r="EU15" s="948"/>
      <c r="EV15" s="948"/>
      <c r="EW15" s="948"/>
      <c r="EX15" s="948"/>
      <c r="EY15" s="948"/>
      <c r="EZ15" s="948"/>
      <c r="FA15" s="948"/>
      <c r="FB15" s="948"/>
      <c r="FC15" s="948"/>
      <c r="FD15" s="948"/>
      <c r="FE15" s="948"/>
      <c r="FF15" s="948"/>
      <c r="FG15" s="948"/>
      <c r="FH15" s="948"/>
      <c r="FI15" s="948"/>
      <c r="FJ15" s="948"/>
      <c r="FK15" s="948"/>
      <c r="FL15" s="948"/>
      <c r="FM15" s="948"/>
      <c r="FN15" s="948"/>
      <c r="FO15" s="948"/>
      <c r="FP15" s="948"/>
      <c r="FQ15" s="948"/>
      <c r="FR15" s="948"/>
      <c r="FS15" s="948"/>
      <c r="FT15" s="948"/>
      <c r="FU15" s="948"/>
      <c r="FV15" s="948"/>
      <c r="FW15" s="948"/>
      <c r="FX15" s="948"/>
      <c r="FY15" s="948"/>
      <c r="FZ15" s="948"/>
      <c r="GA15" s="948"/>
      <c r="GB15" s="948"/>
      <c r="GC15" s="948"/>
      <c r="GD15" s="948"/>
      <c r="GE15" s="948"/>
      <c r="GF15" s="948"/>
      <c r="GG15" s="948"/>
      <c r="GH15" s="948"/>
      <c r="GI15" s="948"/>
      <c r="GJ15" s="948"/>
      <c r="GK15" s="948"/>
      <c r="GL15" s="948"/>
      <c r="GM15" s="948"/>
      <c r="GN15" s="948"/>
      <c r="GO15" s="948"/>
      <c r="GP15" s="948"/>
      <c r="GQ15" s="948"/>
      <c r="GR15" s="948"/>
      <c r="GS15" s="948"/>
      <c r="GT15" s="948"/>
      <c r="GU15" s="948"/>
      <c r="GV15" s="948"/>
      <c r="GW15" s="948"/>
      <c r="GX15" s="948"/>
      <c r="GY15" s="948"/>
      <c r="GZ15" s="948"/>
      <c r="HA15" s="948"/>
      <c r="HB15" s="948"/>
      <c r="HC15" s="948"/>
      <c r="HD15" s="948"/>
      <c r="HE15" s="948"/>
      <c r="HF15" s="948"/>
      <c r="HG15" s="948"/>
      <c r="HH15" s="948"/>
      <c r="HI15" s="948"/>
      <c r="HJ15" s="948"/>
      <c r="HK15" s="948"/>
      <c r="HL15" s="948"/>
      <c r="HM15" s="948"/>
      <c r="HN15" s="948"/>
      <c r="HO15" s="948"/>
      <c r="HP15" s="948"/>
      <c r="HQ15" s="948"/>
      <c r="HR15" s="948"/>
      <c r="HS15" s="948"/>
      <c r="HT15" s="948"/>
      <c r="HU15" s="948"/>
      <c r="HV15" s="948"/>
      <c r="HW15" s="948"/>
      <c r="HX15" s="948"/>
      <c r="HY15" s="948"/>
      <c r="HZ15" s="948"/>
      <c r="IA15" s="948"/>
      <c r="IB15" s="948"/>
      <c r="IC15" s="948"/>
      <c r="ID15" s="948"/>
      <c r="IE15" s="948"/>
      <c r="IF15" s="948"/>
      <c r="IG15" s="948"/>
      <c r="IH15" s="948"/>
      <c r="II15" s="948"/>
      <c r="IJ15" s="948"/>
      <c r="IK15" s="948"/>
      <c r="IL15" s="948"/>
      <c r="IM15" s="948"/>
      <c r="IN15" s="948"/>
      <c r="IO15" s="948"/>
      <c r="IP15" s="948"/>
      <c r="IQ15" s="948"/>
      <c r="IR15" s="948"/>
      <c r="IS15" s="948"/>
      <c r="IT15" s="948"/>
      <c r="IU15" s="948"/>
      <c r="IV15" s="948"/>
    </row>
    <row r="16" spans="1:256">
      <c r="A16" s="939" t="s">
        <v>848</v>
      </c>
      <c r="B16" s="959" t="s">
        <v>840</v>
      </c>
      <c r="C16" s="960">
        <v>281</v>
      </c>
      <c r="D16" s="961" t="s">
        <v>849</v>
      </c>
      <c r="E16" s="962">
        <v>515</v>
      </c>
      <c r="F16" s="961" t="s">
        <v>850</v>
      </c>
      <c r="G16" s="966">
        <v>49</v>
      </c>
      <c r="H16" s="948"/>
      <c r="I16" s="958"/>
      <c r="J16" s="952"/>
      <c r="K16" s="953"/>
      <c r="L16" s="948"/>
      <c r="M16" s="948"/>
      <c r="N16" s="948"/>
      <c r="O16" s="948"/>
      <c r="P16" s="948"/>
      <c r="Q16" s="948"/>
      <c r="R16" s="948"/>
      <c r="S16" s="948"/>
      <c r="T16" s="948"/>
      <c r="U16" s="948"/>
      <c r="V16" s="948"/>
      <c r="W16" s="948"/>
      <c r="X16" s="948"/>
      <c r="Y16" s="948"/>
      <c r="Z16" s="948"/>
      <c r="AA16" s="948"/>
      <c r="AB16" s="948"/>
      <c r="AC16" s="948"/>
      <c r="AD16" s="948"/>
      <c r="AE16" s="948"/>
      <c r="AF16" s="948"/>
      <c r="AG16" s="948"/>
      <c r="AH16" s="948"/>
      <c r="AI16" s="948"/>
      <c r="AJ16" s="948"/>
      <c r="AK16" s="948"/>
      <c r="AL16" s="948"/>
      <c r="AM16" s="948"/>
      <c r="AN16" s="948"/>
      <c r="AO16" s="948"/>
      <c r="AP16" s="948"/>
      <c r="AQ16" s="948"/>
      <c r="AR16" s="948"/>
      <c r="AS16" s="948"/>
      <c r="AT16" s="948"/>
      <c r="AU16" s="948"/>
      <c r="AV16" s="948"/>
      <c r="AW16" s="948"/>
      <c r="AX16" s="948"/>
      <c r="AY16" s="948"/>
      <c r="AZ16" s="948"/>
      <c r="BA16" s="948"/>
      <c r="BB16" s="948"/>
      <c r="BC16" s="948"/>
      <c r="BD16" s="948"/>
      <c r="BE16" s="948"/>
      <c r="BF16" s="948"/>
      <c r="BG16" s="948"/>
      <c r="BH16" s="948"/>
      <c r="BI16" s="948"/>
      <c r="BJ16" s="948"/>
      <c r="BK16" s="948"/>
      <c r="BL16" s="948"/>
      <c r="BM16" s="948"/>
      <c r="BN16" s="948"/>
      <c r="BO16" s="948"/>
      <c r="BP16" s="948"/>
      <c r="BQ16" s="948"/>
      <c r="BR16" s="948"/>
      <c r="BS16" s="948"/>
      <c r="BT16" s="948"/>
      <c r="BU16" s="948"/>
      <c r="BV16" s="948"/>
      <c r="BW16" s="948"/>
      <c r="BX16" s="948"/>
      <c r="BY16" s="948"/>
      <c r="BZ16" s="948"/>
      <c r="CA16" s="948"/>
      <c r="CB16" s="948"/>
      <c r="CC16" s="948"/>
      <c r="CD16" s="948"/>
      <c r="CE16" s="948"/>
      <c r="CF16" s="948"/>
      <c r="CG16" s="948"/>
      <c r="CH16" s="948"/>
      <c r="CI16" s="948"/>
      <c r="CJ16" s="948"/>
      <c r="CK16" s="948"/>
      <c r="CL16" s="948"/>
      <c r="CM16" s="948"/>
      <c r="CN16" s="948"/>
      <c r="CO16" s="948"/>
      <c r="CP16" s="948"/>
      <c r="CQ16" s="948"/>
      <c r="CR16" s="948"/>
      <c r="CS16" s="948"/>
      <c r="CT16" s="948"/>
      <c r="CU16" s="948"/>
      <c r="CV16" s="948"/>
      <c r="CW16" s="948"/>
      <c r="CX16" s="948"/>
      <c r="CY16" s="948"/>
      <c r="CZ16" s="948"/>
      <c r="DA16" s="948"/>
      <c r="DB16" s="948"/>
      <c r="DC16" s="948"/>
      <c r="DD16" s="948"/>
      <c r="DE16" s="948"/>
      <c r="DF16" s="948"/>
      <c r="DG16" s="948"/>
      <c r="DH16" s="948"/>
      <c r="DI16" s="948"/>
      <c r="DJ16" s="948"/>
      <c r="DK16" s="948"/>
      <c r="DL16" s="948"/>
      <c r="DM16" s="948"/>
      <c r="DN16" s="948"/>
      <c r="DO16" s="948"/>
      <c r="DP16" s="948"/>
      <c r="DQ16" s="948"/>
      <c r="DR16" s="948"/>
      <c r="DS16" s="948"/>
      <c r="DT16" s="948"/>
      <c r="DU16" s="948"/>
      <c r="DV16" s="948"/>
      <c r="DW16" s="948"/>
      <c r="DX16" s="948"/>
      <c r="DY16" s="948"/>
      <c r="DZ16" s="948"/>
      <c r="EA16" s="948"/>
      <c r="EB16" s="948"/>
      <c r="EC16" s="948"/>
      <c r="ED16" s="948"/>
      <c r="EE16" s="948"/>
      <c r="EF16" s="948"/>
      <c r="EG16" s="948"/>
      <c r="EH16" s="948"/>
      <c r="EI16" s="948"/>
      <c r="EJ16" s="948"/>
      <c r="EK16" s="948"/>
      <c r="EL16" s="948"/>
      <c r="EM16" s="948"/>
      <c r="EN16" s="948"/>
      <c r="EO16" s="948"/>
      <c r="EP16" s="948"/>
      <c r="EQ16" s="948"/>
      <c r="ER16" s="948"/>
      <c r="ES16" s="948"/>
      <c r="ET16" s="948"/>
      <c r="EU16" s="948"/>
      <c r="EV16" s="948"/>
      <c r="EW16" s="948"/>
      <c r="EX16" s="948"/>
      <c r="EY16" s="948"/>
      <c r="EZ16" s="948"/>
      <c r="FA16" s="948"/>
      <c r="FB16" s="948"/>
      <c r="FC16" s="948"/>
      <c r="FD16" s="948"/>
      <c r="FE16" s="948"/>
      <c r="FF16" s="948"/>
      <c r="FG16" s="948"/>
      <c r="FH16" s="948"/>
      <c r="FI16" s="948"/>
      <c r="FJ16" s="948"/>
      <c r="FK16" s="948"/>
      <c r="FL16" s="948"/>
      <c r="FM16" s="948"/>
      <c r="FN16" s="948"/>
      <c r="FO16" s="948"/>
      <c r="FP16" s="948"/>
      <c r="FQ16" s="948"/>
      <c r="FR16" s="948"/>
      <c r="FS16" s="948"/>
      <c r="FT16" s="948"/>
      <c r="FU16" s="948"/>
      <c r="FV16" s="948"/>
      <c r="FW16" s="948"/>
      <c r="FX16" s="948"/>
      <c r="FY16" s="948"/>
      <c r="FZ16" s="948"/>
      <c r="GA16" s="948"/>
      <c r="GB16" s="948"/>
      <c r="GC16" s="948"/>
      <c r="GD16" s="948"/>
      <c r="GE16" s="948"/>
      <c r="GF16" s="948"/>
      <c r="GG16" s="948"/>
      <c r="GH16" s="948"/>
      <c r="GI16" s="948"/>
      <c r="GJ16" s="948"/>
      <c r="GK16" s="948"/>
      <c r="GL16" s="948"/>
      <c r="GM16" s="948"/>
      <c r="GN16" s="948"/>
      <c r="GO16" s="948"/>
      <c r="GP16" s="948"/>
      <c r="GQ16" s="948"/>
      <c r="GR16" s="948"/>
      <c r="GS16" s="948"/>
      <c r="GT16" s="948"/>
      <c r="GU16" s="948"/>
      <c r="GV16" s="948"/>
      <c r="GW16" s="948"/>
      <c r="GX16" s="948"/>
      <c r="GY16" s="948"/>
      <c r="GZ16" s="948"/>
      <c r="HA16" s="948"/>
      <c r="HB16" s="948"/>
      <c r="HC16" s="948"/>
      <c r="HD16" s="948"/>
      <c r="HE16" s="948"/>
      <c r="HF16" s="948"/>
      <c r="HG16" s="948"/>
      <c r="HH16" s="948"/>
      <c r="HI16" s="948"/>
      <c r="HJ16" s="948"/>
      <c r="HK16" s="948"/>
      <c r="HL16" s="948"/>
      <c r="HM16" s="948"/>
      <c r="HN16" s="948"/>
      <c r="HO16" s="948"/>
      <c r="HP16" s="948"/>
      <c r="HQ16" s="948"/>
      <c r="HR16" s="948"/>
      <c r="HS16" s="948"/>
      <c r="HT16" s="948"/>
      <c r="HU16" s="948"/>
      <c r="HV16" s="948"/>
      <c r="HW16" s="948"/>
      <c r="HX16" s="948"/>
      <c r="HY16" s="948"/>
      <c r="HZ16" s="948"/>
      <c r="IA16" s="948"/>
      <c r="IB16" s="948"/>
      <c r="IC16" s="948"/>
      <c r="ID16" s="948"/>
      <c r="IE16" s="948"/>
      <c r="IF16" s="948"/>
      <c r="IG16" s="948"/>
      <c r="IH16" s="948"/>
      <c r="II16" s="948"/>
      <c r="IJ16" s="948"/>
      <c r="IK16" s="948"/>
      <c r="IL16" s="948"/>
      <c r="IM16" s="948"/>
      <c r="IN16" s="948"/>
      <c r="IO16" s="948"/>
      <c r="IP16" s="948"/>
      <c r="IQ16" s="948"/>
      <c r="IR16" s="948"/>
      <c r="IS16" s="948"/>
      <c r="IT16" s="948"/>
      <c r="IU16" s="948"/>
      <c r="IV16" s="948"/>
    </row>
    <row r="17" spans="1:256">
      <c r="A17" s="950"/>
      <c r="B17" s="946"/>
      <c r="C17" s="963"/>
      <c r="D17" s="947" t="s">
        <v>832</v>
      </c>
      <c r="E17" s="964">
        <v>403</v>
      </c>
      <c r="F17" s="947" t="s">
        <v>842</v>
      </c>
      <c r="G17" s="967">
        <v>116</v>
      </c>
      <c r="H17" s="948"/>
      <c r="I17" s="958"/>
      <c r="J17" s="952"/>
      <c r="K17" s="953"/>
      <c r="L17" s="948"/>
      <c r="M17" s="948"/>
      <c r="N17" s="948"/>
      <c r="O17" s="948"/>
      <c r="P17" s="948"/>
      <c r="Q17" s="948"/>
      <c r="R17" s="948"/>
      <c r="S17" s="948"/>
      <c r="T17" s="948"/>
      <c r="U17" s="948"/>
      <c r="V17" s="948"/>
      <c r="W17" s="948"/>
      <c r="X17" s="948"/>
      <c r="Y17" s="948"/>
      <c r="Z17" s="948"/>
      <c r="AA17" s="948"/>
      <c r="AB17" s="948"/>
      <c r="AC17" s="948"/>
      <c r="AD17" s="948"/>
      <c r="AE17" s="948"/>
      <c r="AF17" s="948"/>
      <c r="AG17" s="948"/>
      <c r="AH17" s="948"/>
      <c r="AI17" s="948"/>
      <c r="AJ17" s="948"/>
      <c r="AK17" s="948"/>
      <c r="AL17" s="948"/>
      <c r="AM17" s="948"/>
      <c r="AN17" s="948"/>
      <c r="AO17" s="948"/>
      <c r="AP17" s="948"/>
      <c r="AQ17" s="948"/>
      <c r="AR17" s="948"/>
      <c r="AS17" s="948"/>
      <c r="AT17" s="948"/>
      <c r="AU17" s="948"/>
      <c r="AV17" s="948"/>
      <c r="AW17" s="948"/>
      <c r="AX17" s="948"/>
      <c r="AY17" s="948"/>
      <c r="AZ17" s="948"/>
      <c r="BA17" s="948"/>
      <c r="BB17" s="948"/>
      <c r="BC17" s="948"/>
      <c r="BD17" s="948"/>
      <c r="BE17" s="948"/>
      <c r="BF17" s="948"/>
      <c r="BG17" s="948"/>
      <c r="BH17" s="948"/>
      <c r="BI17" s="948"/>
      <c r="BJ17" s="948"/>
      <c r="BK17" s="948"/>
      <c r="BL17" s="948"/>
      <c r="BM17" s="948"/>
      <c r="BN17" s="948"/>
      <c r="BO17" s="948"/>
      <c r="BP17" s="948"/>
      <c r="BQ17" s="948"/>
      <c r="BR17" s="948"/>
      <c r="BS17" s="948"/>
      <c r="BT17" s="948"/>
      <c r="BU17" s="948"/>
      <c r="BV17" s="948"/>
      <c r="BW17" s="948"/>
      <c r="BX17" s="948"/>
      <c r="BY17" s="948"/>
      <c r="BZ17" s="948"/>
      <c r="CA17" s="948"/>
      <c r="CB17" s="948"/>
      <c r="CC17" s="948"/>
      <c r="CD17" s="948"/>
      <c r="CE17" s="948"/>
      <c r="CF17" s="948"/>
      <c r="CG17" s="948"/>
      <c r="CH17" s="948"/>
      <c r="CI17" s="948"/>
      <c r="CJ17" s="948"/>
      <c r="CK17" s="948"/>
      <c r="CL17" s="948"/>
      <c r="CM17" s="948"/>
      <c r="CN17" s="948"/>
      <c r="CO17" s="948"/>
      <c r="CP17" s="948"/>
      <c r="CQ17" s="948"/>
      <c r="CR17" s="948"/>
      <c r="CS17" s="948"/>
      <c r="CT17" s="948"/>
      <c r="CU17" s="948"/>
      <c r="CV17" s="948"/>
      <c r="CW17" s="948"/>
      <c r="CX17" s="948"/>
      <c r="CY17" s="948"/>
      <c r="CZ17" s="948"/>
      <c r="DA17" s="948"/>
      <c r="DB17" s="948"/>
      <c r="DC17" s="948"/>
      <c r="DD17" s="948"/>
      <c r="DE17" s="948"/>
      <c r="DF17" s="948"/>
      <c r="DG17" s="948"/>
      <c r="DH17" s="948"/>
      <c r="DI17" s="948"/>
      <c r="DJ17" s="948"/>
      <c r="DK17" s="948"/>
      <c r="DL17" s="948"/>
      <c r="DM17" s="948"/>
      <c r="DN17" s="948"/>
      <c r="DO17" s="948"/>
      <c r="DP17" s="948"/>
      <c r="DQ17" s="948"/>
      <c r="DR17" s="948"/>
      <c r="DS17" s="948"/>
      <c r="DT17" s="948"/>
      <c r="DU17" s="948"/>
      <c r="DV17" s="948"/>
      <c r="DW17" s="948"/>
      <c r="DX17" s="948"/>
      <c r="DY17" s="948"/>
      <c r="DZ17" s="948"/>
      <c r="EA17" s="948"/>
      <c r="EB17" s="948"/>
      <c r="EC17" s="948"/>
      <c r="ED17" s="948"/>
      <c r="EE17" s="948"/>
      <c r="EF17" s="948"/>
      <c r="EG17" s="948"/>
      <c r="EH17" s="948"/>
      <c r="EI17" s="948"/>
      <c r="EJ17" s="948"/>
      <c r="EK17" s="948"/>
      <c r="EL17" s="948"/>
      <c r="EM17" s="948"/>
      <c r="EN17" s="948"/>
      <c r="EO17" s="948"/>
      <c r="EP17" s="948"/>
      <c r="EQ17" s="948"/>
      <c r="ER17" s="948"/>
      <c r="ES17" s="948"/>
      <c r="ET17" s="948"/>
      <c r="EU17" s="948"/>
      <c r="EV17" s="948"/>
      <c r="EW17" s="948"/>
      <c r="EX17" s="948"/>
      <c r="EY17" s="948"/>
      <c r="EZ17" s="948"/>
      <c r="FA17" s="948"/>
      <c r="FB17" s="948"/>
      <c r="FC17" s="948"/>
      <c r="FD17" s="948"/>
      <c r="FE17" s="948"/>
      <c r="FF17" s="948"/>
      <c r="FG17" s="948"/>
      <c r="FH17" s="948"/>
      <c r="FI17" s="948"/>
      <c r="FJ17" s="948"/>
      <c r="FK17" s="948"/>
      <c r="FL17" s="948"/>
      <c r="FM17" s="948"/>
      <c r="FN17" s="948"/>
      <c r="FO17" s="948"/>
      <c r="FP17" s="948"/>
      <c r="FQ17" s="948"/>
      <c r="FR17" s="948"/>
      <c r="FS17" s="948"/>
      <c r="FT17" s="948"/>
      <c r="FU17" s="948"/>
      <c r="FV17" s="948"/>
      <c r="FW17" s="948"/>
      <c r="FX17" s="948"/>
      <c r="FY17" s="948"/>
      <c r="FZ17" s="948"/>
      <c r="GA17" s="948"/>
      <c r="GB17" s="948"/>
      <c r="GC17" s="948"/>
      <c r="GD17" s="948"/>
      <c r="GE17" s="948"/>
      <c r="GF17" s="948"/>
      <c r="GG17" s="948"/>
      <c r="GH17" s="948"/>
      <c r="GI17" s="948"/>
      <c r="GJ17" s="948"/>
      <c r="GK17" s="948"/>
      <c r="GL17" s="948"/>
      <c r="GM17" s="948"/>
      <c r="GN17" s="948"/>
      <c r="GO17" s="948"/>
      <c r="GP17" s="948"/>
      <c r="GQ17" s="948"/>
      <c r="GR17" s="948"/>
      <c r="GS17" s="948"/>
      <c r="GT17" s="948"/>
      <c r="GU17" s="948"/>
      <c r="GV17" s="948"/>
      <c r="GW17" s="948"/>
      <c r="GX17" s="948"/>
      <c r="GY17" s="948"/>
      <c r="GZ17" s="948"/>
      <c r="HA17" s="948"/>
      <c r="HB17" s="948"/>
      <c r="HC17" s="948"/>
      <c r="HD17" s="948"/>
      <c r="HE17" s="948"/>
      <c r="HF17" s="948"/>
      <c r="HG17" s="948"/>
      <c r="HH17" s="948"/>
      <c r="HI17" s="948"/>
      <c r="HJ17" s="948"/>
      <c r="HK17" s="948"/>
      <c r="HL17" s="948"/>
      <c r="HM17" s="948"/>
      <c r="HN17" s="948"/>
      <c r="HO17" s="948"/>
      <c r="HP17" s="948"/>
      <c r="HQ17" s="948"/>
      <c r="HR17" s="948"/>
      <c r="HS17" s="948"/>
      <c r="HT17" s="948"/>
      <c r="HU17" s="948"/>
      <c r="HV17" s="948"/>
      <c r="HW17" s="948"/>
      <c r="HX17" s="948"/>
      <c r="HY17" s="948"/>
      <c r="HZ17" s="948"/>
      <c r="IA17" s="948"/>
      <c r="IB17" s="948"/>
      <c r="IC17" s="948"/>
      <c r="ID17" s="948"/>
      <c r="IE17" s="948"/>
      <c r="IF17" s="948"/>
      <c r="IG17" s="948"/>
      <c r="IH17" s="948"/>
      <c r="II17" s="948"/>
      <c r="IJ17" s="948"/>
      <c r="IK17" s="948"/>
      <c r="IL17" s="948"/>
      <c r="IM17" s="948"/>
      <c r="IN17" s="948"/>
      <c r="IO17" s="948"/>
      <c r="IP17" s="948"/>
      <c r="IQ17" s="948"/>
      <c r="IR17" s="948"/>
      <c r="IS17" s="948"/>
      <c r="IT17" s="948"/>
      <c r="IU17" s="948"/>
      <c r="IV17" s="948"/>
    </row>
    <row r="18" spans="1:256">
      <c r="A18" s="954"/>
      <c r="B18" s="955"/>
      <c r="C18" s="965"/>
      <c r="D18" s="947" t="s">
        <v>846</v>
      </c>
      <c r="E18" s="964">
        <v>361</v>
      </c>
      <c r="F18" s="956" t="s">
        <v>830</v>
      </c>
      <c r="G18" s="968">
        <v>134</v>
      </c>
      <c r="H18" s="948"/>
      <c r="I18" s="958"/>
      <c r="J18" s="952"/>
      <c r="K18" s="953"/>
      <c r="L18" s="948"/>
      <c r="M18" s="948"/>
      <c r="N18" s="948"/>
      <c r="O18" s="948"/>
      <c r="P18" s="948"/>
      <c r="Q18" s="948"/>
      <c r="R18" s="948"/>
      <c r="S18" s="948"/>
      <c r="T18" s="948"/>
      <c r="U18" s="948"/>
      <c r="V18" s="948"/>
      <c r="W18" s="948"/>
      <c r="X18" s="948"/>
      <c r="Y18" s="948"/>
      <c r="Z18" s="948"/>
      <c r="AA18" s="948"/>
      <c r="AB18" s="948"/>
      <c r="AC18" s="948"/>
      <c r="AD18" s="948"/>
      <c r="AE18" s="948"/>
      <c r="AF18" s="948"/>
      <c r="AG18" s="948"/>
      <c r="AH18" s="948"/>
      <c r="AI18" s="948"/>
      <c r="AJ18" s="948"/>
      <c r="AK18" s="948"/>
      <c r="AL18" s="948"/>
      <c r="AM18" s="948"/>
      <c r="AN18" s="948"/>
      <c r="AO18" s="948"/>
      <c r="AP18" s="948"/>
      <c r="AQ18" s="948"/>
      <c r="AR18" s="948"/>
      <c r="AS18" s="948"/>
      <c r="AT18" s="948"/>
      <c r="AU18" s="948"/>
      <c r="AV18" s="948"/>
      <c r="AW18" s="948"/>
      <c r="AX18" s="948"/>
      <c r="AY18" s="948"/>
      <c r="AZ18" s="948"/>
      <c r="BA18" s="948"/>
      <c r="BB18" s="948"/>
      <c r="BC18" s="948"/>
      <c r="BD18" s="948"/>
      <c r="BE18" s="948"/>
      <c r="BF18" s="948"/>
      <c r="BG18" s="948"/>
      <c r="BH18" s="948"/>
      <c r="BI18" s="948"/>
      <c r="BJ18" s="948"/>
      <c r="BK18" s="948"/>
      <c r="BL18" s="948"/>
      <c r="BM18" s="948"/>
      <c r="BN18" s="948"/>
      <c r="BO18" s="948"/>
      <c r="BP18" s="948"/>
      <c r="BQ18" s="948"/>
      <c r="BR18" s="948"/>
      <c r="BS18" s="948"/>
      <c r="BT18" s="948"/>
      <c r="BU18" s="948"/>
      <c r="BV18" s="948"/>
      <c r="BW18" s="948"/>
      <c r="BX18" s="948"/>
      <c r="BY18" s="948"/>
      <c r="BZ18" s="948"/>
      <c r="CA18" s="948"/>
      <c r="CB18" s="948"/>
      <c r="CC18" s="948"/>
      <c r="CD18" s="948"/>
      <c r="CE18" s="948"/>
      <c r="CF18" s="948"/>
      <c r="CG18" s="948"/>
      <c r="CH18" s="948"/>
      <c r="CI18" s="948"/>
      <c r="CJ18" s="948"/>
      <c r="CK18" s="948"/>
      <c r="CL18" s="948"/>
      <c r="CM18" s="948"/>
      <c r="CN18" s="948"/>
      <c r="CO18" s="948"/>
      <c r="CP18" s="948"/>
      <c r="CQ18" s="948"/>
      <c r="CR18" s="948"/>
      <c r="CS18" s="948"/>
      <c r="CT18" s="948"/>
      <c r="CU18" s="948"/>
      <c r="CV18" s="948"/>
      <c r="CW18" s="948"/>
      <c r="CX18" s="948"/>
      <c r="CY18" s="948"/>
      <c r="CZ18" s="948"/>
      <c r="DA18" s="948"/>
      <c r="DB18" s="948"/>
      <c r="DC18" s="948"/>
      <c r="DD18" s="948"/>
      <c r="DE18" s="948"/>
      <c r="DF18" s="948"/>
      <c r="DG18" s="948"/>
      <c r="DH18" s="948"/>
      <c r="DI18" s="948"/>
      <c r="DJ18" s="948"/>
      <c r="DK18" s="948"/>
      <c r="DL18" s="948"/>
      <c r="DM18" s="948"/>
      <c r="DN18" s="948"/>
      <c r="DO18" s="948"/>
      <c r="DP18" s="948"/>
      <c r="DQ18" s="948"/>
      <c r="DR18" s="948"/>
      <c r="DS18" s="948"/>
      <c r="DT18" s="948"/>
      <c r="DU18" s="948"/>
      <c r="DV18" s="948"/>
      <c r="DW18" s="948"/>
      <c r="DX18" s="948"/>
      <c r="DY18" s="948"/>
      <c r="DZ18" s="948"/>
      <c r="EA18" s="948"/>
      <c r="EB18" s="948"/>
      <c r="EC18" s="948"/>
      <c r="ED18" s="948"/>
      <c r="EE18" s="948"/>
      <c r="EF18" s="948"/>
      <c r="EG18" s="948"/>
      <c r="EH18" s="948"/>
      <c r="EI18" s="948"/>
      <c r="EJ18" s="948"/>
      <c r="EK18" s="948"/>
      <c r="EL18" s="948"/>
      <c r="EM18" s="948"/>
      <c r="EN18" s="948"/>
      <c r="EO18" s="948"/>
      <c r="EP18" s="948"/>
      <c r="EQ18" s="948"/>
      <c r="ER18" s="948"/>
      <c r="ES18" s="948"/>
      <c r="ET18" s="948"/>
      <c r="EU18" s="948"/>
      <c r="EV18" s="948"/>
      <c r="EW18" s="948"/>
      <c r="EX18" s="948"/>
      <c r="EY18" s="948"/>
      <c r="EZ18" s="948"/>
      <c r="FA18" s="948"/>
      <c r="FB18" s="948"/>
      <c r="FC18" s="948"/>
      <c r="FD18" s="948"/>
      <c r="FE18" s="948"/>
      <c r="FF18" s="948"/>
      <c r="FG18" s="948"/>
      <c r="FH18" s="948"/>
      <c r="FI18" s="948"/>
      <c r="FJ18" s="948"/>
      <c r="FK18" s="948"/>
      <c r="FL18" s="948"/>
      <c r="FM18" s="948"/>
      <c r="FN18" s="948"/>
      <c r="FO18" s="948"/>
      <c r="FP18" s="948"/>
      <c r="FQ18" s="948"/>
      <c r="FR18" s="948"/>
      <c r="FS18" s="948"/>
      <c r="FT18" s="948"/>
      <c r="FU18" s="948"/>
      <c r="FV18" s="948"/>
      <c r="FW18" s="948"/>
      <c r="FX18" s="948"/>
      <c r="FY18" s="948"/>
      <c r="FZ18" s="948"/>
      <c r="GA18" s="948"/>
      <c r="GB18" s="948"/>
      <c r="GC18" s="948"/>
      <c r="GD18" s="948"/>
      <c r="GE18" s="948"/>
      <c r="GF18" s="948"/>
      <c r="GG18" s="948"/>
      <c r="GH18" s="948"/>
      <c r="GI18" s="948"/>
      <c r="GJ18" s="948"/>
      <c r="GK18" s="948"/>
      <c r="GL18" s="948"/>
      <c r="GM18" s="948"/>
      <c r="GN18" s="948"/>
      <c r="GO18" s="948"/>
      <c r="GP18" s="948"/>
      <c r="GQ18" s="948"/>
      <c r="GR18" s="948"/>
      <c r="GS18" s="948"/>
      <c r="GT18" s="948"/>
      <c r="GU18" s="948"/>
      <c r="GV18" s="948"/>
      <c r="GW18" s="948"/>
      <c r="GX18" s="948"/>
      <c r="GY18" s="948"/>
      <c r="GZ18" s="948"/>
      <c r="HA18" s="948"/>
      <c r="HB18" s="948"/>
      <c r="HC18" s="948"/>
      <c r="HD18" s="948"/>
      <c r="HE18" s="948"/>
      <c r="HF18" s="948"/>
      <c r="HG18" s="948"/>
      <c r="HH18" s="948"/>
      <c r="HI18" s="948"/>
      <c r="HJ18" s="948"/>
      <c r="HK18" s="948"/>
      <c r="HL18" s="948"/>
      <c r="HM18" s="948"/>
      <c r="HN18" s="948"/>
      <c r="HO18" s="948"/>
      <c r="HP18" s="948"/>
      <c r="HQ18" s="948"/>
      <c r="HR18" s="948"/>
      <c r="HS18" s="948"/>
      <c r="HT18" s="948"/>
      <c r="HU18" s="948"/>
      <c r="HV18" s="948"/>
      <c r="HW18" s="948"/>
      <c r="HX18" s="948"/>
      <c r="HY18" s="948"/>
      <c r="HZ18" s="948"/>
      <c r="IA18" s="948"/>
      <c r="IB18" s="948"/>
      <c r="IC18" s="948"/>
      <c r="ID18" s="948"/>
      <c r="IE18" s="948"/>
      <c r="IF18" s="948"/>
      <c r="IG18" s="948"/>
      <c r="IH18" s="948"/>
      <c r="II18" s="948"/>
      <c r="IJ18" s="948"/>
      <c r="IK18" s="948"/>
      <c r="IL18" s="948"/>
      <c r="IM18" s="948"/>
      <c r="IN18" s="948"/>
      <c r="IO18" s="948"/>
      <c r="IP18" s="948"/>
      <c r="IQ18" s="948"/>
      <c r="IR18" s="948"/>
      <c r="IS18" s="948"/>
      <c r="IT18" s="948"/>
      <c r="IU18" s="948"/>
      <c r="IV18" s="948"/>
    </row>
    <row r="19" spans="1:256">
      <c r="A19" s="939" t="s">
        <v>851</v>
      </c>
      <c r="B19" s="959" t="s">
        <v>840</v>
      </c>
      <c r="C19" s="960">
        <v>16.899999999999999</v>
      </c>
      <c r="D19" s="969" t="s">
        <v>849</v>
      </c>
      <c r="E19" s="970">
        <v>142.9</v>
      </c>
      <c r="F19" s="939" t="s">
        <v>852</v>
      </c>
      <c r="G19" s="939"/>
      <c r="H19" s="948"/>
      <c r="I19" s="958"/>
      <c r="J19" s="952"/>
      <c r="K19" s="953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  <c r="Y19" s="948"/>
      <c r="Z19" s="948"/>
      <c r="AA19" s="948"/>
      <c r="AB19" s="948"/>
      <c r="AC19" s="948"/>
      <c r="AD19" s="948"/>
      <c r="AE19" s="948"/>
      <c r="AF19" s="948"/>
      <c r="AG19" s="948"/>
      <c r="AH19" s="948"/>
      <c r="AI19" s="948"/>
      <c r="AJ19" s="948"/>
      <c r="AK19" s="948"/>
      <c r="AL19" s="948"/>
      <c r="AM19" s="948"/>
      <c r="AN19" s="948"/>
      <c r="AO19" s="948"/>
      <c r="AP19" s="948"/>
      <c r="AQ19" s="948"/>
      <c r="AR19" s="948"/>
      <c r="AS19" s="948"/>
      <c r="AT19" s="948"/>
      <c r="AU19" s="948"/>
      <c r="AV19" s="948"/>
      <c r="AW19" s="948"/>
      <c r="AX19" s="948"/>
      <c r="AY19" s="948"/>
      <c r="AZ19" s="948"/>
      <c r="BA19" s="948"/>
      <c r="BB19" s="948"/>
      <c r="BC19" s="948"/>
      <c r="BD19" s="948"/>
      <c r="BE19" s="948"/>
      <c r="BF19" s="948"/>
      <c r="BG19" s="948"/>
      <c r="BH19" s="948"/>
      <c r="BI19" s="948"/>
      <c r="BJ19" s="948"/>
      <c r="BK19" s="948"/>
      <c r="BL19" s="948"/>
      <c r="BM19" s="948"/>
      <c r="BN19" s="948"/>
      <c r="BO19" s="948"/>
      <c r="BP19" s="948"/>
      <c r="BQ19" s="948"/>
      <c r="BR19" s="948"/>
      <c r="BS19" s="948"/>
      <c r="BT19" s="948"/>
      <c r="BU19" s="948"/>
      <c r="BV19" s="948"/>
      <c r="BW19" s="948"/>
      <c r="BX19" s="948"/>
      <c r="BY19" s="948"/>
      <c r="BZ19" s="948"/>
      <c r="CA19" s="948"/>
      <c r="CB19" s="948"/>
      <c r="CC19" s="948"/>
      <c r="CD19" s="948"/>
      <c r="CE19" s="948"/>
      <c r="CF19" s="948"/>
      <c r="CG19" s="948"/>
      <c r="CH19" s="948"/>
      <c r="CI19" s="948"/>
      <c r="CJ19" s="948"/>
      <c r="CK19" s="948"/>
      <c r="CL19" s="948"/>
      <c r="CM19" s="948"/>
      <c r="CN19" s="948"/>
      <c r="CO19" s="948"/>
      <c r="CP19" s="948"/>
      <c r="CQ19" s="948"/>
      <c r="CR19" s="948"/>
      <c r="CS19" s="948"/>
      <c r="CT19" s="948"/>
      <c r="CU19" s="948"/>
      <c r="CV19" s="948"/>
      <c r="CW19" s="948"/>
      <c r="CX19" s="948"/>
      <c r="CY19" s="948"/>
      <c r="CZ19" s="948"/>
      <c r="DA19" s="948"/>
      <c r="DB19" s="948"/>
      <c r="DC19" s="948"/>
      <c r="DD19" s="948"/>
      <c r="DE19" s="948"/>
      <c r="DF19" s="948"/>
      <c r="DG19" s="948"/>
      <c r="DH19" s="948"/>
      <c r="DI19" s="948"/>
      <c r="DJ19" s="948"/>
      <c r="DK19" s="948"/>
      <c r="DL19" s="948"/>
      <c r="DM19" s="948"/>
      <c r="DN19" s="948"/>
      <c r="DO19" s="948"/>
      <c r="DP19" s="948"/>
      <c r="DQ19" s="948"/>
      <c r="DR19" s="948"/>
      <c r="DS19" s="948"/>
      <c r="DT19" s="948"/>
      <c r="DU19" s="948"/>
      <c r="DV19" s="948"/>
      <c r="DW19" s="948"/>
      <c r="DX19" s="948"/>
      <c r="DY19" s="948"/>
      <c r="DZ19" s="948"/>
      <c r="EA19" s="948"/>
      <c r="EB19" s="948"/>
      <c r="EC19" s="948"/>
      <c r="ED19" s="948"/>
      <c r="EE19" s="948"/>
      <c r="EF19" s="948"/>
      <c r="EG19" s="948"/>
      <c r="EH19" s="948"/>
      <c r="EI19" s="948"/>
      <c r="EJ19" s="948"/>
      <c r="EK19" s="948"/>
      <c r="EL19" s="948"/>
      <c r="EM19" s="948"/>
      <c r="EN19" s="948"/>
      <c r="EO19" s="948"/>
      <c r="EP19" s="948"/>
      <c r="EQ19" s="948"/>
      <c r="ER19" s="948"/>
      <c r="ES19" s="948"/>
      <c r="ET19" s="948"/>
      <c r="EU19" s="948"/>
      <c r="EV19" s="948"/>
      <c r="EW19" s="948"/>
      <c r="EX19" s="948"/>
      <c r="EY19" s="948"/>
      <c r="EZ19" s="948"/>
      <c r="FA19" s="948"/>
      <c r="FB19" s="948"/>
      <c r="FC19" s="948"/>
      <c r="FD19" s="948"/>
      <c r="FE19" s="948"/>
      <c r="FF19" s="948"/>
      <c r="FG19" s="948"/>
      <c r="FH19" s="948"/>
      <c r="FI19" s="948"/>
      <c r="FJ19" s="948"/>
      <c r="FK19" s="948"/>
      <c r="FL19" s="948"/>
      <c r="FM19" s="948"/>
      <c r="FN19" s="948"/>
      <c r="FO19" s="948"/>
      <c r="FP19" s="948"/>
      <c r="FQ19" s="948"/>
      <c r="FR19" s="948"/>
      <c r="FS19" s="948"/>
      <c r="FT19" s="948"/>
      <c r="FU19" s="948"/>
      <c r="FV19" s="948"/>
      <c r="FW19" s="948"/>
      <c r="FX19" s="948"/>
      <c r="FY19" s="948"/>
      <c r="FZ19" s="948"/>
      <c r="GA19" s="948"/>
      <c r="GB19" s="948"/>
      <c r="GC19" s="948"/>
      <c r="GD19" s="948"/>
      <c r="GE19" s="948"/>
      <c r="GF19" s="948"/>
      <c r="GG19" s="948"/>
      <c r="GH19" s="948"/>
      <c r="GI19" s="948"/>
      <c r="GJ19" s="948"/>
      <c r="GK19" s="948"/>
      <c r="GL19" s="948"/>
      <c r="GM19" s="948"/>
      <c r="GN19" s="948"/>
      <c r="GO19" s="948"/>
      <c r="GP19" s="948"/>
      <c r="GQ19" s="948"/>
      <c r="GR19" s="948"/>
      <c r="GS19" s="948"/>
      <c r="GT19" s="948"/>
      <c r="GU19" s="948"/>
      <c r="GV19" s="948"/>
      <c r="GW19" s="948"/>
      <c r="GX19" s="948"/>
      <c r="GY19" s="948"/>
      <c r="GZ19" s="948"/>
      <c r="HA19" s="948"/>
      <c r="HB19" s="948"/>
      <c r="HC19" s="948"/>
      <c r="HD19" s="948"/>
      <c r="HE19" s="948"/>
      <c r="HF19" s="948"/>
      <c r="HG19" s="948"/>
      <c r="HH19" s="948"/>
      <c r="HI19" s="948"/>
      <c r="HJ19" s="948"/>
      <c r="HK19" s="948"/>
      <c r="HL19" s="948"/>
      <c r="HM19" s="948"/>
      <c r="HN19" s="948"/>
      <c r="HO19" s="948"/>
      <c r="HP19" s="948"/>
      <c r="HQ19" s="948"/>
      <c r="HR19" s="948"/>
      <c r="HS19" s="948"/>
      <c r="HT19" s="948"/>
      <c r="HU19" s="948"/>
      <c r="HV19" s="948"/>
      <c r="HW19" s="948"/>
      <c r="HX19" s="948"/>
      <c r="HY19" s="948"/>
      <c r="HZ19" s="948"/>
      <c r="IA19" s="948"/>
      <c r="IB19" s="948"/>
      <c r="IC19" s="948"/>
      <c r="ID19" s="948"/>
      <c r="IE19" s="948"/>
      <c r="IF19" s="948"/>
      <c r="IG19" s="948"/>
      <c r="IH19" s="948"/>
      <c r="II19" s="948"/>
      <c r="IJ19" s="948"/>
      <c r="IK19" s="948"/>
      <c r="IL19" s="948"/>
      <c r="IM19" s="948"/>
      <c r="IN19" s="948"/>
      <c r="IO19" s="948"/>
      <c r="IP19" s="948"/>
      <c r="IQ19" s="948"/>
      <c r="IR19" s="948"/>
      <c r="IS19" s="948"/>
      <c r="IT19" s="948"/>
      <c r="IU19" s="948"/>
      <c r="IV19" s="948"/>
    </row>
    <row r="20" spans="1:256" ht="36">
      <c r="A20" s="950"/>
      <c r="B20" s="946"/>
      <c r="C20" s="963"/>
      <c r="D20" s="971" t="s">
        <v>853</v>
      </c>
      <c r="E20" s="389">
        <v>6.7</v>
      </c>
      <c r="F20" s="950"/>
      <c r="G20" s="950"/>
      <c r="H20" s="948"/>
      <c r="I20" s="958"/>
      <c r="J20" s="952"/>
      <c r="K20" s="953"/>
      <c r="L20" s="948"/>
      <c r="M20" s="948"/>
      <c r="N20" s="948"/>
      <c r="O20" s="948"/>
      <c r="P20" s="948"/>
      <c r="Q20" s="948"/>
      <c r="R20" s="948"/>
      <c r="S20" s="948"/>
      <c r="T20" s="948"/>
      <c r="U20" s="948"/>
      <c r="V20" s="948"/>
      <c r="W20" s="948"/>
      <c r="X20" s="948"/>
      <c r="Y20" s="948"/>
      <c r="Z20" s="948"/>
      <c r="AA20" s="948"/>
      <c r="AB20" s="948"/>
      <c r="AC20" s="948"/>
      <c r="AD20" s="948"/>
      <c r="AE20" s="948"/>
      <c r="AF20" s="948"/>
      <c r="AG20" s="948"/>
      <c r="AH20" s="948"/>
      <c r="AI20" s="948"/>
      <c r="AJ20" s="948"/>
      <c r="AK20" s="948"/>
      <c r="AL20" s="948"/>
      <c r="AM20" s="948"/>
      <c r="AN20" s="948"/>
      <c r="AO20" s="948"/>
      <c r="AP20" s="948"/>
      <c r="AQ20" s="948"/>
      <c r="AR20" s="948"/>
      <c r="AS20" s="948"/>
      <c r="AT20" s="948"/>
      <c r="AU20" s="948"/>
      <c r="AV20" s="948"/>
      <c r="AW20" s="948"/>
      <c r="AX20" s="948"/>
      <c r="AY20" s="948"/>
      <c r="AZ20" s="948"/>
      <c r="BA20" s="948"/>
      <c r="BB20" s="948"/>
      <c r="BC20" s="948"/>
      <c r="BD20" s="948"/>
      <c r="BE20" s="948"/>
      <c r="BF20" s="948"/>
      <c r="BG20" s="948"/>
      <c r="BH20" s="948"/>
      <c r="BI20" s="948"/>
      <c r="BJ20" s="948"/>
      <c r="BK20" s="948"/>
      <c r="BL20" s="948"/>
      <c r="BM20" s="948"/>
      <c r="BN20" s="948"/>
      <c r="BO20" s="948"/>
      <c r="BP20" s="948"/>
      <c r="BQ20" s="948"/>
      <c r="BR20" s="948"/>
      <c r="BS20" s="948"/>
      <c r="BT20" s="948"/>
      <c r="BU20" s="948"/>
      <c r="BV20" s="948"/>
      <c r="BW20" s="948"/>
      <c r="BX20" s="948"/>
      <c r="BY20" s="948"/>
      <c r="BZ20" s="948"/>
      <c r="CA20" s="948"/>
      <c r="CB20" s="948"/>
      <c r="CC20" s="948"/>
      <c r="CD20" s="948"/>
      <c r="CE20" s="948"/>
      <c r="CF20" s="948"/>
      <c r="CG20" s="948"/>
      <c r="CH20" s="948"/>
      <c r="CI20" s="948"/>
      <c r="CJ20" s="948"/>
      <c r="CK20" s="948"/>
      <c r="CL20" s="948"/>
      <c r="CM20" s="948"/>
      <c r="CN20" s="948"/>
      <c r="CO20" s="948"/>
      <c r="CP20" s="948"/>
      <c r="CQ20" s="948"/>
      <c r="CR20" s="948"/>
      <c r="CS20" s="948"/>
      <c r="CT20" s="948"/>
      <c r="CU20" s="948"/>
      <c r="CV20" s="948"/>
      <c r="CW20" s="948"/>
      <c r="CX20" s="948"/>
      <c r="CY20" s="948"/>
      <c r="CZ20" s="948"/>
      <c r="DA20" s="948"/>
      <c r="DB20" s="948"/>
      <c r="DC20" s="948"/>
      <c r="DD20" s="948"/>
      <c r="DE20" s="948"/>
      <c r="DF20" s="948"/>
      <c r="DG20" s="948"/>
      <c r="DH20" s="948"/>
      <c r="DI20" s="948"/>
      <c r="DJ20" s="948"/>
      <c r="DK20" s="948"/>
      <c r="DL20" s="948"/>
      <c r="DM20" s="948"/>
      <c r="DN20" s="948"/>
      <c r="DO20" s="948"/>
      <c r="DP20" s="948"/>
      <c r="DQ20" s="948"/>
      <c r="DR20" s="948"/>
      <c r="DS20" s="948"/>
      <c r="DT20" s="948"/>
      <c r="DU20" s="948"/>
      <c r="DV20" s="948"/>
      <c r="DW20" s="948"/>
      <c r="DX20" s="948"/>
      <c r="DY20" s="948"/>
      <c r="DZ20" s="948"/>
      <c r="EA20" s="948"/>
      <c r="EB20" s="948"/>
      <c r="EC20" s="948"/>
      <c r="ED20" s="948"/>
      <c r="EE20" s="948"/>
      <c r="EF20" s="948"/>
      <c r="EG20" s="948"/>
      <c r="EH20" s="948"/>
      <c r="EI20" s="948"/>
      <c r="EJ20" s="948"/>
      <c r="EK20" s="948"/>
      <c r="EL20" s="948"/>
      <c r="EM20" s="948"/>
      <c r="EN20" s="948"/>
      <c r="EO20" s="948"/>
      <c r="EP20" s="948"/>
      <c r="EQ20" s="948"/>
      <c r="ER20" s="948"/>
      <c r="ES20" s="948"/>
      <c r="ET20" s="948"/>
      <c r="EU20" s="948"/>
      <c r="EV20" s="948"/>
      <c r="EW20" s="948"/>
      <c r="EX20" s="948"/>
      <c r="EY20" s="948"/>
      <c r="EZ20" s="948"/>
      <c r="FA20" s="948"/>
      <c r="FB20" s="948"/>
      <c r="FC20" s="948"/>
      <c r="FD20" s="948"/>
      <c r="FE20" s="948"/>
      <c r="FF20" s="948"/>
      <c r="FG20" s="948"/>
      <c r="FH20" s="948"/>
      <c r="FI20" s="948"/>
      <c r="FJ20" s="948"/>
      <c r="FK20" s="948"/>
      <c r="FL20" s="948"/>
      <c r="FM20" s="948"/>
      <c r="FN20" s="948"/>
      <c r="FO20" s="948"/>
      <c r="FP20" s="948"/>
      <c r="FQ20" s="948"/>
      <c r="FR20" s="948"/>
      <c r="FS20" s="948"/>
      <c r="FT20" s="948"/>
      <c r="FU20" s="948"/>
      <c r="FV20" s="948"/>
      <c r="FW20" s="948"/>
      <c r="FX20" s="948"/>
      <c r="FY20" s="948"/>
      <c r="FZ20" s="948"/>
      <c r="GA20" s="948"/>
      <c r="GB20" s="948"/>
      <c r="GC20" s="948"/>
      <c r="GD20" s="948"/>
      <c r="GE20" s="948"/>
      <c r="GF20" s="948"/>
      <c r="GG20" s="948"/>
      <c r="GH20" s="948"/>
      <c r="GI20" s="948"/>
      <c r="GJ20" s="948"/>
      <c r="GK20" s="948"/>
      <c r="GL20" s="948"/>
      <c r="GM20" s="948"/>
      <c r="GN20" s="948"/>
      <c r="GO20" s="948"/>
      <c r="GP20" s="948"/>
      <c r="GQ20" s="948"/>
      <c r="GR20" s="948"/>
      <c r="GS20" s="948"/>
      <c r="GT20" s="948"/>
      <c r="GU20" s="948"/>
      <c r="GV20" s="948"/>
      <c r="GW20" s="948"/>
      <c r="GX20" s="948"/>
      <c r="GY20" s="948"/>
      <c r="GZ20" s="948"/>
      <c r="HA20" s="948"/>
      <c r="HB20" s="948"/>
      <c r="HC20" s="948"/>
      <c r="HD20" s="948"/>
      <c r="HE20" s="948"/>
      <c r="HF20" s="948"/>
      <c r="HG20" s="948"/>
      <c r="HH20" s="948"/>
      <c r="HI20" s="948"/>
      <c r="HJ20" s="948"/>
      <c r="HK20" s="948"/>
      <c r="HL20" s="948"/>
      <c r="HM20" s="948"/>
      <c r="HN20" s="948"/>
      <c r="HO20" s="948"/>
      <c r="HP20" s="948"/>
      <c r="HQ20" s="948"/>
      <c r="HR20" s="948"/>
      <c r="HS20" s="948"/>
      <c r="HT20" s="948"/>
      <c r="HU20" s="948"/>
      <c r="HV20" s="948"/>
      <c r="HW20" s="948"/>
      <c r="HX20" s="948"/>
      <c r="HY20" s="948"/>
      <c r="HZ20" s="948"/>
      <c r="IA20" s="948"/>
      <c r="IB20" s="948"/>
      <c r="IC20" s="948"/>
      <c r="ID20" s="948"/>
      <c r="IE20" s="948"/>
      <c r="IF20" s="948"/>
      <c r="IG20" s="948"/>
      <c r="IH20" s="948"/>
      <c r="II20" s="948"/>
      <c r="IJ20" s="948"/>
      <c r="IK20" s="948"/>
      <c r="IL20" s="948"/>
      <c r="IM20" s="948"/>
      <c r="IN20" s="948"/>
      <c r="IO20" s="948"/>
      <c r="IP20" s="948"/>
      <c r="IQ20" s="948"/>
      <c r="IR20" s="948"/>
      <c r="IS20" s="948"/>
      <c r="IT20" s="948"/>
      <c r="IU20" s="948"/>
      <c r="IV20" s="948"/>
    </row>
    <row r="21" spans="1:256" ht="36">
      <c r="A21" s="954"/>
      <c r="B21" s="955"/>
      <c r="C21" s="965"/>
      <c r="D21" s="971" t="s">
        <v>854</v>
      </c>
      <c r="E21" s="389">
        <v>6</v>
      </c>
      <c r="F21" s="954"/>
      <c r="G21" s="954"/>
      <c r="H21" s="948"/>
      <c r="I21" s="958"/>
      <c r="J21" s="952"/>
      <c r="K21" s="953"/>
      <c r="L21" s="948"/>
      <c r="M21" s="948"/>
      <c r="N21" s="948"/>
      <c r="O21" s="948"/>
      <c r="P21" s="948"/>
      <c r="Q21" s="948"/>
      <c r="R21" s="948"/>
      <c r="S21" s="948"/>
      <c r="T21" s="948"/>
      <c r="U21" s="948"/>
      <c r="V21" s="948"/>
      <c r="W21" s="948"/>
      <c r="X21" s="948"/>
      <c r="Y21" s="948"/>
      <c r="Z21" s="948"/>
      <c r="AA21" s="948"/>
      <c r="AB21" s="948"/>
      <c r="AC21" s="948"/>
      <c r="AD21" s="948"/>
      <c r="AE21" s="948"/>
      <c r="AF21" s="948"/>
      <c r="AG21" s="948"/>
      <c r="AH21" s="948"/>
      <c r="AI21" s="948"/>
      <c r="AJ21" s="948"/>
      <c r="AK21" s="948"/>
      <c r="AL21" s="948"/>
      <c r="AM21" s="948"/>
      <c r="AN21" s="948"/>
      <c r="AO21" s="948"/>
      <c r="AP21" s="948"/>
      <c r="AQ21" s="948"/>
      <c r="AR21" s="948"/>
      <c r="AS21" s="948"/>
      <c r="AT21" s="948"/>
      <c r="AU21" s="948"/>
      <c r="AV21" s="948"/>
      <c r="AW21" s="948"/>
      <c r="AX21" s="948"/>
      <c r="AY21" s="948"/>
      <c r="AZ21" s="948"/>
      <c r="BA21" s="948"/>
      <c r="BB21" s="948"/>
      <c r="BC21" s="948"/>
      <c r="BD21" s="948"/>
      <c r="BE21" s="948"/>
      <c r="BF21" s="948"/>
      <c r="BG21" s="948"/>
      <c r="BH21" s="948"/>
      <c r="BI21" s="948"/>
      <c r="BJ21" s="948"/>
      <c r="BK21" s="948"/>
      <c r="BL21" s="948"/>
      <c r="BM21" s="948"/>
      <c r="BN21" s="948"/>
      <c r="BO21" s="948"/>
      <c r="BP21" s="948"/>
      <c r="BQ21" s="948"/>
      <c r="BR21" s="948"/>
      <c r="BS21" s="948"/>
      <c r="BT21" s="948"/>
      <c r="BU21" s="948"/>
      <c r="BV21" s="948"/>
      <c r="BW21" s="948"/>
      <c r="BX21" s="948"/>
      <c r="BY21" s="948"/>
      <c r="BZ21" s="948"/>
      <c r="CA21" s="948"/>
      <c r="CB21" s="948"/>
      <c r="CC21" s="948"/>
      <c r="CD21" s="948"/>
      <c r="CE21" s="948"/>
      <c r="CF21" s="948"/>
      <c r="CG21" s="948"/>
      <c r="CH21" s="948"/>
      <c r="CI21" s="948"/>
      <c r="CJ21" s="948"/>
      <c r="CK21" s="948"/>
      <c r="CL21" s="948"/>
      <c r="CM21" s="948"/>
      <c r="CN21" s="948"/>
      <c r="CO21" s="948"/>
      <c r="CP21" s="948"/>
      <c r="CQ21" s="948"/>
      <c r="CR21" s="948"/>
      <c r="CS21" s="948"/>
      <c r="CT21" s="948"/>
      <c r="CU21" s="948"/>
      <c r="CV21" s="948"/>
      <c r="CW21" s="948"/>
      <c r="CX21" s="948"/>
      <c r="CY21" s="948"/>
      <c r="CZ21" s="948"/>
      <c r="DA21" s="948"/>
      <c r="DB21" s="948"/>
      <c r="DC21" s="948"/>
      <c r="DD21" s="948"/>
      <c r="DE21" s="948"/>
      <c r="DF21" s="948"/>
      <c r="DG21" s="948"/>
      <c r="DH21" s="948"/>
      <c r="DI21" s="948"/>
      <c r="DJ21" s="948"/>
      <c r="DK21" s="948"/>
      <c r="DL21" s="948"/>
      <c r="DM21" s="948"/>
      <c r="DN21" s="948"/>
      <c r="DO21" s="948"/>
      <c r="DP21" s="948"/>
      <c r="DQ21" s="948"/>
      <c r="DR21" s="948"/>
      <c r="DS21" s="948"/>
      <c r="DT21" s="948"/>
      <c r="DU21" s="948"/>
      <c r="DV21" s="948"/>
      <c r="DW21" s="948"/>
      <c r="DX21" s="948"/>
      <c r="DY21" s="948"/>
      <c r="DZ21" s="948"/>
      <c r="EA21" s="948"/>
      <c r="EB21" s="948"/>
      <c r="EC21" s="948"/>
      <c r="ED21" s="948"/>
      <c r="EE21" s="948"/>
      <c r="EF21" s="948"/>
      <c r="EG21" s="948"/>
      <c r="EH21" s="948"/>
      <c r="EI21" s="948"/>
      <c r="EJ21" s="948"/>
      <c r="EK21" s="948"/>
      <c r="EL21" s="948"/>
      <c r="EM21" s="948"/>
      <c r="EN21" s="948"/>
      <c r="EO21" s="948"/>
      <c r="EP21" s="948"/>
      <c r="EQ21" s="948"/>
      <c r="ER21" s="948"/>
      <c r="ES21" s="948"/>
      <c r="ET21" s="948"/>
      <c r="EU21" s="948"/>
      <c r="EV21" s="948"/>
      <c r="EW21" s="948"/>
      <c r="EX21" s="948"/>
      <c r="EY21" s="948"/>
      <c r="EZ21" s="948"/>
      <c r="FA21" s="948"/>
      <c r="FB21" s="948"/>
      <c r="FC21" s="948"/>
      <c r="FD21" s="948"/>
      <c r="FE21" s="948"/>
      <c r="FF21" s="948"/>
      <c r="FG21" s="948"/>
      <c r="FH21" s="948"/>
      <c r="FI21" s="948"/>
      <c r="FJ21" s="948"/>
      <c r="FK21" s="948"/>
      <c r="FL21" s="948"/>
      <c r="FM21" s="948"/>
      <c r="FN21" s="948"/>
      <c r="FO21" s="948"/>
      <c r="FP21" s="948"/>
      <c r="FQ21" s="948"/>
      <c r="FR21" s="948"/>
      <c r="FS21" s="948"/>
      <c r="FT21" s="948"/>
      <c r="FU21" s="948"/>
      <c r="FV21" s="948"/>
      <c r="FW21" s="948"/>
      <c r="FX21" s="948"/>
      <c r="FY21" s="948"/>
      <c r="FZ21" s="948"/>
      <c r="GA21" s="948"/>
      <c r="GB21" s="948"/>
      <c r="GC21" s="948"/>
      <c r="GD21" s="948"/>
      <c r="GE21" s="948"/>
      <c r="GF21" s="948"/>
      <c r="GG21" s="948"/>
      <c r="GH21" s="948"/>
      <c r="GI21" s="948"/>
      <c r="GJ21" s="948"/>
      <c r="GK21" s="948"/>
      <c r="GL21" s="948"/>
      <c r="GM21" s="948"/>
      <c r="GN21" s="948"/>
      <c r="GO21" s="948"/>
      <c r="GP21" s="948"/>
      <c r="GQ21" s="948"/>
      <c r="GR21" s="948"/>
      <c r="GS21" s="948"/>
      <c r="GT21" s="948"/>
      <c r="GU21" s="948"/>
      <c r="GV21" s="948"/>
      <c r="GW21" s="948"/>
      <c r="GX21" s="948"/>
      <c r="GY21" s="948"/>
      <c r="GZ21" s="948"/>
      <c r="HA21" s="948"/>
      <c r="HB21" s="948"/>
      <c r="HC21" s="948"/>
      <c r="HD21" s="948"/>
      <c r="HE21" s="948"/>
      <c r="HF21" s="948"/>
      <c r="HG21" s="948"/>
      <c r="HH21" s="948"/>
      <c r="HI21" s="948"/>
      <c r="HJ21" s="948"/>
      <c r="HK21" s="948"/>
      <c r="HL21" s="948"/>
      <c r="HM21" s="948"/>
      <c r="HN21" s="948"/>
      <c r="HO21" s="948"/>
      <c r="HP21" s="948"/>
      <c r="HQ21" s="948"/>
      <c r="HR21" s="948"/>
      <c r="HS21" s="948"/>
      <c r="HT21" s="948"/>
      <c r="HU21" s="948"/>
      <c r="HV21" s="948"/>
      <c r="HW21" s="948"/>
      <c r="HX21" s="948"/>
      <c r="HY21" s="948"/>
      <c r="HZ21" s="948"/>
      <c r="IA21" s="948"/>
      <c r="IB21" s="948"/>
      <c r="IC21" s="948"/>
      <c r="ID21" s="948"/>
      <c r="IE21" s="948"/>
      <c r="IF21" s="948"/>
      <c r="IG21" s="948"/>
      <c r="IH21" s="948"/>
      <c r="II21" s="948"/>
      <c r="IJ21" s="948"/>
      <c r="IK21" s="948"/>
      <c r="IL21" s="948"/>
      <c r="IM21" s="948"/>
      <c r="IN21" s="948"/>
      <c r="IO21" s="948"/>
      <c r="IP21" s="948"/>
      <c r="IQ21" s="948"/>
      <c r="IR21" s="948"/>
      <c r="IS21" s="948"/>
      <c r="IT21" s="948"/>
      <c r="IU21" s="948"/>
      <c r="IV21" s="948"/>
    </row>
    <row r="22" spans="1:256">
      <c r="A22" s="939" t="s">
        <v>855</v>
      </c>
      <c r="B22" s="959" t="s">
        <v>840</v>
      </c>
      <c r="C22" s="960">
        <v>76.599999999999994</v>
      </c>
      <c r="D22" s="961" t="s">
        <v>837</v>
      </c>
      <c r="E22" s="966">
        <v>255.6</v>
      </c>
      <c r="F22" s="961" t="s">
        <v>832</v>
      </c>
      <c r="G22" s="962">
        <v>0</v>
      </c>
      <c r="H22" s="948"/>
      <c r="I22" s="958"/>
      <c r="J22" s="952"/>
      <c r="K22" s="953"/>
      <c r="L22" s="948"/>
      <c r="M22" s="948"/>
      <c r="N22" s="948"/>
      <c r="O22" s="948"/>
      <c r="P22" s="948"/>
      <c r="Q22" s="948"/>
      <c r="R22" s="948"/>
      <c r="S22" s="948"/>
      <c r="T22" s="948"/>
      <c r="U22" s="948"/>
      <c r="V22" s="948"/>
      <c r="W22" s="948"/>
      <c r="X22" s="948"/>
      <c r="Y22" s="948"/>
      <c r="Z22" s="948"/>
      <c r="AA22" s="948"/>
      <c r="AB22" s="948"/>
      <c r="AC22" s="948"/>
      <c r="AD22" s="948"/>
      <c r="AE22" s="948"/>
      <c r="AF22" s="948"/>
      <c r="AG22" s="948"/>
      <c r="AH22" s="948"/>
      <c r="AI22" s="948"/>
      <c r="AJ22" s="948"/>
      <c r="AK22" s="948"/>
      <c r="AL22" s="948"/>
      <c r="AM22" s="948"/>
      <c r="AN22" s="948"/>
      <c r="AO22" s="948"/>
      <c r="AP22" s="948"/>
      <c r="AQ22" s="948"/>
      <c r="AR22" s="948"/>
      <c r="AS22" s="948"/>
      <c r="AT22" s="948"/>
      <c r="AU22" s="948"/>
      <c r="AV22" s="948"/>
      <c r="AW22" s="948"/>
      <c r="AX22" s="948"/>
      <c r="AY22" s="948"/>
      <c r="AZ22" s="948"/>
      <c r="BA22" s="948"/>
      <c r="BB22" s="948"/>
      <c r="BC22" s="948"/>
      <c r="BD22" s="948"/>
      <c r="BE22" s="948"/>
      <c r="BF22" s="948"/>
      <c r="BG22" s="948"/>
      <c r="BH22" s="948"/>
      <c r="BI22" s="948"/>
      <c r="BJ22" s="948"/>
      <c r="BK22" s="948"/>
      <c r="BL22" s="948"/>
      <c r="BM22" s="948"/>
      <c r="BN22" s="948"/>
      <c r="BO22" s="948"/>
      <c r="BP22" s="948"/>
      <c r="BQ22" s="948"/>
      <c r="BR22" s="948"/>
      <c r="BS22" s="948"/>
      <c r="BT22" s="948"/>
      <c r="BU22" s="948"/>
      <c r="BV22" s="948"/>
      <c r="BW22" s="948"/>
      <c r="BX22" s="948"/>
      <c r="BY22" s="948"/>
      <c r="BZ22" s="948"/>
      <c r="CA22" s="948"/>
      <c r="CB22" s="948"/>
      <c r="CC22" s="948"/>
      <c r="CD22" s="948"/>
      <c r="CE22" s="948"/>
      <c r="CF22" s="948"/>
      <c r="CG22" s="948"/>
      <c r="CH22" s="948"/>
      <c r="CI22" s="948"/>
      <c r="CJ22" s="948"/>
      <c r="CK22" s="948"/>
      <c r="CL22" s="948"/>
      <c r="CM22" s="948"/>
      <c r="CN22" s="948"/>
      <c r="CO22" s="948"/>
      <c r="CP22" s="948"/>
      <c r="CQ22" s="948"/>
      <c r="CR22" s="948"/>
      <c r="CS22" s="948"/>
      <c r="CT22" s="948"/>
      <c r="CU22" s="948"/>
      <c r="CV22" s="948"/>
      <c r="CW22" s="948"/>
      <c r="CX22" s="948"/>
      <c r="CY22" s="948"/>
      <c r="CZ22" s="948"/>
      <c r="DA22" s="948"/>
      <c r="DB22" s="948"/>
      <c r="DC22" s="948"/>
      <c r="DD22" s="948"/>
      <c r="DE22" s="948"/>
      <c r="DF22" s="948"/>
      <c r="DG22" s="948"/>
      <c r="DH22" s="948"/>
      <c r="DI22" s="948"/>
      <c r="DJ22" s="948"/>
      <c r="DK22" s="948"/>
      <c r="DL22" s="948"/>
      <c r="DM22" s="948"/>
      <c r="DN22" s="948"/>
      <c r="DO22" s="948"/>
      <c r="DP22" s="948"/>
      <c r="DQ22" s="948"/>
      <c r="DR22" s="948"/>
      <c r="DS22" s="948"/>
      <c r="DT22" s="948"/>
      <c r="DU22" s="948"/>
      <c r="DV22" s="948"/>
      <c r="DW22" s="948"/>
      <c r="DX22" s="948"/>
      <c r="DY22" s="948"/>
      <c r="DZ22" s="948"/>
      <c r="EA22" s="948"/>
      <c r="EB22" s="948"/>
      <c r="EC22" s="948"/>
      <c r="ED22" s="948"/>
      <c r="EE22" s="948"/>
      <c r="EF22" s="948"/>
      <c r="EG22" s="948"/>
      <c r="EH22" s="948"/>
      <c r="EI22" s="948"/>
      <c r="EJ22" s="948"/>
      <c r="EK22" s="948"/>
      <c r="EL22" s="948"/>
      <c r="EM22" s="948"/>
      <c r="EN22" s="948"/>
      <c r="EO22" s="948"/>
      <c r="EP22" s="948"/>
      <c r="EQ22" s="948"/>
      <c r="ER22" s="948"/>
      <c r="ES22" s="948"/>
      <c r="ET22" s="948"/>
      <c r="EU22" s="948"/>
      <c r="EV22" s="948"/>
      <c r="EW22" s="948"/>
      <c r="EX22" s="948"/>
      <c r="EY22" s="948"/>
      <c r="EZ22" s="948"/>
      <c r="FA22" s="948"/>
      <c r="FB22" s="948"/>
      <c r="FC22" s="948"/>
      <c r="FD22" s="948"/>
      <c r="FE22" s="948"/>
      <c r="FF22" s="948"/>
      <c r="FG22" s="948"/>
      <c r="FH22" s="948"/>
      <c r="FI22" s="948"/>
      <c r="FJ22" s="948"/>
      <c r="FK22" s="948"/>
      <c r="FL22" s="948"/>
      <c r="FM22" s="948"/>
      <c r="FN22" s="948"/>
      <c r="FO22" s="948"/>
      <c r="FP22" s="948"/>
      <c r="FQ22" s="948"/>
      <c r="FR22" s="948"/>
      <c r="FS22" s="948"/>
      <c r="FT22" s="948"/>
      <c r="FU22" s="948"/>
      <c r="FV22" s="948"/>
      <c r="FW22" s="948"/>
      <c r="FX22" s="948"/>
      <c r="FY22" s="948"/>
      <c r="FZ22" s="948"/>
      <c r="GA22" s="948"/>
      <c r="GB22" s="948"/>
      <c r="GC22" s="948"/>
      <c r="GD22" s="948"/>
      <c r="GE22" s="948"/>
      <c r="GF22" s="948"/>
      <c r="GG22" s="948"/>
      <c r="GH22" s="948"/>
      <c r="GI22" s="948"/>
      <c r="GJ22" s="948"/>
      <c r="GK22" s="948"/>
      <c r="GL22" s="948"/>
      <c r="GM22" s="948"/>
      <c r="GN22" s="948"/>
      <c r="GO22" s="948"/>
      <c r="GP22" s="948"/>
      <c r="GQ22" s="948"/>
      <c r="GR22" s="948"/>
      <c r="GS22" s="948"/>
      <c r="GT22" s="948"/>
      <c r="GU22" s="948"/>
      <c r="GV22" s="948"/>
      <c r="GW22" s="948"/>
      <c r="GX22" s="948"/>
      <c r="GY22" s="948"/>
      <c r="GZ22" s="948"/>
      <c r="HA22" s="948"/>
      <c r="HB22" s="948"/>
      <c r="HC22" s="948"/>
      <c r="HD22" s="948"/>
      <c r="HE22" s="948"/>
      <c r="HF22" s="948"/>
      <c r="HG22" s="948"/>
      <c r="HH22" s="948"/>
      <c r="HI22" s="948"/>
      <c r="HJ22" s="948"/>
      <c r="HK22" s="948"/>
      <c r="HL22" s="948"/>
      <c r="HM22" s="948"/>
      <c r="HN22" s="948"/>
      <c r="HO22" s="948"/>
      <c r="HP22" s="948"/>
      <c r="HQ22" s="948"/>
      <c r="HR22" s="948"/>
      <c r="HS22" s="948"/>
      <c r="HT22" s="948"/>
      <c r="HU22" s="948"/>
      <c r="HV22" s="948"/>
      <c r="HW22" s="948"/>
      <c r="HX22" s="948"/>
      <c r="HY22" s="948"/>
      <c r="HZ22" s="948"/>
      <c r="IA22" s="948"/>
      <c r="IB22" s="948"/>
      <c r="IC22" s="948"/>
      <c r="ID22" s="948"/>
      <c r="IE22" s="948"/>
      <c r="IF22" s="948"/>
      <c r="IG22" s="948"/>
      <c r="IH22" s="948"/>
      <c r="II22" s="948"/>
      <c r="IJ22" s="948"/>
      <c r="IK22" s="948"/>
      <c r="IL22" s="948"/>
      <c r="IM22" s="948"/>
      <c r="IN22" s="948"/>
      <c r="IO22" s="948"/>
      <c r="IP22" s="948"/>
      <c r="IQ22" s="948"/>
      <c r="IR22" s="948"/>
      <c r="IS22" s="948"/>
      <c r="IT22" s="948"/>
      <c r="IU22" s="948"/>
      <c r="IV22" s="948"/>
    </row>
    <row r="23" spans="1:256">
      <c r="A23" s="950"/>
      <c r="B23" s="946"/>
      <c r="C23" s="963"/>
      <c r="D23" s="947" t="s">
        <v>849</v>
      </c>
      <c r="E23" s="967">
        <v>85.9</v>
      </c>
      <c r="F23" s="947" t="s">
        <v>841</v>
      </c>
      <c r="G23" s="964">
        <v>14.8</v>
      </c>
      <c r="H23" s="948"/>
      <c r="I23" s="958"/>
      <c r="J23" s="953"/>
      <c r="K23" s="953"/>
      <c r="L23" s="948"/>
      <c r="M23" s="948"/>
      <c r="N23" s="948"/>
      <c r="O23" s="948"/>
      <c r="P23" s="948"/>
      <c r="Q23" s="948"/>
      <c r="R23" s="948"/>
      <c r="S23" s="948"/>
      <c r="T23" s="948"/>
      <c r="U23" s="948"/>
      <c r="V23" s="948"/>
      <c r="W23" s="948"/>
      <c r="X23" s="948"/>
      <c r="Y23" s="948"/>
      <c r="Z23" s="948"/>
      <c r="AA23" s="948"/>
      <c r="AB23" s="948"/>
      <c r="AC23" s="948"/>
      <c r="AD23" s="948"/>
      <c r="AE23" s="948"/>
      <c r="AF23" s="948"/>
      <c r="AG23" s="948"/>
      <c r="AH23" s="948"/>
      <c r="AI23" s="948"/>
      <c r="AJ23" s="948"/>
      <c r="AK23" s="948"/>
      <c r="AL23" s="948"/>
      <c r="AM23" s="948"/>
      <c r="AN23" s="948"/>
      <c r="AO23" s="948"/>
      <c r="AP23" s="948"/>
      <c r="AQ23" s="948"/>
      <c r="AR23" s="948"/>
      <c r="AS23" s="948"/>
      <c r="AT23" s="948"/>
      <c r="AU23" s="948"/>
      <c r="AV23" s="948"/>
      <c r="AW23" s="948"/>
      <c r="AX23" s="948"/>
      <c r="AY23" s="948"/>
      <c r="AZ23" s="948"/>
      <c r="BA23" s="948"/>
      <c r="BB23" s="948"/>
      <c r="BC23" s="948"/>
      <c r="BD23" s="948"/>
      <c r="BE23" s="948"/>
      <c r="BF23" s="948"/>
      <c r="BG23" s="948"/>
      <c r="BH23" s="948"/>
      <c r="BI23" s="948"/>
      <c r="BJ23" s="948"/>
      <c r="BK23" s="948"/>
      <c r="BL23" s="948"/>
      <c r="BM23" s="948"/>
      <c r="BN23" s="948"/>
      <c r="BO23" s="948"/>
      <c r="BP23" s="948"/>
      <c r="BQ23" s="948"/>
      <c r="BR23" s="948"/>
      <c r="BS23" s="948"/>
      <c r="BT23" s="948"/>
      <c r="BU23" s="948"/>
      <c r="BV23" s="948"/>
      <c r="BW23" s="948"/>
      <c r="BX23" s="948"/>
      <c r="BY23" s="948"/>
      <c r="BZ23" s="948"/>
      <c r="CA23" s="948"/>
      <c r="CB23" s="948"/>
      <c r="CC23" s="948"/>
      <c r="CD23" s="948"/>
      <c r="CE23" s="948"/>
      <c r="CF23" s="948"/>
      <c r="CG23" s="948"/>
      <c r="CH23" s="948"/>
      <c r="CI23" s="948"/>
      <c r="CJ23" s="948"/>
      <c r="CK23" s="948"/>
      <c r="CL23" s="948"/>
      <c r="CM23" s="948"/>
      <c r="CN23" s="948"/>
      <c r="CO23" s="948"/>
      <c r="CP23" s="948"/>
      <c r="CQ23" s="948"/>
      <c r="CR23" s="948"/>
      <c r="CS23" s="948"/>
      <c r="CT23" s="948"/>
      <c r="CU23" s="948"/>
      <c r="CV23" s="948"/>
      <c r="CW23" s="948"/>
      <c r="CX23" s="948"/>
      <c r="CY23" s="948"/>
      <c r="CZ23" s="948"/>
      <c r="DA23" s="948"/>
      <c r="DB23" s="948"/>
      <c r="DC23" s="948"/>
      <c r="DD23" s="948"/>
      <c r="DE23" s="948"/>
      <c r="DF23" s="948"/>
      <c r="DG23" s="948"/>
      <c r="DH23" s="948"/>
      <c r="DI23" s="948"/>
      <c r="DJ23" s="948"/>
      <c r="DK23" s="948"/>
      <c r="DL23" s="948"/>
      <c r="DM23" s="948"/>
      <c r="DN23" s="948"/>
      <c r="DO23" s="948"/>
      <c r="DP23" s="948"/>
      <c r="DQ23" s="948"/>
      <c r="DR23" s="948"/>
      <c r="DS23" s="948"/>
      <c r="DT23" s="948"/>
      <c r="DU23" s="948"/>
      <c r="DV23" s="948"/>
      <c r="DW23" s="948"/>
      <c r="DX23" s="948"/>
      <c r="DY23" s="948"/>
      <c r="DZ23" s="948"/>
      <c r="EA23" s="948"/>
      <c r="EB23" s="948"/>
      <c r="EC23" s="948"/>
      <c r="ED23" s="948"/>
      <c r="EE23" s="948"/>
      <c r="EF23" s="948"/>
      <c r="EG23" s="948"/>
      <c r="EH23" s="948"/>
      <c r="EI23" s="948"/>
      <c r="EJ23" s="948"/>
      <c r="EK23" s="948"/>
      <c r="EL23" s="948"/>
      <c r="EM23" s="948"/>
      <c r="EN23" s="948"/>
      <c r="EO23" s="948"/>
      <c r="EP23" s="948"/>
      <c r="EQ23" s="948"/>
      <c r="ER23" s="948"/>
      <c r="ES23" s="948"/>
      <c r="ET23" s="948"/>
      <c r="EU23" s="948"/>
      <c r="EV23" s="948"/>
      <c r="EW23" s="948"/>
      <c r="EX23" s="948"/>
      <c r="EY23" s="948"/>
      <c r="EZ23" s="948"/>
      <c r="FA23" s="948"/>
      <c r="FB23" s="948"/>
      <c r="FC23" s="948"/>
      <c r="FD23" s="948"/>
      <c r="FE23" s="948"/>
      <c r="FF23" s="948"/>
      <c r="FG23" s="948"/>
      <c r="FH23" s="948"/>
      <c r="FI23" s="948"/>
      <c r="FJ23" s="948"/>
      <c r="FK23" s="948"/>
      <c r="FL23" s="948"/>
      <c r="FM23" s="948"/>
      <c r="FN23" s="948"/>
      <c r="FO23" s="948"/>
      <c r="FP23" s="948"/>
      <c r="FQ23" s="948"/>
      <c r="FR23" s="948"/>
      <c r="FS23" s="948"/>
      <c r="FT23" s="948"/>
      <c r="FU23" s="948"/>
      <c r="FV23" s="948"/>
      <c r="FW23" s="948"/>
      <c r="FX23" s="948"/>
      <c r="FY23" s="948"/>
      <c r="FZ23" s="948"/>
      <c r="GA23" s="948"/>
      <c r="GB23" s="948"/>
      <c r="GC23" s="948"/>
      <c r="GD23" s="948"/>
      <c r="GE23" s="948"/>
      <c r="GF23" s="948"/>
      <c r="GG23" s="948"/>
      <c r="GH23" s="948"/>
      <c r="GI23" s="948"/>
      <c r="GJ23" s="948"/>
      <c r="GK23" s="948"/>
      <c r="GL23" s="948"/>
      <c r="GM23" s="948"/>
      <c r="GN23" s="948"/>
      <c r="GO23" s="948"/>
      <c r="GP23" s="948"/>
      <c r="GQ23" s="948"/>
      <c r="GR23" s="948"/>
      <c r="GS23" s="948"/>
      <c r="GT23" s="948"/>
      <c r="GU23" s="948"/>
      <c r="GV23" s="948"/>
      <c r="GW23" s="948"/>
      <c r="GX23" s="948"/>
      <c r="GY23" s="948"/>
      <c r="GZ23" s="948"/>
      <c r="HA23" s="948"/>
      <c r="HB23" s="948"/>
      <c r="HC23" s="948"/>
      <c r="HD23" s="948"/>
      <c r="HE23" s="948"/>
      <c r="HF23" s="948"/>
      <c r="HG23" s="948"/>
      <c r="HH23" s="948"/>
      <c r="HI23" s="948"/>
      <c r="HJ23" s="948"/>
      <c r="HK23" s="948"/>
      <c r="HL23" s="948"/>
      <c r="HM23" s="948"/>
      <c r="HN23" s="948"/>
      <c r="HO23" s="948"/>
      <c r="HP23" s="948"/>
      <c r="HQ23" s="948"/>
      <c r="HR23" s="948"/>
      <c r="HS23" s="948"/>
      <c r="HT23" s="948"/>
      <c r="HU23" s="948"/>
      <c r="HV23" s="948"/>
      <c r="HW23" s="948"/>
      <c r="HX23" s="948"/>
      <c r="HY23" s="948"/>
      <c r="HZ23" s="948"/>
      <c r="IA23" s="948"/>
      <c r="IB23" s="948"/>
      <c r="IC23" s="948"/>
      <c r="ID23" s="948"/>
      <c r="IE23" s="948"/>
      <c r="IF23" s="948"/>
      <c r="IG23" s="948"/>
      <c r="IH23" s="948"/>
      <c r="II23" s="948"/>
      <c r="IJ23" s="948"/>
      <c r="IK23" s="948"/>
      <c r="IL23" s="948"/>
      <c r="IM23" s="948"/>
      <c r="IN23" s="948"/>
      <c r="IO23" s="948"/>
      <c r="IP23" s="948"/>
      <c r="IQ23" s="948"/>
      <c r="IR23" s="948"/>
      <c r="IS23" s="948"/>
      <c r="IT23" s="948"/>
      <c r="IU23" s="948"/>
      <c r="IV23" s="948"/>
    </row>
    <row r="24" spans="1:256">
      <c r="A24" s="954"/>
      <c r="B24" s="955"/>
      <c r="C24" s="965"/>
      <c r="D24" s="956" t="s">
        <v>850</v>
      </c>
      <c r="E24" s="968">
        <v>71.400000000000006</v>
      </c>
      <c r="F24" s="956" t="s">
        <v>856</v>
      </c>
      <c r="G24" s="957">
        <v>27.9</v>
      </c>
      <c r="H24" s="948"/>
      <c r="I24" s="972"/>
      <c r="J24" s="953"/>
      <c r="K24" s="953"/>
      <c r="L24" s="948"/>
      <c r="M24" s="948"/>
      <c r="N24" s="948"/>
      <c r="O24" s="948"/>
      <c r="P24" s="948"/>
      <c r="Q24" s="948"/>
      <c r="R24" s="948"/>
      <c r="S24" s="948"/>
      <c r="T24" s="948"/>
      <c r="U24" s="948"/>
      <c r="V24" s="948"/>
      <c r="W24" s="948"/>
      <c r="X24" s="948"/>
      <c r="Y24" s="948"/>
      <c r="Z24" s="948"/>
      <c r="AA24" s="948"/>
      <c r="AB24" s="948"/>
      <c r="AC24" s="948"/>
      <c r="AD24" s="948"/>
      <c r="AE24" s="948"/>
      <c r="AF24" s="948"/>
      <c r="AG24" s="948"/>
      <c r="AH24" s="948"/>
      <c r="AI24" s="948"/>
      <c r="AJ24" s="948"/>
      <c r="AK24" s="948"/>
      <c r="AL24" s="948"/>
      <c r="AM24" s="948"/>
      <c r="AN24" s="948"/>
      <c r="AO24" s="948"/>
      <c r="AP24" s="948"/>
      <c r="AQ24" s="948"/>
      <c r="AR24" s="948"/>
      <c r="AS24" s="948"/>
      <c r="AT24" s="948"/>
      <c r="AU24" s="948"/>
      <c r="AV24" s="948"/>
      <c r="AW24" s="948"/>
      <c r="AX24" s="948"/>
      <c r="AY24" s="948"/>
      <c r="AZ24" s="948"/>
      <c r="BA24" s="948"/>
      <c r="BB24" s="948"/>
      <c r="BC24" s="948"/>
      <c r="BD24" s="948"/>
      <c r="BE24" s="948"/>
      <c r="BF24" s="948"/>
      <c r="BG24" s="948"/>
      <c r="BH24" s="948"/>
      <c r="BI24" s="948"/>
      <c r="BJ24" s="948"/>
      <c r="BK24" s="948"/>
      <c r="BL24" s="948"/>
      <c r="BM24" s="948"/>
      <c r="BN24" s="948"/>
      <c r="BO24" s="948"/>
      <c r="BP24" s="948"/>
      <c r="BQ24" s="948"/>
      <c r="BR24" s="948"/>
      <c r="BS24" s="948"/>
      <c r="BT24" s="948"/>
      <c r="BU24" s="948"/>
      <c r="BV24" s="948"/>
      <c r="BW24" s="948"/>
      <c r="BX24" s="948"/>
      <c r="BY24" s="948"/>
      <c r="BZ24" s="948"/>
      <c r="CA24" s="948"/>
      <c r="CB24" s="948"/>
      <c r="CC24" s="948"/>
      <c r="CD24" s="948"/>
      <c r="CE24" s="948"/>
      <c r="CF24" s="948"/>
      <c r="CG24" s="948"/>
      <c r="CH24" s="948"/>
      <c r="CI24" s="948"/>
      <c r="CJ24" s="948"/>
      <c r="CK24" s="948"/>
      <c r="CL24" s="948"/>
      <c r="CM24" s="948"/>
      <c r="CN24" s="948"/>
      <c r="CO24" s="948"/>
      <c r="CP24" s="948"/>
      <c r="CQ24" s="948"/>
      <c r="CR24" s="948"/>
      <c r="CS24" s="948"/>
      <c r="CT24" s="948"/>
      <c r="CU24" s="948"/>
      <c r="CV24" s="948"/>
      <c r="CW24" s="948"/>
      <c r="CX24" s="948"/>
      <c r="CY24" s="948"/>
      <c r="CZ24" s="948"/>
      <c r="DA24" s="948"/>
      <c r="DB24" s="948"/>
      <c r="DC24" s="948"/>
      <c r="DD24" s="948"/>
      <c r="DE24" s="948"/>
      <c r="DF24" s="948"/>
      <c r="DG24" s="948"/>
      <c r="DH24" s="948"/>
      <c r="DI24" s="948"/>
      <c r="DJ24" s="948"/>
      <c r="DK24" s="948"/>
      <c r="DL24" s="948"/>
      <c r="DM24" s="948"/>
      <c r="DN24" s="948"/>
      <c r="DO24" s="948"/>
      <c r="DP24" s="948"/>
      <c r="DQ24" s="948"/>
      <c r="DR24" s="948"/>
      <c r="DS24" s="948"/>
      <c r="DT24" s="948"/>
      <c r="DU24" s="948"/>
      <c r="DV24" s="948"/>
      <c r="DW24" s="948"/>
      <c r="DX24" s="948"/>
      <c r="DY24" s="948"/>
      <c r="DZ24" s="948"/>
      <c r="EA24" s="948"/>
      <c r="EB24" s="948"/>
      <c r="EC24" s="948"/>
      <c r="ED24" s="948"/>
      <c r="EE24" s="948"/>
      <c r="EF24" s="948"/>
      <c r="EG24" s="948"/>
      <c r="EH24" s="948"/>
      <c r="EI24" s="948"/>
      <c r="EJ24" s="948"/>
      <c r="EK24" s="948"/>
      <c r="EL24" s="948"/>
      <c r="EM24" s="948"/>
      <c r="EN24" s="948"/>
      <c r="EO24" s="948"/>
      <c r="EP24" s="948"/>
      <c r="EQ24" s="948"/>
      <c r="ER24" s="948"/>
      <c r="ES24" s="948"/>
      <c r="ET24" s="948"/>
      <c r="EU24" s="948"/>
      <c r="EV24" s="948"/>
      <c r="EW24" s="948"/>
      <c r="EX24" s="948"/>
      <c r="EY24" s="948"/>
      <c r="EZ24" s="948"/>
      <c r="FA24" s="948"/>
      <c r="FB24" s="948"/>
      <c r="FC24" s="948"/>
      <c r="FD24" s="948"/>
      <c r="FE24" s="948"/>
      <c r="FF24" s="948"/>
      <c r="FG24" s="948"/>
      <c r="FH24" s="948"/>
      <c r="FI24" s="948"/>
      <c r="FJ24" s="948"/>
      <c r="FK24" s="948"/>
      <c r="FL24" s="948"/>
      <c r="FM24" s="948"/>
      <c r="FN24" s="948"/>
      <c r="FO24" s="948"/>
      <c r="FP24" s="948"/>
      <c r="FQ24" s="948"/>
      <c r="FR24" s="948"/>
      <c r="FS24" s="948"/>
      <c r="FT24" s="948"/>
      <c r="FU24" s="948"/>
      <c r="FV24" s="948"/>
      <c r="FW24" s="948"/>
      <c r="FX24" s="948"/>
      <c r="FY24" s="948"/>
      <c r="FZ24" s="948"/>
      <c r="GA24" s="948"/>
      <c r="GB24" s="948"/>
      <c r="GC24" s="948"/>
      <c r="GD24" s="948"/>
      <c r="GE24" s="948"/>
      <c r="GF24" s="948"/>
      <c r="GG24" s="948"/>
      <c r="GH24" s="948"/>
      <c r="GI24" s="948"/>
      <c r="GJ24" s="948"/>
      <c r="GK24" s="948"/>
      <c r="GL24" s="948"/>
      <c r="GM24" s="948"/>
      <c r="GN24" s="948"/>
      <c r="GO24" s="948"/>
      <c r="GP24" s="948"/>
      <c r="GQ24" s="948"/>
      <c r="GR24" s="948"/>
      <c r="GS24" s="948"/>
      <c r="GT24" s="948"/>
      <c r="GU24" s="948"/>
      <c r="GV24" s="948"/>
      <c r="GW24" s="948"/>
      <c r="GX24" s="948"/>
      <c r="GY24" s="948"/>
      <c r="GZ24" s="948"/>
      <c r="HA24" s="948"/>
      <c r="HB24" s="948"/>
      <c r="HC24" s="948"/>
      <c r="HD24" s="948"/>
      <c r="HE24" s="948"/>
      <c r="HF24" s="948"/>
      <c r="HG24" s="948"/>
      <c r="HH24" s="948"/>
      <c r="HI24" s="948"/>
      <c r="HJ24" s="948"/>
      <c r="HK24" s="948"/>
      <c r="HL24" s="948"/>
      <c r="HM24" s="948"/>
      <c r="HN24" s="948"/>
      <c r="HO24" s="948"/>
      <c r="HP24" s="948"/>
      <c r="HQ24" s="948"/>
      <c r="HR24" s="948"/>
      <c r="HS24" s="948"/>
      <c r="HT24" s="948"/>
      <c r="HU24" s="948"/>
      <c r="HV24" s="948"/>
      <c r="HW24" s="948"/>
      <c r="HX24" s="948"/>
      <c r="HY24" s="948"/>
      <c r="HZ24" s="948"/>
      <c r="IA24" s="948"/>
      <c r="IB24" s="948"/>
      <c r="IC24" s="948"/>
      <c r="ID24" s="948"/>
      <c r="IE24" s="948"/>
      <c r="IF24" s="948"/>
      <c r="IG24" s="948"/>
      <c r="IH24" s="948"/>
      <c r="II24" s="948"/>
      <c r="IJ24" s="948"/>
      <c r="IK24" s="948"/>
      <c r="IL24" s="948"/>
      <c r="IM24" s="948"/>
      <c r="IN24" s="948"/>
      <c r="IO24" s="948"/>
      <c r="IP24" s="948"/>
      <c r="IQ24" s="948"/>
      <c r="IR24" s="948"/>
      <c r="IS24" s="948"/>
      <c r="IT24" s="948"/>
      <c r="IU24" s="948"/>
      <c r="IV24" s="948"/>
    </row>
    <row r="25" spans="1:256">
      <c r="A25" s="950" t="s">
        <v>857</v>
      </c>
      <c r="B25" s="946" t="s">
        <v>713</v>
      </c>
      <c r="C25" s="963">
        <v>83</v>
      </c>
      <c r="D25" s="947" t="s">
        <v>858</v>
      </c>
      <c r="E25" s="967">
        <v>186</v>
      </c>
      <c r="F25" s="947" t="s">
        <v>859</v>
      </c>
      <c r="G25" s="967">
        <v>26</v>
      </c>
      <c r="H25" s="948"/>
      <c r="I25" s="972"/>
      <c r="J25" s="948"/>
      <c r="K25" s="948"/>
      <c r="L25" s="948"/>
      <c r="M25" s="948"/>
      <c r="N25" s="948"/>
      <c r="O25" s="948"/>
      <c r="P25" s="948"/>
      <c r="Q25" s="948"/>
      <c r="R25" s="948"/>
      <c r="S25" s="948"/>
      <c r="T25" s="948"/>
      <c r="U25" s="948"/>
      <c r="V25" s="948"/>
      <c r="W25" s="948"/>
      <c r="X25" s="948"/>
      <c r="Y25" s="948"/>
      <c r="Z25" s="948"/>
      <c r="AA25" s="948"/>
      <c r="AB25" s="948"/>
      <c r="AC25" s="948"/>
      <c r="AD25" s="948"/>
      <c r="AE25" s="948"/>
      <c r="AF25" s="948"/>
      <c r="AG25" s="948"/>
      <c r="AH25" s="948"/>
      <c r="AI25" s="948"/>
      <c r="AJ25" s="948"/>
      <c r="AK25" s="948"/>
      <c r="AL25" s="948"/>
      <c r="AM25" s="948"/>
      <c r="AN25" s="948"/>
      <c r="AO25" s="948"/>
      <c r="AP25" s="948"/>
      <c r="AQ25" s="948"/>
      <c r="AR25" s="948"/>
      <c r="AS25" s="948"/>
      <c r="AT25" s="948"/>
      <c r="AU25" s="948"/>
      <c r="AV25" s="948"/>
      <c r="AW25" s="948"/>
      <c r="AX25" s="948"/>
      <c r="AY25" s="948"/>
      <c r="AZ25" s="948"/>
      <c r="BA25" s="948"/>
      <c r="BB25" s="948"/>
      <c r="BC25" s="948"/>
      <c r="BD25" s="948"/>
      <c r="BE25" s="948"/>
      <c r="BF25" s="948"/>
      <c r="BG25" s="948"/>
      <c r="BH25" s="948"/>
      <c r="BI25" s="948"/>
      <c r="BJ25" s="948"/>
      <c r="BK25" s="948"/>
      <c r="BL25" s="948"/>
      <c r="BM25" s="948"/>
      <c r="BN25" s="948"/>
      <c r="BO25" s="948"/>
      <c r="BP25" s="948"/>
      <c r="BQ25" s="948"/>
      <c r="BR25" s="948"/>
      <c r="BS25" s="948"/>
      <c r="BT25" s="948"/>
      <c r="BU25" s="948"/>
      <c r="BV25" s="948"/>
      <c r="BW25" s="948"/>
      <c r="BX25" s="948"/>
      <c r="BY25" s="948"/>
      <c r="BZ25" s="948"/>
      <c r="CA25" s="948"/>
      <c r="CB25" s="948"/>
      <c r="CC25" s="948"/>
      <c r="CD25" s="948"/>
      <c r="CE25" s="948"/>
      <c r="CF25" s="948"/>
      <c r="CG25" s="948"/>
      <c r="CH25" s="948"/>
      <c r="CI25" s="948"/>
      <c r="CJ25" s="948"/>
      <c r="CK25" s="948"/>
      <c r="CL25" s="948"/>
      <c r="CM25" s="948"/>
      <c r="CN25" s="948"/>
      <c r="CO25" s="948"/>
      <c r="CP25" s="948"/>
      <c r="CQ25" s="948"/>
      <c r="CR25" s="948"/>
      <c r="CS25" s="948"/>
      <c r="CT25" s="948"/>
      <c r="CU25" s="948"/>
      <c r="CV25" s="948"/>
      <c r="CW25" s="948"/>
      <c r="CX25" s="948"/>
      <c r="CY25" s="948"/>
      <c r="CZ25" s="948"/>
      <c r="DA25" s="948"/>
      <c r="DB25" s="948"/>
      <c r="DC25" s="948"/>
      <c r="DD25" s="948"/>
      <c r="DE25" s="948"/>
      <c r="DF25" s="948"/>
      <c r="DG25" s="948"/>
      <c r="DH25" s="948"/>
      <c r="DI25" s="948"/>
      <c r="DJ25" s="948"/>
      <c r="DK25" s="948"/>
      <c r="DL25" s="948"/>
      <c r="DM25" s="948"/>
      <c r="DN25" s="948"/>
      <c r="DO25" s="948"/>
      <c r="DP25" s="948"/>
      <c r="DQ25" s="948"/>
      <c r="DR25" s="948"/>
      <c r="DS25" s="948"/>
      <c r="DT25" s="948"/>
      <c r="DU25" s="948"/>
      <c r="DV25" s="948"/>
      <c r="DW25" s="948"/>
      <c r="DX25" s="948"/>
      <c r="DY25" s="948"/>
      <c r="DZ25" s="948"/>
      <c r="EA25" s="948"/>
      <c r="EB25" s="948"/>
      <c r="EC25" s="948"/>
      <c r="ED25" s="948"/>
      <c r="EE25" s="948"/>
      <c r="EF25" s="948"/>
      <c r="EG25" s="948"/>
      <c r="EH25" s="948"/>
      <c r="EI25" s="948"/>
      <c r="EJ25" s="948"/>
      <c r="EK25" s="948"/>
      <c r="EL25" s="948"/>
      <c r="EM25" s="948"/>
      <c r="EN25" s="948"/>
      <c r="EO25" s="948"/>
      <c r="EP25" s="948"/>
      <c r="EQ25" s="948"/>
      <c r="ER25" s="948"/>
      <c r="ES25" s="948"/>
      <c r="ET25" s="948"/>
      <c r="EU25" s="948"/>
      <c r="EV25" s="948"/>
      <c r="EW25" s="948"/>
      <c r="EX25" s="948"/>
      <c r="EY25" s="948"/>
      <c r="EZ25" s="948"/>
      <c r="FA25" s="948"/>
      <c r="FB25" s="948"/>
      <c r="FC25" s="948"/>
      <c r="FD25" s="948"/>
      <c r="FE25" s="948"/>
      <c r="FF25" s="948"/>
      <c r="FG25" s="948"/>
      <c r="FH25" s="948"/>
      <c r="FI25" s="948"/>
      <c r="FJ25" s="948"/>
      <c r="FK25" s="948"/>
      <c r="FL25" s="948"/>
      <c r="FM25" s="948"/>
      <c r="FN25" s="948"/>
      <c r="FO25" s="948"/>
      <c r="FP25" s="948"/>
      <c r="FQ25" s="948"/>
      <c r="FR25" s="948"/>
      <c r="FS25" s="948"/>
      <c r="FT25" s="948"/>
      <c r="FU25" s="948"/>
      <c r="FV25" s="948"/>
      <c r="FW25" s="948"/>
      <c r="FX25" s="948"/>
      <c r="FY25" s="948"/>
      <c r="FZ25" s="948"/>
      <c r="GA25" s="948"/>
      <c r="GB25" s="948"/>
      <c r="GC25" s="948"/>
      <c r="GD25" s="948"/>
      <c r="GE25" s="948"/>
      <c r="GF25" s="948"/>
      <c r="GG25" s="948"/>
      <c r="GH25" s="948"/>
      <c r="GI25" s="948"/>
      <c r="GJ25" s="948"/>
      <c r="GK25" s="948"/>
      <c r="GL25" s="948"/>
      <c r="GM25" s="948"/>
      <c r="GN25" s="948"/>
      <c r="GO25" s="948"/>
      <c r="GP25" s="948"/>
      <c r="GQ25" s="948"/>
      <c r="GR25" s="948"/>
      <c r="GS25" s="948"/>
      <c r="GT25" s="948"/>
      <c r="GU25" s="948"/>
      <c r="GV25" s="948"/>
      <c r="GW25" s="948"/>
      <c r="GX25" s="948"/>
      <c r="GY25" s="948"/>
      <c r="GZ25" s="948"/>
      <c r="HA25" s="948"/>
      <c r="HB25" s="948"/>
      <c r="HC25" s="948"/>
      <c r="HD25" s="948"/>
      <c r="HE25" s="948"/>
      <c r="HF25" s="948"/>
      <c r="HG25" s="948"/>
      <c r="HH25" s="948"/>
      <c r="HI25" s="948"/>
      <c r="HJ25" s="948"/>
      <c r="HK25" s="948"/>
      <c r="HL25" s="948"/>
      <c r="HM25" s="948"/>
      <c r="HN25" s="948"/>
      <c r="HO25" s="948"/>
      <c r="HP25" s="948"/>
      <c r="HQ25" s="948"/>
      <c r="HR25" s="948"/>
      <c r="HS25" s="948"/>
      <c r="HT25" s="948"/>
      <c r="HU25" s="948"/>
      <c r="HV25" s="948"/>
      <c r="HW25" s="948"/>
      <c r="HX25" s="948"/>
      <c r="HY25" s="948"/>
      <c r="HZ25" s="948"/>
      <c r="IA25" s="948"/>
      <c r="IB25" s="948"/>
      <c r="IC25" s="948"/>
      <c r="ID25" s="948"/>
      <c r="IE25" s="948"/>
      <c r="IF25" s="948"/>
      <c r="IG25" s="948"/>
      <c r="IH25" s="948"/>
      <c r="II25" s="948"/>
      <c r="IJ25" s="948"/>
      <c r="IK25" s="948"/>
      <c r="IL25" s="948"/>
      <c r="IM25" s="948"/>
      <c r="IN25" s="948"/>
      <c r="IO25" s="948"/>
      <c r="IP25" s="948"/>
      <c r="IQ25" s="948"/>
      <c r="IR25" s="948"/>
      <c r="IS25" s="948"/>
      <c r="IT25" s="948"/>
      <c r="IU25" s="948"/>
      <c r="IV25" s="948"/>
    </row>
    <row r="26" spans="1:256">
      <c r="A26" s="950"/>
      <c r="B26" s="946"/>
      <c r="C26" s="963"/>
      <c r="D26" s="947" t="s">
        <v>846</v>
      </c>
      <c r="E26" s="967">
        <v>125</v>
      </c>
      <c r="F26" s="947" t="s">
        <v>831</v>
      </c>
      <c r="G26" s="967">
        <v>27</v>
      </c>
      <c r="H26" s="948"/>
      <c r="I26" s="949"/>
      <c r="J26" s="948"/>
      <c r="K26" s="948"/>
      <c r="L26" s="948"/>
      <c r="M26" s="948"/>
      <c r="N26" s="948"/>
      <c r="O26" s="948"/>
      <c r="P26" s="948"/>
      <c r="Q26" s="948"/>
      <c r="R26" s="948"/>
      <c r="S26" s="948"/>
      <c r="T26" s="948"/>
      <c r="U26" s="948"/>
      <c r="V26" s="948"/>
      <c r="W26" s="948"/>
      <c r="X26" s="948"/>
      <c r="Y26" s="948"/>
      <c r="Z26" s="948"/>
      <c r="AA26" s="948"/>
      <c r="AB26" s="948"/>
      <c r="AC26" s="948"/>
      <c r="AD26" s="948"/>
      <c r="AE26" s="948"/>
      <c r="AF26" s="948"/>
      <c r="AG26" s="948"/>
      <c r="AH26" s="948"/>
      <c r="AI26" s="948"/>
      <c r="AJ26" s="948"/>
      <c r="AK26" s="948"/>
      <c r="AL26" s="948"/>
      <c r="AM26" s="948"/>
      <c r="AN26" s="948"/>
      <c r="AO26" s="948"/>
      <c r="AP26" s="948"/>
      <c r="AQ26" s="948"/>
      <c r="AR26" s="948"/>
      <c r="AS26" s="948"/>
      <c r="AT26" s="948"/>
      <c r="AU26" s="948"/>
      <c r="AV26" s="948"/>
      <c r="AW26" s="948"/>
      <c r="AX26" s="948"/>
      <c r="AY26" s="948"/>
      <c r="AZ26" s="948"/>
      <c r="BA26" s="948"/>
      <c r="BB26" s="948"/>
      <c r="BC26" s="948"/>
      <c r="BD26" s="948"/>
      <c r="BE26" s="948"/>
      <c r="BF26" s="948"/>
      <c r="BG26" s="948"/>
      <c r="BH26" s="948"/>
      <c r="BI26" s="948"/>
      <c r="BJ26" s="948"/>
      <c r="BK26" s="948"/>
      <c r="BL26" s="948"/>
      <c r="BM26" s="948"/>
      <c r="BN26" s="948"/>
      <c r="BO26" s="948"/>
      <c r="BP26" s="948"/>
      <c r="BQ26" s="948"/>
      <c r="BR26" s="948"/>
      <c r="BS26" s="948"/>
      <c r="BT26" s="948"/>
      <c r="BU26" s="948"/>
      <c r="BV26" s="948"/>
      <c r="BW26" s="948"/>
      <c r="BX26" s="948"/>
      <c r="BY26" s="948"/>
      <c r="BZ26" s="948"/>
      <c r="CA26" s="948"/>
      <c r="CB26" s="948"/>
      <c r="CC26" s="948"/>
      <c r="CD26" s="948"/>
      <c r="CE26" s="948"/>
      <c r="CF26" s="948"/>
      <c r="CG26" s="948"/>
      <c r="CH26" s="948"/>
      <c r="CI26" s="948"/>
      <c r="CJ26" s="948"/>
      <c r="CK26" s="948"/>
      <c r="CL26" s="948"/>
      <c r="CM26" s="948"/>
      <c r="CN26" s="948"/>
      <c r="CO26" s="948"/>
      <c r="CP26" s="948"/>
      <c r="CQ26" s="948"/>
      <c r="CR26" s="948"/>
      <c r="CS26" s="948"/>
      <c r="CT26" s="948"/>
      <c r="CU26" s="948"/>
      <c r="CV26" s="948"/>
      <c r="CW26" s="948"/>
      <c r="CX26" s="948"/>
      <c r="CY26" s="948"/>
      <c r="CZ26" s="948"/>
      <c r="DA26" s="948"/>
      <c r="DB26" s="948"/>
      <c r="DC26" s="948"/>
      <c r="DD26" s="948"/>
      <c r="DE26" s="948"/>
      <c r="DF26" s="948"/>
      <c r="DG26" s="948"/>
      <c r="DH26" s="948"/>
      <c r="DI26" s="948"/>
      <c r="DJ26" s="948"/>
      <c r="DK26" s="948"/>
      <c r="DL26" s="948"/>
      <c r="DM26" s="948"/>
      <c r="DN26" s="948"/>
      <c r="DO26" s="948"/>
      <c r="DP26" s="948"/>
      <c r="DQ26" s="948"/>
      <c r="DR26" s="948"/>
      <c r="DS26" s="948"/>
      <c r="DT26" s="948"/>
      <c r="DU26" s="948"/>
      <c r="DV26" s="948"/>
      <c r="DW26" s="948"/>
      <c r="DX26" s="948"/>
      <c r="DY26" s="948"/>
      <c r="DZ26" s="948"/>
      <c r="EA26" s="948"/>
      <c r="EB26" s="948"/>
      <c r="EC26" s="948"/>
      <c r="ED26" s="948"/>
      <c r="EE26" s="948"/>
      <c r="EF26" s="948"/>
      <c r="EG26" s="948"/>
      <c r="EH26" s="948"/>
      <c r="EI26" s="948"/>
      <c r="EJ26" s="948"/>
      <c r="EK26" s="948"/>
      <c r="EL26" s="948"/>
      <c r="EM26" s="948"/>
      <c r="EN26" s="948"/>
      <c r="EO26" s="948"/>
      <c r="EP26" s="948"/>
      <c r="EQ26" s="948"/>
      <c r="ER26" s="948"/>
      <c r="ES26" s="948"/>
      <c r="ET26" s="948"/>
      <c r="EU26" s="948"/>
      <c r="EV26" s="948"/>
      <c r="EW26" s="948"/>
      <c r="EX26" s="948"/>
      <c r="EY26" s="948"/>
      <c r="EZ26" s="948"/>
      <c r="FA26" s="948"/>
      <c r="FB26" s="948"/>
      <c r="FC26" s="948"/>
      <c r="FD26" s="948"/>
      <c r="FE26" s="948"/>
      <c r="FF26" s="948"/>
      <c r="FG26" s="948"/>
      <c r="FH26" s="948"/>
      <c r="FI26" s="948"/>
      <c r="FJ26" s="948"/>
      <c r="FK26" s="948"/>
      <c r="FL26" s="948"/>
      <c r="FM26" s="948"/>
      <c r="FN26" s="948"/>
      <c r="FO26" s="948"/>
      <c r="FP26" s="948"/>
      <c r="FQ26" s="948"/>
      <c r="FR26" s="948"/>
      <c r="FS26" s="948"/>
      <c r="FT26" s="948"/>
      <c r="FU26" s="948"/>
      <c r="FV26" s="948"/>
      <c r="FW26" s="948"/>
      <c r="FX26" s="948"/>
      <c r="FY26" s="948"/>
      <c r="FZ26" s="948"/>
      <c r="GA26" s="948"/>
      <c r="GB26" s="948"/>
      <c r="GC26" s="948"/>
      <c r="GD26" s="948"/>
      <c r="GE26" s="948"/>
      <c r="GF26" s="948"/>
      <c r="GG26" s="948"/>
      <c r="GH26" s="948"/>
      <c r="GI26" s="948"/>
      <c r="GJ26" s="948"/>
      <c r="GK26" s="948"/>
      <c r="GL26" s="948"/>
      <c r="GM26" s="948"/>
      <c r="GN26" s="948"/>
      <c r="GO26" s="948"/>
      <c r="GP26" s="948"/>
      <c r="GQ26" s="948"/>
      <c r="GR26" s="948"/>
      <c r="GS26" s="948"/>
      <c r="GT26" s="948"/>
      <c r="GU26" s="948"/>
      <c r="GV26" s="948"/>
      <c r="GW26" s="948"/>
      <c r="GX26" s="948"/>
      <c r="GY26" s="948"/>
      <c r="GZ26" s="948"/>
      <c r="HA26" s="948"/>
      <c r="HB26" s="948"/>
      <c r="HC26" s="948"/>
      <c r="HD26" s="948"/>
      <c r="HE26" s="948"/>
      <c r="HF26" s="948"/>
      <c r="HG26" s="948"/>
      <c r="HH26" s="948"/>
      <c r="HI26" s="948"/>
      <c r="HJ26" s="948"/>
      <c r="HK26" s="948"/>
      <c r="HL26" s="948"/>
      <c r="HM26" s="948"/>
      <c r="HN26" s="948"/>
      <c r="HO26" s="948"/>
      <c r="HP26" s="948"/>
      <c r="HQ26" s="948"/>
      <c r="HR26" s="948"/>
      <c r="HS26" s="948"/>
      <c r="HT26" s="948"/>
      <c r="HU26" s="948"/>
      <c r="HV26" s="948"/>
      <c r="HW26" s="948"/>
      <c r="HX26" s="948"/>
      <c r="HY26" s="948"/>
      <c r="HZ26" s="948"/>
      <c r="IA26" s="948"/>
      <c r="IB26" s="948"/>
      <c r="IC26" s="948"/>
      <c r="ID26" s="948"/>
      <c r="IE26" s="948"/>
      <c r="IF26" s="948"/>
      <c r="IG26" s="948"/>
      <c r="IH26" s="948"/>
      <c r="II26" s="948"/>
      <c r="IJ26" s="948"/>
      <c r="IK26" s="948"/>
      <c r="IL26" s="948"/>
      <c r="IM26" s="948"/>
      <c r="IN26" s="948"/>
      <c r="IO26" s="948"/>
      <c r="IP26" s="948"/>
      <c r="IQ26" s="948"/>
      <c r="IR26" s="948"/>
      <c r="IS26" s="948"/>
      <c r="IT26" s="948"/>
      <c r="IU26" s="948"/>
      <c r="IV26" s="948"/>
    </row>
    <row r="27" spans="1:256">
      <c r="A27" s="954"/>
      <c r="B27" s="955"/>
      <c r="C27" s="965"/>
      <c r="D27" s="956" t="s">
        <v>368</v>
      </c>
      <c r="E27" s="968">
        <v>125</v>
      </c>
      <c r="F27" s="956" t="s">
        <v>850</v>
      </c>
      <c r="G27" s="968">
        <v>33</v>
      </c>
      <c r="H27" s="948"/>
      <c r="I27" s="949"/>
      <c r="J27" s="948"/>
      <c r="K27" s="948"/>
      <c r="L27" s="948"/>
      <c r="M27" s="948"/>
      <c r="N27" s="948"/>
      <c r="O27" s="948"/>
      <c r="P27" s="948"/>
      <c r="Q27" s="948"/>
      <c r="R27" s="948"/>
      <c r="S27" s="948"/>
      <c r="T27" s="948"/>
      <c r="U27" s="948"/>
      <c r="V27" s="948"/>
      <c r="W27" s="948"/>
      <c r="X27" s="948"/>
      <c r="Y27" s="948"/>
      <c r="Z27" s="948"/>
      <c r="AA27" s="948"/>
      <c r="AB27" s="948"/>
      <c r="AC27" s="948"/>
      <c r="AD27" s="948"/>
      <c r="AE27" s="948"/>
      <c r="AF27" s="948"/>
      <c r="AG27" s="948"/>
      <c r="AH27" s="948"/>
      <c r="AI27" s="948"/>
      <c r="AJ27" s="948"/>
      <c r="AK27" s="948"/>
      <c r="AL27" s="948"/>
      <c r="AM27" s="948"/>
      <c r="AN27" s="948"/>
      <c r="AO27" s="948"/>
      <c r="AP27" s="948"/>
      <c r="AQ27" s="948"/>
      <c r="AR27" s="948"/>
      <c r="AS27" s="948"/>
      <c r="AT27" s="948"/>
      <c r="AU27" s="948"/>
      <c r="AV27" s="948"/>
      <c r="AW27" s="948"/>
      <c r="AX27" s="948"/>
      <c r="AY27" s="948"/>
      <c r="AZ27" s="948"/>
      <c r="BA27" s="948"/>
      <c r="BB27" s="948"/>
      <c r="BC27" s="948"/>
      <c r="BD27" s="948"/>
      <c r="BE27" s="948"/>
      <c r="BF27" s="948"/>
      <c r="BG27" s="948"/>
      <c r="BH27" s="948"/>
      <c r="BI27" s="948"/>
      <c r="BJ27" s="948"/>
      <c r="BK27" s="948"/>
      <c r="BL27" s="948"/>
      <c r="BM27" s="948"/>
      <c r="BN27" s="948"/>
      <c r="BO27" s="948"/>
      <c r="BP27" s="948"/>
      <c r="BQ27" s="948"/>
      <c r="BR27" s="948"/>
      <c r="BS27" s="948"/>
      <c r="BT27" s="948"/>
      <c r="BU27" s="948"/>
      <c r="BV27" s="948"/>
      <c r="BW27" s="948"/>
      <c r="BX27" s="948"/>
      <c r="BY27" s="948"/>
      <c r="BZ27" s="948"/>
      <c r="CA27" s="948"/>
      <c r="CB27" s="948"/>
      <c r="CC27" s="948"/>
      <c r="CD27" s="948"/>
      <c r="CE27" s="948"/>
      <c r="CF27" s="948"/>
      <c r="CG27" s="948"/>
      <c r="CH27" s="948"/>
      <c r="CI27" s="948"/>
      <c r="CJ27" s="948"/>
      <c r="CK27" s="948"/>
      <c r="CL27" s="948"/>
      <c r="CM27" s="948"/>
      <c r="CN27" s="948"/>
      <c r="CO27" s="948"/>
      <c r="CP27" s="948"/>
      <c r="CQ27" s="948"/>
      <c r="CR27" s="948"/>
      <c r="CS27" s="948"/>
      <c r="CT27" s="948"/>
      <c r="CU27" s="948"/>
      <c r="CV27" s="948"/>
      <c r="CW27" s="948"/>
      <c r="CX27" s="948"/>
      <c r="CY27" s="948"/>
      <c r="CZ27" s="948"/>
      <c r="DA27" s="948"/>
      <c r="DB27" s="948"/>
      <c r="DC27" s="948"/>
      <c r="DD27" s="948"/>
      <c r="DE27" s="948"/>
      <c r="DF27" s="948"/>
      <c r="DG27" s="948"/>
      <c r="DH27" s="948"/>
      <c r="DI27" s="948"/>
      <c r="DJ27" s="948"/>
      <c r="DK27" s="948"/>
      <c r="DL27" s="948"/>
      <c r="DM27" s="948"/>
      <c r="DN27" s="948"/>
      <c r="DO27" s="948"/>
      <c r="DP27" s="948"/>
      <c r="DQ27" s="948"/>
      <c r="DR27" s="948"/>
      <c r="DS27" s="948"/>
      <c r="DT27" s="948"/>
      <c r="DU27" s="948"/>
      <c r="DV27" s="948"/>
      <c r="DW27" s="948"/>
      <c r="DX27" s="948"/>
      <c r="DY27" s="948"/>
      <c r="DZ27" s="948"/>
      <c r="EA27" s="948"/>
      <c r="EB27" s="948"/>
      <c r="EC27" s="948"/>
      <c r="ED27" s="948"/>
      <c r="EE27" s="948"/>
      <c r="EF27" s="948"/>
      <c r="EG27" s="948"/>
      <c r="EH27" s="948"/>
      <c r="EI27" s="948"/>
      <c r="EJ27" s="948"/>
      <c r="EK27" s="948"/>
      <c r="EL27" s="948"/>
      <c r="EM27" s="948"/>
      <c r="EN27" s="948"/>
      <c r="EO27" s="948"/>
      <c r="EP27" s="948"/>
      <c r="EQ27" s="948"/>
      <c r="ER27" s="948"/>
      <c r="ES27" s="948"/>
      <c r="ET27" s="948"/>
      <c r="EU27" s="948"/>
      <c r="EV27" s="948"/>
      <c r="EW27" s="948"/>
      <c r="EX27" s="948"/>
      <c r="EY27" s="948"/>
      <c r="EZ27" s="948"/>
      <c r="FA27" s="948"/>
      <c r="FB27" s="948"/>
      <c r="FC27" s="948"/>
      <c r="FD27" s="948"/>
      <c r="FE27" s="948"/>
      <c r="FF27" s="948"/>
      <c r="FG27" s="948"/>
      <c r="FH27" s="948"/>
      <c r="FI27" s="948"/>
      <c r="FJ27" s="948"/>
      <c r="FK27" s="948"/>
      <c r="FL27" s="948"/>
      <c r="FM27" s="948"/>
      <c r="FN27" s="948"/>
      <c r="FO27" s="948"/>
      <c r="FP27" s="948"/>
      <c r="FQ27" s="948"/>
      <c r="FR27" s="948"/>
      <c r="FS27" s="948"/>
      <c r="FT27" s="948"/>
      <c r="FU27" s="948"/>
      <c r="FV27" s="948"/>
      <c r="FW27" s="948"/>
      <c r="FX27" s="948"/>
      <c r="FY27" s="948"/>
      <c r="FZ27" s="948"/>
      <c r="GA27" s="948"/>
      <c r="GB27" s="948"/>
      <c r="GC27" s="948"/>
      <c r="GD27" s="948"/>
      <c r="GE27" s="948"/>
      <c r="GF27" s="948"/>
      <c r="GG27" s="948"/>
      <c r="GH27" s="948"/>
      <c r="GI27" s="948"/>
      <c r="GJ27" s="948"/>
      <c r="GK27" s="948"/>
      <c r="GL27" s="948"/>
      <c r="GM27" s="948"/>
      <c r="GN27" s="948"/>
      <c r="GO27" s="948"/>
      <c r="GP27" s="948"/>
      <c r="GQ27" s="948"/>
      <c r="GR27" s="948"/>
      <c r="GS27" s="948"/>
      <c r="GT27" s="948"/>
      <c r="GU27" s="948"/>
      <c r="GV27" s="948"/>
      <c r="GW27" s="948"/>
      <c r="GX27" s="948"/>
      <c r="GY27" s="948"/>
      <c r="GZ27" s="948"/>
      <c r="HA27" s="948"/>
      <c r="HB27" s="948"/>
      <c r="HC27" s="948"/>
      <c r="HD27" s="948"/>
      <c r="HE27" s="948"/>
      <c r="HF27" s="948"/>
      <c r="HG27" s="948"/>
      <c r="HH27" s="948"/>
      <c r="HI27" s="948"/>
      <c r="HJ27" s="948"/>
      <c r="HK27" s="948"/>
      <c r="HL27" s="948"/>
      <c r="HM27" s="948"/>
      <c r="HN27" s="948"/>
      <c r="HO27" s="948"/>
      <c r="HP27" s="948"/>
      <c r="HQ27" s="948"/>
      <c r="HR27" s="948"/>
      <c r="HS27" s="948"/>
      <c r="HT27" s="948"/>
      <c r="HU27" s="948"/>
      <c r="HV27" s="948"/>
      <c r="HW27" s="948"/>
      <c r="HX27" s="948"/>
      <c r="HY27" s="948"/>
      <c r="HZ27" s="948"/>
      <c r="IA27" s="948"/>
      <c r="IB27" s="948"/>
      <c r="IC27" s="948"/>
      <c r="ID27" s="948"/>
      <c r="IE27" s="948"/>
      <c r="IF27" s="948"/>
      <c r="IG27" s="948"/>
      <c r="IH27" s="948"/>
      <c r="II27" s="948"/>
      <c r="IJ27" s="948"/>
      <c r="IK27" s="948"/>
      <c r="IL27" s="948"/>
      <c r="IM27" s="948"/>
      <c r="IN27" s="948"/>
      <c r="IO27" s="948"/>
      <c r="IP27" s="948"/>
      <c r="IQ27" s="948"/>
      <c r="IR27" s="948"/>
      <c r="IS27" s="948"/>
      <c r="IT27" s="948"/>
      <c r="IU27" s="948"/>
      <c r="IV27" s="948"/>
    </row>
  </sheetData>
  <mergeCells count="31">
    <mergeCell ref="F19:G21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13:A15"/>
    <mergeCell ref="B13:B15"/>
    <mergeCell ref="C13:C15"/>
    <mergeCell ref="A4:A6"/>
    <mergeCell ref="B4:B6"/>
    <mergeCell ref="C4:C6"/>
    <mergeCell ref="A7:A9"/>
    <mergeCell ref="B7:B9"/>
    <mergeCell ref="C7:C9"/>
    <mergeCell ref="A1:G1"/>
    <mergeCell ref="A2:A3"/>
    <mergeCell ref="B2:B3"/>
    <mergeCell ref="C2:G2"/>
    <mergeCell ref="D3:E3"/>
    <mergeCell ref="F3:G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4"/>
  <sheetViews>
    <sheetView workbookViewId="0">
      <selection activeCell="L27" sqref="L27"/>
    </sheetView>
  </sheetViews>
  <sheetFormatPr defaultRowHeight="12.75"/>
  <cols>
    <col min="1" max="1" width="16" style="197" customWidth="1"/>
    <col min="2" max="10" width="8.28515625" style="197" customWidth="1"/>
    <col min="11" max="256" width="9.140625" style="197"/>
    <col min="257" max="257" width="16" style="197" customWidth="1"/>
    <col min="258" max="266" width="8.28515625" style="197" customWidth="1"/>
    <col min="267" max="512" width="9.140625" style="197"/>
    <col min="513" max="513" width="16" style="197" customWidth="1"/>
    <col min="514" max="522" width="8.28515625" style="197" customWidth="1"/>
    <col min="523" max="768" width="9.140625" style="197"/>
    <col min="769" max="769" width="16" style="197" customWidth="1"/>
    <col min="770" max="778" width="8.28515625" style="197" customWidth="1"/>
    <col min="779" max="1024" width="9.140625" style="197"/>
    <col min="1025" max="1025" width="16" style="197" customWidth="1"/>
    <col min="1026" max="1034" width="8.28515625" style="197" customWidth="1"/>
    <col min="1035" max="1280" width="9.140625" style="197"/>
    <col min="1281" max="1281" width="16" style="197" customWidth="1"/>
    <col min="1282" max="1290" width="8.28515625" style="197" customWidth="1"/>
    <col min="1291" max="1536" width="9.140625" style="197"/>
    <col min="1537" max="1537" width="16" style="197" customWidth="1"/>
    <col min="1538" max="1546" width="8.28515625" style="197" customWidth="1"/>
    <col min="1547" max="1792" width="9.140625" style="197"/>
    <col min="1793" max="1793" width="16" style="197" customWidth="1"/>
    <col min="1794" max="1802" width="8.28515625" style="197" customWidth="1"/>
    <col min="1803" max="2048" width="9.140625" style="197"/>
    <col min="2049" max="2049" width="16" style="197" customWidth="1"/>
    <col min="2050" max="2058" width="8.28515625" style="197" customWidth="1"/>
    <col min="2059" max="2304" width="9.140625" style="197"/>
    <col min="2305" max="2305" width="16" style="197" customWidth="1"/>
    <col min="2306" max="2314" width="8.28515625" style="197" customWidth="1"/>
    <col min="2315" max="2560" width="9.140625" style="197"/>
    <col min="2561" max="2561" width="16" style="197" customWidth="1"/>
    <col min="2562" max="2570" width="8.28515625" style="197" customWidth="1"/>
    <col min="2571" max="2816" width="9.140625" style="197"/>
    <col min="2817" max="2817" width="16" style="197" customWidth="1"/>
    <col min="2818" max="2826" width="8.28515625" style="197" customWidth="1"/>
    <col min="2827" max="3072" width="9.140625" style="197"/>
    <col min="3073" max="3073" width="16" style="197" customWidth="1"/>
    <col min="3074" max="3082" width="8.28515625" style="197" customWidth="1"/>
    <col min="3083" max="3328" width="9.140625" style="197"/>
    <col min="3329" max="3329" width="16" style="197" customWidth="1"/>
    <col min="3330" max="3338" width="8.28515625" style="197" customWidth="1"/>
    <col min="3339" max="3584" width="9.140625" style="197"/>
    <col min="3585" max="3585" width="16" style="197" customWidth="1"/>
    <col min="3586" max="3594" width="8.28515625" style="197" customWidth="1"/>
    <col min="3595" max="3840" width="9.140625" style="197"/>
    <col min="3841" max="3841" width="16" style="197" customWidth="1"/>
    <col min="3842" max="3850" width="8.28515625" style="197" customWidth="1"/>
    <col min="3851" max="4096" width="9.140625" style="197"/>
    <col min="4097" max="4097" width="16" style="197" customWidth="1"/>
    <col min="4098" max="4106" width="8.28515625" style="197" customWidth="1"/>
    <col min="4107" max="4352" width="9.140625" style="197"/>
    <col min="4353" max="4353" width="16" style="197" customWidth="1"/>
    <col min="4354" max="4362" width="8.28515625" style="197" customWidth="1"/>
    <col min="4363" max="4608" width="9.140625" style="197"/>
    <col min="4609" max="4609" width="16" style="197" customWidth="1"/>
    <col min="4610" max="4618" width="8.28515625" style="197" customWidth="1"/>
    <col min="4619" max="4864" width="9.140625" style="197"/>
    <col min="4865" max="4865" width="16" style="197" customWidth="1"/>
    <col min="4866" max="4874" width="8.28515625" style="197" customWidth="1"/>
    <col min="4875" max="5120" width="9.140625" style="197"/>
    <col min="5121" max="5121" width="16" style="197" customWidth="1"/>
    <col min="5122" max="5130" width="8.28515625" style="197" customWidth="1"/>
    <col min="5131" max="5376" width="9.140625" style="197"/>
    <col min="5377" max="5377" width="16" style="197" customWidth="1"/>
    <col min="5378" max="5386" width="8.28515625" style="197" customWidth="1"/>
    <col min="5387" max="5632" width="9.140625" style="197"/>
    <col min="5633" max="5633" width="16" style="197" customWidth="1"/>
    <col min="5634" max="5642" width="8.28515625" style="197" customWidth="1"/>
    <col min="5643" max="5888" width="9.140625" style="197"/>
    <col min="5889" max="5889" width="16" style="197" customWidth="1"/>
    <col min="5890" max="5898" width="8.28515625" style="197" customWidth="1"/>
    <col min="5899" max="6144" width="9.140625" style="197"/>
    <col min="6145" max="6145" width="16" style="197" customWidth="1"/>
    <col min="6146" max="6154" width="8.28515625" style="197" customWidth="1"/>
    <col min="6155" max="6400" width="9.140625" style="197"/>
    <col min="6401" max="6401" width="16" style="197" customWidth="1"/>
    <col min="6402" max="6410" width="8.28515625" style="197" customWidth="1"/>
    <col min="6411" max="6656" width="9.140625" style="197"/>
    <col min="6657" max="6657" width="16" style="197" customWidth="1"/>
    <col min="6658" max="6666" width="8.28515625" style="197" customWidth="1"/>
    <col min="6667" max="6912" width="9.140625" style="197"/>
    <col min="6913" max="6913" width="16" style="197" customWidth="1"/>
    <col min="6914" max="6922" width="8.28515625" style="197" customWidth="1"/>
    <col min="6923" max="7168" width="9.140625" style="197"/>
    <col min="7169" max="7169" width="16" style="197" customWidth="1"/>
    <col min="7170" max="7178" width="8.28515625" style="197" customWidth="1"/>
    <col min="7179" max="7424" width="9.140625" style="197"/>
    <col min="7425" max="7425" width="16" style="197" customWidth="1"/>
    <col min="7426" max="7434" width="8.28515625" style="197" customWidth="1"/>
    <col min="7435" max="7680" width="9.140625" style="197"/>
    <col min="7681" max="7681" width="16" style="197" customWidth="1"/>
    <col min="7682" max="7690" width="8.28515625" style="197" customWidth="1"/>
    <col min="7691" max="7936" width="9.140625" style="197"/>
    <col min="7937" max="7937" width="16" style="197" customWidth="1"/>
    <col min="7938" max="7946" width="8.28515625" style="197" customWidth="1"/>
    <col min="7947" max="8192" width="9.140625" style="197"/>
    <col min="8193" max="8193" width="16" style="197" customWidth="1"/>
    <col min="8194" max="8202" width="8.28515625" style="197" customWidth="1"/>
    <col min="8203" max="8448" width="9.140625" style="197"/>
    <col min="8449" max="8449" width="16" style="197" customWidth="1"/>
    <col min="8450" max="8458" width="8.28515625" style="197" customWidth="1"/>
    <col min="8459" max="8704" width="9.140625" style="197"/>
    <col min="8705" max="8705" width="16" style="197" customWidth="1"/>
    <col min="8706" max="8714" width="8.28515625" style="197" customWidth="1"/>
    <col min="8715" max="8960" width="9.140625" style="197"/>
    <col min="8961" max="8961" width="16" style="197" customWidth="1"/>
    <col min="8962" max="8970" width="8.28515625" style="197" customWidth="1"/>
    <col min="8971" max="9216" width="9.140625" style="197"/>
    <col min="9217" max="9217" width="16" style="197" customWidth="1"/>
    <col min="9218" max="9226" width="8.28515625" style="197" customWidth="1"/>
    <col min="9227" max="9472" width="9.140625" style="197"/>
    <col min="9473" max="9473" width="16" style="197" customWidth="1"/>
    <col min="9474" max="9482" width="8.28515625" style="197" customWidth="1"/>
    <col min="9483" max="9728" width="9.140625" style="197"/>
    <col min="9729" max="9729" width="16" style="197" customWidth="1"/>
    <col min="9730" max="9738" width="8.28515625" style="197" customWidth="1"/>
    <col min="9739" max="9984" width="9.140625" style="197"/>
    <col min="9985" max="9985" width="16" style="197" customWidth="1"/>
    <col min="9986" max="9994" width="8.28515625" style="197" customWidth="1"/>
    <col min="9995" max="10240" width="9.140625" style="197"/>
    <col min="10241" max="10241" width="16" style="197" customWidth="1"/>
    <col min="10242" max="10250" width="8.28515625" style="197" customWidth="1"/>
    <col min="10251" max="10496" width="9.140625" style="197"/>
    <col min="10497" max="10497" width="16" style="197" customWidth="1"/>
    <col min="10498" max="10506" width="8.28515625" style="197" customWidth="1"/>
    <col min="10507" max="10752" width="9.140625" style="197"/>
    <col min="10753" max="10753" width="16" style="197" customWidth="1"/>
    <col min="10754" max="10762" width="8.28515625" style="197" customWidth="1"/>
    <col min="10763" max="11008" width="9.140625" style="197"/>
    <col min="11009" max="11009" width="16" style="197" customWidth="1"/>
    <col min="11010" max="11018" width="8.28515625" style="197" customWidth="1"/>
    <col min="11019" max="11264" width="9.140625" style="197"/>
    <col min="11265" max="11265" width="16" style="197" customWidth="1"/>
    <col min="11266" max="11274" width="8.28515625" style="197" customWidth="1"/>
    <col min="11275" max="11520" width="9.140625" style="197"/>
    <col min="11521" max="11521" width="16" style="197" customWidth="1"/>
    <col min="11522" max="11530" width="8.28515625" style="197" customWidth="1"/>
    <col min="11531" max="11776" width="9.140625" style="197"/>
    <col min="11777" max="11777" width="16" style="197" customWidth="1"/>
    <col min="11778" max="11786" width="8.28515625" style="197" customWidth="1"/>
    <col min="11787" max="12032" width="9.140625" style="197"/>
    <col min="12033" max="12033" width="16" style="197" customWidth="1"/>
    <col min="12034" max="12042" width="8.28515625" style="197" customWidth="1"/>
    <col min="12043" max="12288" width="9.140625" style="197"/>
    <col min="12289" max="12289" width="16" style="197" customWidth="1"/>
    <col min="12290" max="12298" width="8.28515625" style="197" customWidth="1"/>
    <col min="12299" max="12544" width="9.140625" style="197"/>
    <col min="12545" max="12545" width="16" style="197" customWidth="1"/>
    <col min="12546" max="12554" width="8.28515625" style="197" customWidth="1"/>
    <col min="12555" max="12800" width="9.140625" style="197"/>
    <col min="12801" max="12801" width="16" style="197" customWidth="1"/>
    <col min="12802" max="12810" width="8.28515625" style="197" customWidth="1"/>
    <col min="12811" max="13056" width="9.140625" style="197"/>
    <col min="13057" max="13057" width="16" style="197" customWidth="1"/>
    <col min="13058" max="13066" width="8.28515625" style="197" customWidth="1"/>
    <col min="13067" max="13312" width="9.140625" style="197"/>
    <col min="13313" max="13313" width="16" style="197" customWidth="1"/>
    <col min="13314" max="13322" width="8.28515625" style="197" customWidth="1"/>
    <col min="13323" max="13568" width="9.140625" style="197"/>
    <col min="13569" max="13569" width="16" style="197" customWidth="1"/>
    <col min="13570" max="13578" width="8.28515625" style="197" customWidth="1"/>
    <col min="13579" max="13824" width="9.140625" style="197"/>
    <col min="13825" max="13825" width="16" style="197" customWidth="1"/>
    <col min="13826" max="13834" width="8.28515625" style="197" customWidth="1"/>
    <col min="13835" max="14080" width="9.140625" style="197"/>
    <col min="14081" max="14081" width="16" style="197" customWidth="1"/>
    <col min="14082" max="14090" width="8.28515625" style="197" customWidth="1"/>
    <col min="14091" max="14336" width="9.140625" style="197"/>
    <col min="14337" max="14337" width="16" style="197" customWidth="1"/>
    <col min="14338" max="14346" width="8.28515625" style="197" customWidth="1"/>
    <col min="14347" max="14592" width="9.140625" style="197"/>
    <col min="14593" max="14593" width="16" style="197" customWidth="1"/>
    <col min="14594" max="14602" width="8.28515625" style="197" customWidth="1"/>
    <col min="14603" max="14848" width="9.140625" style="197"/>
    <col min="14849" max="14849" width="16" style="197" customWidth="1"/>
    <col min="14850" max="14858" width="8.28515625" style="197" customWidth="1"/>
    <col min="14859" max="15104" width="9.140625" style="197"/>
    <col min="15105" max="15105" width="16" style="197" customWidth="1"/>
    <col min="15106" max="15114" width="8.28515625" style="197" customWidth="1"/>
    <col min="15115" max="15360" width="9.140625" style="197"/>
    <col min="15361" max="15361" width="16" style="197" customWidth="1"/>
    <col min="15362" max="15370" width="8.28515625" style="197" customWidth="1"/>
    <col min="15371" max="15616" width="9.140625" style="197"/>
    <col min="15617" max="15617" width="16" style="197" customWidth="1"/>
    <col min="15618" max="15626" width="8.28515625" style="197" customWidth="1"/>
    <col min="15627" max="15872" width="9.140625" style="197"/>
    <col min="15873" max="15873" width="16" style="197" customWidth="1"/>
    <col min="15874" max="15882" width="8.28515625" style="197" customWidth="1"/>
    <col min="15883" max="16128" width="9.140625" style="197"/>
    <col min="16129" max="16129" width="16" style="197" customWidth="1"/>
    <col min="16130" max="16138" width="8.28515625" style="197" customWidth="1"/>
    <col min="16139" max="16384" width="9.140625" style="197"/>
  </cols>
  <sheetData>
    <row r="3" spans="1:10">
      <c r="A3" s="846" t="s">
        <v>683</v>
      </c>
      <c r="B3" s="846"/>
      <c r="C3" s="846"/>
      <c r="D3" s="846"/>
      <c r="E3" s="846"/>
      <c r="F3" s="846"/>
      <c r="G3" s="846"/>
      <c r="H3" s="846"/>
      <c r="I3" s="846"/>
      <c r="J3" s="846"/>
    </row>
    <row r="5" spans="1:10">
      <c r="A5" s="655" t="s">
        <v>343</v>
      </c>
      <c r="B5" s="655" t="s">
        <v>684</v>
      </c>
      <c r="C5" s="655"/>
      <c r="D5" s="655"/>
      <c r="E5" s="655" t="s">
        <v>685</v>
      </c>
      <c r="F5" s="655"/>
      <c r="G5" s="655"/>
      <c r="H5" s="655" t="s">
        <v>686</v>
      </c>
      <c r="I5" s="655"/>
      <c r="J5" s="655"/>
    </row>
    <row r="6" spans="1:10">
      <c r="A6" s="656"/>
      <c r="B6" s="498">
        <v>2013</v>
      </c>
      <c r="C6" s="498">
        <v>2014</v>
      </c>
      <c r="D6" s="498">
        <v>2015</v>
      </c>
      <c r="E6" s="498">
        <v>2013</v>
      </c>
      <c r="F6" s="498">
        <v>2014</v>
      </c>
      <c r="G6" s="498">
        <v>2015</v>
      </c>
      <c r="H6" s="498">
        <v>2013</v>
      </c>
      <c r="I6" s="498">
        <v>2014</v>
      </c>
      <c r="J6" s="498">
        <v>2015</v>
      </c>
    </row>
    <row r="7" spans="1:10">
      <c r="A7" s="499" t="s">
        <v>203</v>
      </c>
      <c r="B7" s="932">
        <v>23.270846800258564</v>
      </c>
      <c r="C7" s="932">
        <v>21.262886597938145</v>
      </c>
      <c r="D7" s="932">
        <v>26.666666666666668</v>
      </c>
      <c r="E7" s="932">
        <v>10.342598577892696</v>
      </c>
      <c r="F7" s="932">
        <v>8.3762886597938149</v>
      </c>
      <c r="G7" s="932">
        <v>8.2539682539682548</v>
      </c>
      <c r="H7" s="932">
        <f>B7-E7</f>
        <v>12.928248222365868</v>
      </c>
      <c r="I7" s="932">
        <f>C7-F7</f>
        <v>12.88659793814433</v>
      </c>
      <c r="J7" s="932">
        <f>D7-G7</f>
        <v>18.412698412698411</v>
      </c>
    </row>
    <row r="8" spans="1:10">
      <c r="A8" s="500" t="s">
        <v>204</v>
      </c>
      <c r="B8" s="932">
        <v>21.266073194856578</v>
      </c>
      <c r="C8" s="932">
        <v>24.679170779861796</v>
      </c>
      <c r="D8" s="932">
        <v>28.738431563565516</v>
      </c>
      <c r="E8" s="932">
        <v>5.9347181008902083</v>
      </c>
      <c r="F8" s="932">
        <v>5.923000987166831</v>
      </c>
      <c r="G8" s="932">
        <v>4.3838285435947402</v>
      </c>
      <c r="H8" s="932">
        <f t="shared" ref="H8:J22" si="0">B8-E8</f>
        <v>15.331355093966369</v>
      </c>
      <c r="I8" s="932">
        <f t="shared" si="0"/>
        <v>18.756169792694966</v>
      </c>
      <c r="J8" s="932">
        <f t="shared" si="0"/>
        <v>24.354603019970774</v>
      </c>
    </row>
    <row r="9" spans="1:10">
      <c r="A9" s="500" t="s">
        <v>205</v>
      </c>
      <c r="B9" s="932">
        <v>23.49869451697128</v>
      </c>
      <c r="C9" s="932">
        <v>23.017902813299234</v>
      </c>
      <c r="D9" s="932">
        <v>26.531901452937461</v>
      </c>
      <c r="E9" s="932">
        <v>3.9164490861618795</v>
      </c>
      <c r="F9" s="932">
        <v>5.7544757033248084</v>
      </c>
      <c r="G9" s="932">
        <v>10.10739102969046</v>
      </c>
      <c r="H9" s="932">
        <f t="shared" si="0"/>
        <v>19.582245430809401</v>
      </c>
      <c r="I9" s="932">
        <f t="shared" si="0"/>
        <v>17.263427109974426</v>
      </c>
      <c r="J9" s="932">
        <f t="shared" si="0"/>
        <v>16.424510423247</v>
      </c>
    </row>
    <row r="10" spans="1:10">
      <c r="A10" s="500" t="s">
        <v>206</v>
      </c>
      <c r="B10" s="932">
        <v>23.493360572012257</v>
      </c>
      <c r="C10" s="932">
        <v>27.916251246261215</v>
      </c>
      <c r="D10" s="932">
        <v>19.743336623889437</v>
      </c>
      <c r="E10" s="932">
        <v>5.1072522982635338</v>
      </c>
      <c r="F10" s="932">
        <v>9.9700897308075778</v>
      </c>
      <c r="G10" s="932">
        <v>6.9101678183613036</v>
      </c>
      <c r="H10" s="932">
        <f t="shared" si="0"/>
        <v>18.386108273748725</v>
      </c>
      <c r="I10" s="932">
        <f t="shared" si="0"/>
        <v>17.946161515453639</v>
      </c>
      <c r="J10" s="932">
        <f t="shared" si="0"/>
        <v>12.833168805528134</v>
      </c>
    </row>
    <row r="11" spans="1:10">
      <c r="A11" s="500" t="s">
        <v>207</v>
      </c>
      <c r="B11" s="932">
        <v>27.118644067796609</v>
      </c>
      <c r="C11" s="932">
        <v>23.769100169779286</v>
      </c>
      <c r="D11" s="932">
        <v>18.379281537176272</v>
      </c>
      <c r="E11" s="932">
        <v>4.2372881355932206</v>
      </c>
      <c r="F11" s="932">
        <v>4.2444821731748723</v>
      </c>
      <c r="G11" s="932">
        <v>5.8479532163742682</v>
      </c>
      <c r="H11" s="932">
        <f t="shared" si="0"/>
        <v>22.881355932203387</v>
      </c>
      <c r="I11" s="932">
        <f t="shared" si="0"/>
        <v>19.524617996604412</v>
      </c>
      <c r="J11" s="932">
        <f t="shared" si="0"/>
        <v>12.531328320802004</v>
      </c>
    </row>
    <row r="12" spans="1:10">
      <c r="A12" s="500" t="s">
        <v>208</v>
      </c>
      <c r="B12" s="932">
        <v>22.372881355932204</v>
      </c>
      <c r="C12" s="932">
        <v>18.71101871101871</v>
      </c>
      <c r="D12" s="932">
        <v>15.352407536636427</v>
      </c>
      <c r="E12" s="932">
        <v>4.7457627118644066</v>
      </c>
      <c r="F12" s="932">
        <v>2.772002772002772</v>
      </c>
      <c r="G12" s="932">
        <v>4.8848569434752269</v>
      </c>
      <c r="H12" s="932">
        <f t="shared" si="0"/>
        <v>17.627118644067799</v>
      </c>
      <c r="I12" s="932">
        <f t="shared" si="0"/>
        <v>15.939015939015938</v>
      </c>
      <c r="J12" s="932">
        <f t="shared" si="0"/>
        <v>10.467550593161199</v>
      </c>
    </row>
    <row r="13" spans="1:10">
      <c r="A13" s="500" t="s">
        <v>209</v>
      </c>
      <c r="B13" s="932">
        <v>17.527238275698721</v>
      </c>
      <c r="C13" s="932">
        <v>21.479713603818617</v>
      </c>
      <c r="D13" s="932">
        <v>21.448999046711151</v>
      </c>
      <c r="E13" s="932">
        <v>3.7896731406916202</v>
      </c>
      <c r="F13" s="932">
        <v>3.3412887828162292</v>
      </c>
      <c r="G13" s="932">
        <v>8.5795996186844619</v>
      </c>
      <c r="H13" s="932">
        <f t="shared" si="0"/>
        <v>13.737565135007101</v>
      </c>
      <c r="I13" s="932">
        <f t="shared" si="0"/>
        <v>18.138424821002388</v>
      </c>
      <c r="J13" s="932">
        <f t="shared" si="0"/>
        <v>12.869399428026689</v>
      </c>
    </row>
    <row r="14" spans="1:10">
      <c r="A14" s="500" t="s">
        <v>210</v>
      </c>
      <c r="B14" s="932">
        <v>20.152261531571877</v>
      </c>
      <c r="C14" s="932">
        <v>22.657952069716774</v>
      </c>
      <c r="D14" s="932">
        <v>26.439232409381663</v>
      </c>
      <c r="E14" s="932">
        <v>5.3739364084191665</v>
      </c>
      <c r="F14" s="932">
        <v>6.1002178649237475</v>
      </c>
      <c r="G14" s="932">
        <v>3.8379530916844349</v>
      </c>
      <c r="H14" s="932">
        <f t="shared" si="0"/>
        <v>14.778325123152712</v>
      </c>
      <c r="I14" s="932">
        <f t="shared" si="0"/>
        <v>16.557734204793029</v>
      </c>
      <c r="J14" s="932">
        <f t="shared" si="0"/>
        <v>22.601279317697227</v>
      </c>
    </row>
    <row r="15" spans="1:10">
      <c r="A15" s="500" t="s">
        <v>211</v>
      </c>
      <c r="B15" s="932">
        <v>25.990626331487004</v>
      </c>
      <c r="C15" s="932">
        <v>20.408163265306122</v>
      </c>
      <c r="D15" s="932">
        <v>27.131782945736433</v>
      </c>
      <c r="E15" s="932">
        <v>7.6693651469961654</v>
      </c>
      <c r="F15" s="932">
        <v>5.1020408163265305</v>
      </c>
      <c r="G15" s="932">
        <v>4.7372954349698535</v>
      </c>
      <c r="H15" s="932">
        <f t="shared" si="0"/>
        <v>18.321261184490837</v>
      </c>
      <c r="I15" s="932">
        <f t="shared" si="0"/>
        <v>15.306122448979592</v>
      </c>
      <c r="J15" s="932">
        <f t="shared" si="0"/>
        <v>22.394487510766581</v>
      </c>
    </row>
    <row r="16" spans="1:10">
      <c r="A16" s="500" t="s">
        <v>212</v>
      </c>
      <c r="B16" s="932">
        <v>23.784355179704015</v>
      </c>
      <c r="C16" s="932">
        <v>19.20965971459934</v>
      </c>
      <c r="D16" s="932">
        <v>24.930747922437675</v>
      </c>
      <c r="E16" s="932">
        <v>6.8710359408033828</v>
      </c>
      <c r="F16" s="932">
        <v>4.9396267837541163</v>
      </c>
      <c r="G16" s="932">
        <v>9.9722991689750682</v>
      </c>
      <c r="H16" s="932">
        <f t="shared" si="0"/>
        <v>16.913319238900634</v>
      </c>
      <c r="I16" s="932">
        <f t="shared" si="0"/>
        <v>14.270032930845224</v>
      </c>
      <c r="J16" s="932">
        <f t="shared" si="0"/>
        <v>14.958448753462607</v>
      </c>
    </row>
    <row r="17" spans="1:10">
      <c r="A17" s="500" t="s">
        <v>213</v>
      </c>
      <c r="B17" s="932">
        <v>18.373909049150207</v>
      </c>
      <c r="C17" s="932">
        <v>20.018621973929235</v>
      </c>
      <c r="D17" s="932">
        <v>25.264124942581532</v>
      </c>
      <c r="E17" s="932">
        <v>6.430868167202572</v>
      </c>
      <c r="F17" s="932">
        <v>5.5865921787709496</v>
      </c>
      <c r="G17" s="932">
        <v>6.8902158934313276</v>
      </c>
      <c r="H17" s="932">
        <f t="shared" si="0"/>
        <v>11.943040881947635</v>
      </c>
      <c r="I17" s="932">
        <f t="shared" si="0"/>
        <v>14.432029795158286</v>
      </c>
      <c r="J17" s="932">
        <f t="shared" si="0"/>
        <v>18.373909049150203</v>
      </c>
    </row>
    <row r="18" spans="1:10">
      <c r="A18" s="500" t="s">
        <v>214</v>
      </c>
      <c r="B18" s="932">
        <v>25.574338968357175</v>
      </c>
      <c r="C18" s="932">
        <v>18.918918918918919</v>
      </c>
      <c r="D18" s="932">
        <v>21.957913998170174</v>
      </c>
      <c r="E18" s="932">
        <v>6.5019505851755524</v>
      </c>
      <c r="F18" s="932">
        <v>3.6036036036036037</v>
      </c>
      <c r="G18" s="932">
        <v>6.861848124428179</v>
      </c>
      <c r="H18" s="932">
        <f t="shared" si="0"/>
        <v>19.072388383181622</v>
      </c>
      <c r="I18" s="932">
        <f t="shared" si="0"/>
        <v>15.315315315315315</v>
      </c>
      <c r="J18" s="932">
        <f t="shared" si="0"/>
        <v>15.096065873741995</v>
      </c>
    </row>
    <row r="19" spans="1:10">
      <c r="A19" s="500" t="s">
        <v>215</v>
      </c>
      <c r="B19" s="932">
        <v>24.284475281873377</v>
      </c>
      <c r="C19" s="932">
        <v>22.332506203473944</v>
      </c>
      <c r="D19" s="932">
        <v>26.889279437609844</v>
      </c>
      <c r="E19" s="932">
        <v>5.5507372072853425</v>
      </c>
      <c r="F19" s="932">
        <v>7.0896845090393477</v>
      </c>
      <c r="G19" s="932">
        <v>6.854130052724078</v>
      </c>
      <c r="H19" s="932">
        <f t="shared" si="0"/>
        <v>18.733738074588032</v>
      </c>
      <c r="I19" s="932">
        <f t="shared" si="0"/>
        <v>15.242821694434596</v>
      </c>
      <c r="J19" s="932">
        <f t="shared" si="0"/>
        <v>20.035149384885766</v>
      </c>
    </row>
    <row r="20" spans="1:10">
      <c r="A20" s="500" t="s">
        <v>216</v>
      </c>
      <c r="B20" s="932">
        <v>23.404868212588216</v>
      </c>
      <c r="C20" s="932">
        <v>26.627641347801255</v>
      </c>
      <c r="D20" s="932">
        <v>24.448705656759348</v>
      </c>
      <c r="E20" s="932">
        <v>7.3455278697969177</v>
      </c>
      <c r="F20" s="932">
        <v>6.7818389491719016</v>
      </c>
      <c r="G20" s="932">
        <v>7.0538282427064791</v>
      </c>
      <c r="H20" s="932">
        <f t="shared" si="0"/>
        <v>16.059340342791298</v>
      </c>
      <c r="I20" s="932">
        <f t="shared" si="0"/>
        <v>19.845802398629353</v>
      </c>
      <c r="J20" s="932">
        <f t="shared" si="0"/>
        <v>17.394877414052868</v>
      </c>
    </row>
    <row r="21" spans="1:10">
      <c r="A21" s="500" t="s">
        <v>217</v>
      </c>
      <c r="B21" s="932">
        <v>26.467594163556157</v>
      </c>
      <c r="C21" s="932">
        <v>22.73522210563134</v>
      </c>
      <c r="D21" s="932">
        <v>21.074815595363539</v>
      </c>
      <c r="E21" s="932">
        <v>6.4472344757380391</v>
      </c>
      <c r="F21" s="932">
        <v>6.995452955578874</v>
      </c>
      <c r="G21" s="932">
        <v>10.186160871092378</v>
      </c>
      <c r="H21" s="932">
        <f t="shared" si="0"/>
        <v>20.020359687818118</v>
      </c>
      <c r="I21" s="932">
        <f t="shared" si="0"/>
        <v>15.739769150052467</v>
      </c>
      <c r="J21" s="932">
        <f t="shared" si="0"/>
        <v>10.888654724271161</v>
      </c>
    </row>
    <row r="22" spans="1:10">
      <c r="A22" s="501" t="s">
        <v>218</v>
      </c>
      <c r="B22" s="933">
        <v>23.265765765765764</v>
      </c>
      <c r="C22" s="933">
        <v>23.322098310222362</v>
      </c>
      <c r="D22" s="933">
        <v>24.373414058674264</v>
      </c>
      <c r="E22" s="933">
        <v>6.3963963963963959</v>
      </c>
      <c r="F22" s="933">
        <v>6.1076300133463022</v>
      </c>
      <c r="G22" s="933">
        <v>7.0337888972977787</v>
      </c>
      <c r="H22" s="933">
        <f t="shared" si="0"/>
        <v>16.869369369369366</v>
      </c>
      <c r="I22" s="933">
        <f t="shared" si="0"/>
        <v>17.21446829687606</v>
      </c>
      <c r="J22" s="932">
        <f>D22-G22</f>
        <v>17.339625161376485</v>
      </c>
    </row>
    <row r="23" spans="1:10">
      <c r="A23" s="331"/>
      <c r="B23" s="420"/>
      <c r="C23" s="420"/>
      <c r="D23" s="420"/>
      <c r="E23" s="420"/>
      <c r="F23" s="420"/>
      <c r="G23" s="420"/>
      <c r="H23" s="420"/>
      <c r="I23" s="420"/>
      <c r="J23" s="420"/>
    </row>
    <row r="24" spans="1:10">
      <c r="A24" s="845" t="s">
        <v>687</v>
      </c>
      <c r="B24" s="845"/>
      <c r="C24" s="845"/>
      <c r="D24" s="845"/>
      <c r="E24" s="845"/>
      <c r="F24" s="845"/>
      <c r="G24" s="845"/>
      <c r="H24" s="845"/>
      <c r="I24" s="845"/>
      <c r="J24" s="845"/>
    </row>
  </sheetData>
  <mergeCells count="6">
    <mergeCell ref="A3:J3"/>
    <mergeCell ref="A5:A6"/>
    <mergeCell ref="B5:D5"/>
    <mergeCell ref="E5:G5"/>
    <mergeCell ref="H5:J5"/>
    <mergeCell ref="A24:J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H26" sqref="H26"/>
    </sheetView>
  </sheetViews>
  <sheetFormatPr defaultRowHeight="12.75"/>
  <cols>
    <col min="1" max="1" width="13.42578125" style="161" customWidth="1"/>
    <col min="2" max="3" width="6.85546875" style="161" customWidth="1"/>
    <col min="4" max="12" width="6.85546875" style="245" customWidth="1"/>
    <col min="13" max="13" width="6.85546875" style="162" customWidth="1"/>
    <col min="14" max="256" width="9.140625" style="161"/>
    <col min="257" max="257" width="13.42578125" style="161" customWidth="1"/>
    <col min="258" max="269" width="6.85546875" style="161" customWidth="1"/>
    <col min="270" max="512" width="9.140625" style="161"/>
    <col min="513" max="513" width="13.42578125" style="161" customWidth="1"/>
    <col min="514" max="525" width="6.85546875" style="161" customWidth="1"/>
    <col min="526" max="768" width="9.140625" style="161"/>
    <col min="769" max="769" width="13.42578125" style="161" customWidth="1"/>
    <col min="770" max="781" width="6.85546875" style="161" customWidth="1"/>
    <col min="782" max="1024" width="9.140625" style="161"/>
    <col min="1025" max="1025" width="13.42578125" style="161" customWidth="1"/>
    <col min="1026" max="1037" width="6.85546875" style="161" customWidth="1"/>
    <col min="1038" max="1280" width="9.140625" style="161"/>
    <col min="1281" max="1281" width="13.42578125" style="161" customWidth="1"/>
    <col min="1282" max="1293" width="6.85546875" style="161" customWidth="1"/>
    <col min="1294" max="1536" width="9.140625" style="161"/>
    <col min="1537" max="1537" width="13.42578125" style="161" customWidth="1"/>
    <col min="1538" max="1549" width="6.85546875" style="161" customWidth="1"/>
    <col min="1550" max="1792" width="9.140625" style="161"/>
    <col min="1793" max="1793" width="13.42578125" style="161" customWidth="1"/>
    <col min="1794" max="1805" width="6.85546875" style="161" customWidth="1"/>
    <col min="1806" max="2048" width="9.140625" style="161"/>
    <col min="2049" max="2049" width="13.42578125" style="161" customWidth="1"/>
    <col min="2050" max="2061" width="6.85546875" style="161" customWidth="1"/>
    <col min="2062" max="2304" width="9.140625" style="161"/>
    <col min="2305" max="2305" width="13.42578125" style="161" customWidth="1"/>
    <col min="2306" max="2317" width="6.85546875" style="161" customWidth="1"/>
    <col min="2318" max="2560" width="9.140625" style="161"/>
    <col min="2561" max="2561" width="13.42578125" style="161" customWidth="1"/>
    <col min="2562" max="2573" width="6.85546875" style="161" customWidth="1"/>
    <col min="2574" max="2816" width="9.140625" style="161"/>
    <col min="2817" max="2817" width="13.42578125" style="161" customWidth="1"/>
    <col min="2818" max="2829" width="6.85546875" style="161" customWidth="1"/>
    <col min="2830" max="3072" width="9.140625" style="161"/>
    <col min="3073" max="3073" width="13.42578125" style="161" customWidth="1"/>
    <col min="3074" max="3085" width="6.85546875" style="161" customWidth="1"/>
    <col min="3086" max="3328" width="9.140625" style="161"/>
    <col min="3329" max="3329" width="13.42578125" style="161" customWidth="1"/>
    <col min="3330" max="3341" width="6.85546875" style="161" customWidth="1"/>
    <col min="3342" max="3584" width="9.140625" style="161"/>
    <col min="3585" max="3585" width="13.42578125" style="161" customWidth="1"/>
    <col min="3586" max="3597" width="6.85546875" style="161" customWidth="1"/>
    <col min="3598" max="3840" width="9.140625" style="161"/>
    <col min="3841" max="3841" width="13.42578125" style="161" customWidth="1"/>
    <col min="3842" max="3853" width="6.85546875" style="161" customWidth="1"/>
    <col min="3854" max="4096" width="9.140625" style="161"/>
    <col min="4097" max="4097" width="13.42578125" style="161" customWidth="1"/>
    <col min="4098" max="4109" width="6.85546875" style="161" customWidth="1"/>
    <col min="4110" max="4352" width="9.140625" style="161"/>
    <col min="4353" max="4353" width="13.42578125" style="161" customWidth="1"/>
    <col min="4354" max="4365" width="6.85546875" style="161" customWidth="1"/>
    <col min="4366" max="4608" width="9.140625" style="161"/>
    <col min="4609" max="4609" width="13.42578125" style="161" customWidth="1"/>
    <col min="4610" max="4621" width="6.85546875" style="161" customWidth="1"/>
    <col min="4622" max="4864" width="9.140625" style="161"/>
    <col min="4865" max="4865" width="13.42578125" style="161" customWidth="1"/>
    <col min="4866" max="4877" width="6.85546875" style="161" customWidth="1"/>
    <col min="4878" max="5120" width="9.140625" style="161"/>
    <col min="5121" max="5121" width="13.42578125" style="161" customWidth="1"/>
    <col min="5122" max="5133" width="6.85546875" style="161" customWidth="1"/>
    <col min="5134" max="5376" width="9.140625" style="161"/>
    <col min="5377" max="5377" width="13.42578125" style="161" customWidth="1"/>
    <col min="5378" max="5389" width="6.85546875" style="161" customWidth="1"/>
    <col min="5390" max="5632" width="9.140625" style="161"/>
    <col min="5633" max="5633" width="13.42578125" style="161" customWidth="1"/>
    <col min="5634" max="5645" width="6.85546875" style="161" customWidth="1"/>
    <col min="5646" max="5888" width="9.140625" style="161"/>
    <col min="5889" max="5889" width="13.42578125" style="161" customWidth="1"/>
    <col min="5890" max="5901" width="6.85546875" style="161" customWidth="1"/>
    <col min="5902" max="6144" width="9.140625" style="161"/>
    <col min="6145" max="6145" width="13.42578125" style="161" customWidth="1"/>
    <col min="6146" max="6157" width="6.85546875" style="161" customWidth="1"/>
    <col min="6158" max="6400" width="9.140625" style="161"/>
    <col min="6401" max="6401" width="13.42578125" style="161" customWidth="1"/>
    <col min="6402" max="6413" width="6.85546875" style="161" customWidth="1"/>
    <col min="6414" max="6656" width="9.140625" style="161"/>
    <col min="6657" max="6657" width="13.42578125" style="161" customWidth="1"/>
    <col min="6658" max="6669" width="6.85546875" style="161" customWidth="1"/>
    <col min="6670" max="6912" width="9.140625" style="161"/>
    <col min="6913" max="6913" width="13.42578125" style="161" customWidth="1"/>
    <col min="6914" max="6925" width="6.85546875" style="161" customWidth="1"/>
    <col min="6926" max="7168" width="9.140625" style="161"/>
    <col min="7169" max="7169" width="13.42578125" style="161" customWidth="1"/>
    <col min="7170" max="7181" width="6.85546875" style="161" customWidth="1"/>
    <col min="7182" max="7424" width="9.140625" style="161"/>
    <col min="7425" max="7425" width="13.42578125" style="161" customWidth="1"/>
    <col min="7426" max="7437" width="6.85546875" style="161" customWidth="1"/>
    <col min="7438" max="7680" width="9.140625" style="161"/>
    <col min="7681" max="7681" width="13.42578125" style="161" customWidth="1"/>
    <col min="7682" max="7693" width="6.85546875" style="161" customWidth="1"/>
    <col min="7694" max="7936" width="9.140625" style="161"/>
    <col min="7937" max="7937" width="13.42578125" style="161" customWidth="1"/>
    <col min="7938" max="7949" width="6.85546875" style="161" customWidth="1"/>
    <col min="7950" max="8192" width="9.140625" style="161"/>
    <col min="8193" max="8193" width="13.42578125" style="161" customWidth="1"/>
    <col min="8194" max="8205" width="6.85546875" style="161" customWidth="1"/>
    <col min="8206" max="8448" width="9.140625" style="161"/>
    <col min="8449" max="8449" width="13.42578125" style="161" customWidth="1"/>
    <col min="8450" max="8461" width="6.85546875" style="161" customWidth="1"/>
    <col min="8462" max="8704" width="9.140625" style="161"/>
    <col min="8705" max="8705" width="13.42578125" style="161" customWidth="1"/>
    <col min="8706" max="8717" width="6.85546875" style="161" customWidth="1"/>
    <col min="8718" max="8960" width="9.140625" style="161"/>
    <col min="8961" max="8961" width="13.42578125" style="161" customWidth="1"/>
    <col min="8962" max="8973" width="6.85546875" style="161" customWidth="1"/>
    <col min="8974" max="9216" width="9.140625" style="161"/>
    <col min="9217" max="9217" width="13.42578125" style="161" customWidth="1"/>
    <col min="9218" max="9229" width="6.85546875" style="161" customWidth="1"/>
    <col min="9230" max="9472" width="9.140625" style="161"/>
    <col min="9473" max="9473" width="13.42578125" style="161" customWidth="1"/>
    <col min="9474" max="9485" width="6.85546875" style="161" customWidth="1"/>
    <col min="9486" max="9728" width="9.140625" style="161"/>
    <col min="9729" max="9729" width="13.42578125" style="161" customWidth="1"/>
    <col min="9730" max="9741" width="6.85546875" style="161" customWidth="1"/>
    <col min="9742" max="9984" width="9.140625" style="161"/>
    <col min="9985" max="9985" width="13.42578125" style="161" customWidth="1"/>
    <col min="9986" max="9997" width="6.85546875" style="161" customWidth="1"/>
    <col min="9998" max="10240" width="9.140625" style="161"/>
    <col min="10241" max="10241" width="13.42578125" style="161" customWidth="1"/>
    <col min="10242" max="10253" width="6.85546875" style="161" customWidth="1"/>
    <col min="10254" max="10496" width="9.140625" style="161"/>
    <col min="10497" max="10497" width="13.42578125" style="161" customWidth="1"/>
    <col min="10498" max="10509" width="6.85546875" style="161" customWidth="1"/>
    <col min="10510" max="10752" width="9.140625" style="161"/>
    <col min="10753" max="10753" width="13.42578125" style="161" customWidth="1"/>
    <col min="10754" max="10765" width="6.85546875" style="161" customWidth="1"/>
    <col min="10766" max="11008" width="9.140625" style="161"/>
    <col min="11009" max="11009" width="13.42578125" style="161" customWidth="1"/>
    <col min="11010" max="11021" width="6.85546875" style="161" customWidth="1"/>
    <col min="11022" max="11264" width="9.140625" style="161"/>
    <col min="11265" max="11265" width="13.42578125" style="161" customWidth="1"/>
    <col min="11266" max="11277" width="6.85546875" style="161" customWidth="1"/>
    <col min="11278" max="11520" width="9.140625" style="161"/>
    <col min="11521" max="11521" width="13.42578125" style="161" customWidth="1"/>
    <col min="11522" max="11533" width="6.85546875" style="161" customWidth="1"/>
    <col min="11534" max="11776" width="9.140625" style="161"/>
    <col min="11777" max="11777" width="13.42578125" style="161" customWidth="1"/>
    <col min="11778" max="11789" width="6.85546875" style="161" customWidth="1"/>
    <col min="11790" max="12032" width="9.140625" style="161"/>
    <col min="12033" max="12033" width="13.42578125" style="161" customWidth="1"/>
    <col min="12034" max="12045" width="6.85546875" style="161" customWidth="1"/>
    <col min="12046" max="12288" width="9.140625" style="161"/>
    <col min="12289" max="12289" width="13.42578125" style="161" customWidth="1"/>
    <col min="12290" max="12301" width="6.85546875" style="161" customWidth="1"/>
    <col min="12302" max="12544" width="9.140625" style="161"/>
    <col min="12545" max="12545" width="13.42578125" style="161" customWidth="1"/>
    <col min="12546" max="12557" width="6.85546875" style="161" customWidth="1"/>
    <col min="12558" max="12800" width="9.140625" style="161"/>
    <col min="12801" max="12801" width="13.42578125" style="161" customWidth="1"/>
    <col min="12802" max="12813" width="6.85546875" style="161" customWidth="1"/>
    <col min="12814" max="13056" width="9.140625" style="161"/>
    <col min="13057" max="13057" width="13.42578125" style="161" customWidth="1"/>
    <col min="13058" max="13069" width="6.85546875" style="161" customWidth="1"/>
    <col min="13070" max="13312" width="9.140625" style="161"/>
    <col min="13313" max="13313" width="13.42578125" style="161" customWidth="1"/>
    <col min="13314" max="13325" width="6.85546875" style="161" customWidth="1"/>
    <col min="13326" max="13568" width="9.140625" style="161"/>
    <col min="13569" max="13569" width="13.42578125" style="161" customWidth="1"/>
    <col min="13570" max="13581" width="6.85546875" style="161" customWidth="1"/>
    <col min="13582" max="13824" width="9.140625" style="161"/>
    <col min="13825" max="13825" width="13.42578125" style="161" customWidth="1"/>
    <col min="13826" max="13837" width="6.85546875" style="161" customWidth="1"/>
    <col min="13838" max="14080" width="9.140625" style="161"/>
    <col min="14081" max="14081" width="13.42578125" style="161" customWidth="1"/>
    <col min="14082" max="14093" width="6.85546875" style="161" customWidth="1"/>
    <col min="14094" max="14336" width="9.140625" style="161"/>
    <col min="14337" max="14337" width="13.42578125" style="161" customWidth="1"/>
    <col min="14338" max="14349" width="6.85546875" style="161" customWidth="1"/>
    <col min="14350" max="14592" width="9.140625" style="161"/>
    <col min="14593" max="14593" width="13.42578125" style="161" customWidth="1"/>
    <col min="14594" max="14605" width="6.85546875" style="161" customWidth="1"/>
    <col min="14606" max="14848" width="9.140625" style="161"/>
    <col min="14849" max="14849" width="13.42578125" style="161" customWidth="1"/>
    <col min="14850" max="14861" width="6.85546875" style="161" customWidth="1"/>
    <col min="14862" max="15104" width="9.140625" style="161"/>
    <col min="15105" max="15105" width="13.42578125" style="161" customWidth="1"/>
    <col min="15106" max="15117" width="6.85546875" style="161" customWidth="1"/>
    <col min="15118" max="15360" width="9.140625" style="161"/>
    <col min="15361" max="15361" width="13.42578125" style="161" customWidth="1"/>
    <col min="15362" max="15373" width="6.85546875" style="161" customWidth="1"/>
    <col min="15374" max="15616" width="9.140625" style="161"/>
    <col min="15617" max="15617" width="13.42578125" style="161" customWidth="1"/>
    <col min="15618" max="15629" width="6.85546875" style="161" customWidth="1"/>
    <col min="15630" max="15872" width="9.140625" style="161"/>
    <col min="15873" max="15873" width="13.42578125" style="161" customWidth="1"/>
    <col min="15874" max="15885" width="6.85546875" style="161" customWidth="1"/>
    <col min="15886" max="16128" width="9.140625" style="161"/>
    <col min="16129" max="16129" width="13.42578125" style="161" customWidth="1"/>
    <col min="16130" max="16141" width="6.85546875" style="161" customWidth="1"/>
    <col min="16142" max="16384" width="9.140625" style="161"/>
  </cols>
  <sheetData>
    <row r="1" spans="1:13" ht="15">
      <c r="A1" s="722" t="s">
        <v>329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</row>
    <row r="2" spans="1:13">
      <c r="A2" s="161" t="s">
        <v>196</v>
      </c>
    </row>
    <row r="3" spans="1:13" s="246" customFormat="1">
      <c r="A3" s="662" t="s">
        <v>330</v>
      </c>
      <c r="B3" s="723" t="s">
        <v>331</v>
      </c>
      <c r="C3" s="723"/>
      <c r="D3" s="723" t="s">
        <v>332</v>
      </c>
      <c r="E3" s="723"/>
      <c r="F3" s="725" t="s">
        <v>334</v>
      </c>
      <c r="G3" s="726"/>
      <c r="H3" s="724" t="s">
        <v>333</v>
      </c>
      <c r="I3" s="724"/>
      <c r="J3" s="723" t="s">
        <v>335</v>
      </c>
      <c r="K3" s="723"/>
      <c r="L3" s="723" t="s">
        <v>336</v>
      </c>
      <c r="M3" s="723"/>
    </row>
    <row r="4" spans="1:13" s="249" customFormat="1">
      <c r="A4" s="645"/>
      <c r="B4" s="247">
        <v>2014</v>
      </c>
      <c r="C4" s="247">
        <v>2015</v>
      </c>
      <c r="D4" s="247">
        <v>2014</v>
      </c>
      <c r="E4" s="247">
        <v>2015</v>
      </c>
      <c r="F4" s="248">
        <v>2014</v>
      </c>
      <c r="G4" s="248">
        <v>2015</v>
      </c>
      <c r="H4" s="247">
        <v>2014</v>
      </c>
      <c r="I4" s="247">
        <v>2015</v>
      </c>
      <c r="J4" s="248">
        <v>2014</v>
      </c>
      <c r="K4" s="248">
        <v>2015</v>
      </c>
      <c r="L4" s="248">
        <v>2014</v>
      </c>
      <c r="M4" s="248">
        <v>2015</v>
      </c>
    </row>
    <row r="5" spans="1:13" s="249" customFormat="1">
      <c r="A5" s="250" t="s">
        <v>203</v>
      </c>
      <c r="B5" s="251">
        <v>33</v>
      </c>
      <c r="C5" s="251">
        <v>42</v>
      </c>
      <c r="D5" s="251">
        <v>13</v>
      </c>
      <c r="E5" s="251">
        <v>13</v>
      </c>
      <c r="F5" s="252">
        <v>4</v>
      </c>
      <c r="G5" s="252">
        <v>4</v>
      </c>
      <c r="H5" s="251">
        <v>11</v>
      </c>
      <c r="I5" s="251">
        <v>8</v>
      </c>
      <c r="J5" s="253">
        <v>0</v>
      </c>
      <c r="K5" s="252">
        <v>0</v>
      </c>
      <c r="L5" s="253">
        <v>1</v>
      </c>
      <c r="M5" s="252">
        <v>0</v>
      </c>
    </row>
    <row r="6" spans="1:13" s="249" customFormat="1">
      <c r="A6" s="254" t="s">
        <v>337</v>
      </c>
      <c r="B6" s="251">
        <v>50</v>
      </c>
      <c r="C6" s="251">
        <v>59</v>
      </c>
      <c r="D6" s="251">
        <v>12</v>
      </c>
      <c r="E6" s="251">
        <v>9</v>
      </c>
      <c r="F6" s="255">
        <v>0</v>
      </c>
      <c r="G6" s="255">
        <v>1</v>
      </c>
      <c r="H6" s="251">
        <v>4</v>
      </c>
      <c r="I6" s="251">
        <v>1</v>
      </c>
      <c r="J6" s="256">
        <v>0</v>
      </c>
      <c r="K6" s="255">
        <v>0</v>
      </c>
      <c r="L6" s="256">
        <v>0</v>
      </c>
      <c r="M6" s="255">
        <v>0</v>
      </c>
    </row>
    <row r="7" spans="1:13" s="249" customFormat="1">
      <c r="A7" s="254" t="s">
        <v>205</v>
      </c>
      <c r="B7" s="251">
        <v>36</v>
      </c>
      <c r="C7" s="251">
        <v>42</v>
      </c>
      <c r="D7" s="251">
        <v>9</v>
      </c>
      <c r="E7" s="251">
        <v>16</v>
      </c>
      <c r="F7" s="255">
        <v>1</v>
      </c>
      <c r="G7" s="255">
        <v>4</v>
      </c>
      <c r="H7" s="251">
        <v>4</v>
      </c>
      <c r="I7" s="251">
        <v>4</v>
      </c>
      <c r="J7" s="256">
        <v>0</v>
      </c>
      <c r="K7" s="255">
        <v>0</v>
      </c>
      <c r="L7" s="256">
        <v>0</v>
      </c>
      <c r="M7" s="255">
        <v>1</v>
      </c>
    </row>
    <row r="8" spans="1:13" s="249" customFormat="1">
      <c r="A8" s="254" t="s">
        <v>206</v>
      </c>
      <c r="B8" s="251">
        <v>28</v>
      </c>
      <c r="C8" s="251">
        <v>20</v>
      </c>
      <c r="D8" s="251">
        <v>10</v>
      </c>
      <c r="E8" s="251">
        <v>7</v>
      </c>
      <c r="F8" s="255">
        <v>1</v>
      </c>
      <c r="G8" s="255">
        <v>1</v>
      </c>
      <c r="H8" s="251">
        <v>7</v>
      </c>
      <c r="I8" s="251">
        <v>6</v>
      </c>
      <c r="J8" s="256">
        <v>1</v>
      </c>
      <c r="K8" s="255">
        <v>0</v>
      </c>
      <c r="L8" s="256">
        <v>0</v>
      </c>
      <c r="M8" s="255">
        <v>0</v>
      </c>
    </row>
    <row r="9" spans="1:13" s="249" customFormat="1">
      <c r="A9" s="254" t="s">
        <v>207</v>
      </c>
      <c r="B9" s="251">
        <v>28</v>
      </c>
      <c r="C9" s="251">
        <v>22</v>
      </c>
      <c r="D9" s="251">
        <v>5</v>
      </c>
      <c r="E9" s="251">
        <v>7</v>
      </c>
      <c r="F9" s="255">
        <v>0</v>
      </c>
      <c r="G9" s="255">
        <v>1</v>
      </c>
      <c r="H9" s="251">
        <v>8</v>
      </c>
      <c r="I9" s="251">
        <v>3</v>
      </c>
      <c r="J9" s="256">
        <v>0</v>
      </c>
      <c r="K9" s="255">
        <v>0</v>
      </c>
      <c r="L9" s="256">
        <v>1</v>
      </c>
      <c r="M9" s="255">
        <v>0</v>
      </c>
    </row>
    <row r="10" spans="1:13" s="249" customFormat="1">
      <c r="A10" s="254" t="s">
        <v>208</v>
      </c>
      <c r="B10" s="251">
        <v>27</v>
      </c>
      <c r="C10" s="251">
        <v>22</v>
      </c>
      <c r="D10" s="251">
        <v>4</v>
      </c>
      <c r="E10" s="251">
        <v>7</v>
      </c>
      <c r="F10" s="255">
        <v>1</v>
      </c>
      <c r="G10" s="255">
        <v>0</v>
      </c>
      <c r="H10" s="251">
        <v>10</v>
      </c>
      <c r="I10" s="251">
        <v>6</v>
      </c>
      <c r="J10" s="256">
        <v>0</v>
      </c>
      <c r="K10" s="255">
        <v>0</v>
      </c>
      <c r="L10" s="256">
        <v>1</v>
      </c>
      <c r="M10" s="255">
        <v>0</v>
      </c>
    </row>
    <row r="11" spans="1:13" s="249" customFormat="1">
      <c r="A11" s="254" t="s">
        <v>209</v>
      </c>
      <c r="B11" s="251">
        <v>45</v>
      </c>
      <c r="C11" s="251">
        <v>45</v>
      </c>
      <c r="D11" s="251">
        <v>7</v>
      </c>
      <c r="E11" s="251">
        <v>18</v>
      </c>
      <c r="F11" s="255">
        <v>0</v>
      </c>
      <c r="G11" s="255">
        <v>1</v>
      </c>
      <c r="H11" s="251">
        <v>16</v>
      </c>
      <c r="I11" s="251">
        <v>13</v>
      </c>
      <c r="J11" s="256">
        <v>0</v>
      </c>
      <c r="K11" s="255">
        <v>1</v>
      </c>
      <c r="L11" s="256">
        <v>0</v>
      </c>
      <c r="M11" s="255">
        <v>0</v>
      </c>
    </row>
    <row r="12" spans="1:13" s="249" customFormat="1">
      <c r="A12" s="254" t="s">
        <v>210</v>
      </c>
      <c r="B12" s="251">
        <v>52</v>
      </c>
      <c r="C12" s="251">
        <v>62</v>
      </c>
      <c r="D12" s="251">
        <v>14</v>
      </c>
      <c r="E12" s="251">
        <v>9</v>
      </c>
      <c r="F12" s="255">
        <v>1</v>
      </c>
      <c r="G12" s="255">
        <v>0</v>
      </c>
      <c r="H12" s="251">
        <v>7</v>
      </c>
      <c r="I12" s="251">
        <v>13</v>
      </c>
      <c r="J12" s="256">
        <v>0</v>
      </c>
      <c r="K12" s="255">
        <v>0</v>
      </c>
      <c r="L12" s="256">
        <v>0</v>
      </c>
      <c r="M12" s="255">
        <v>0</v>
      </c>
    </row>
    <row r="13" spans="1:13" s="249" customFormat="1">
      <c r="A13" s="254" t="s">
        <v>211</v>
      </c>
      <c r="B13" s="251">
        <v>48</v>
      </c>
      <c r="C13" s="251">
        <v>63</v>
      </c>
      <c r="D13" s="251">
        <v>12</v>
      </c>
      <c r="E13" s="251">
        <v>11</v>
      </c>
      <c r="F13" s="255">
        <v>1</v>
      </c>
      <c r="G13" s="255">
        <v>1</v>
      </c>
      <c r="H13" s="251">
        <v>6</v>
      </c>
      <c r="I13" s="251">
        <v>7</v>
      </c>
      <c r="J13" s="256">
        <v>3</v>
      </c>
      <c r="K13" s="255">
        <v>0</v>
      </c>
      <c r="L13" s="256">
        <v>0</v>
      </c>
      <c r="M13" s="255">
        <v>1</v>
      </c>
    </row>
    <row r="14" spans="1:13" s="249" customFormat="1">
      <c r="A14" s="254" t="s">
        <v>212</v>
      </c>
      <c r="B14" s="251">
        <v>35</v>
      </c>
      <c r="C14" s="251">
        <v>45</v>
      </c>
      <c r="D14" s="251">
        <v>9</v>
      </c>
      <c r="E14" s="251">
        <v>18</v>
      </c>
      <c r="F14" s="255">
        <v>0</v>
      </c>
      <c r="G14" s="255">
        <v>2</v>
      </c>
      <c r="H14" s="251">
        <v>8</v>
      </c>
      <c r="I14" s="251">
        <v>8</v>
      </c>
      <c r="J14" s="256">
        <v>0</v>
      </c>
      <c r="K14" s="255">
        <v>0</v>
      </c>
      <c r="L14" s="256">
        <v>0</v>
      </c>
      <c r="M14" s="255">
        <v>1</v>
      </c>
    </row>
    <row r="15" spans="1:13" s="249" customFormat="1">
      <c r="A15" s="254" t="s">
        <v>213</v>
      </c>
      <c r="B15" s="251">
        <v>43</v>
      </c>
      <c r="C15" s="251">
        <v>55</v>
      </c>
      <c r="D15" s="251">
        <v>12</v>
      </c>
      <c r="E15" s="251">
        <v>15</v>
      </c>
      <c r="F15" s="255">
        <v>0</v>
      </c>
      <c r="G15" s="255">
        <v>0</v>
      </c>
      <c r="H15" s="251">
        <v>13</v>
      </c>
      <c r="I15" s="251">
        <v>4</v>
      </c>
      <c r="J15" s="256">
        <v>0</v>
      </c>
      <c r="K15" s="255">
        <v>0</v>
      </c>
      <c r="L15" s="256">
        <v>0</v>
      </c>
      <c r="M15" s="255">
        <v>0</v>
      </c>
    </row>
    <row r="16" spans="1:13" s="249" customFormat="1">
      <c r="A16" s="254" t="s">
        <v>214</v>
      </c>
      <c r="B16" s="251">
        <v>42</v>
      </c>
      <c r="C16" s="251">
        <v>48</v>
      </c>
      <c r="D16" s="251">
        <v>8</v>
      </c>
      <c r="E16" s="251">
        <v>15</v>
      </c>
      <c r="F16" s="255">
        <v>2</v>
      </c>
      <c r="G16" s="255">
        <v>0</v>
      </c>
      <c r="H16" s="251">
        <v>8</v>
      </c>
      <c r="I16" s="251">
        <v>7</v>
      </c>
      <c r="J16" s="256">
        <v>0</v>
      </c>
      <c r="K16" s="255">
        <v>0</v>
      </c>
      <c r="L16" s="256">
        <v>0</v>
      </c>
      <c r="M16" s="255">
        <v>0</v>
      </c>
    </row>
    <row r="17" spans="1:13" s="249" customFormat="1">
      <c r="A17" s="254" t="s">
        <v>215</v>
      </c>
      <c r="B17" s="251">
        <v>126</v>
      </c>
      <c r="C17" s="251">
        <v>153</v>
      </c>
      <c r="D17" s="251">
        <v>40</v>
      </c>
      <c r="E17" s="251">
        <v>39</v>
      </c>
      <c r="F17" s="255">
        <v>0</v>
      </c>
      <c r="G17" s="255">
        <v>0</v>
      </c>
      <c r="H17" s="251">
        <v>8</v>
      </c>
      <c r="I17" s="251">
        <v>7</v>
      </c>
      <c r="J17" s="256">
        <v>0</v>
      </c>
      <c r="K17" s="255">
        <v>0</v>
      </c>
      <c r="L17" s="256">
        <v>0</v>
      </c>
      <c r="M17" s="255">
        <v>0</v>
      </c>
    </row>
    <row r="18" spans="1:13" s="249" customFormat="1">
      <c r="A18" s="254" t="s">
        <v>216</v>
      </c>
      <c r="B18" s="251">
        <v>373</v>
      </c>
      <c r="C18" s="251">
        <v>357</v>
      </c>
      <c r="D18" s="251">
        <v>95</v>
      </c>
      <c r="E18" s="251">
        <v>103</v>
      </c>
      <c r="F18" s="255">
        <v>19</v>
      </c>
      <c r="G18" s="255">
        <v>23</v>
      </c>
      <c r="H18" s="251">
        <v>50</v>
      </c>
      <c r="I18" s="251">
        <v>74</v>
      </c>
      <c r="J18" s="256">
        <v>12</v>
      </c>
      <c r="K18" s="255">
        <v>6</v>
      </c>
      <c r="L18" s="256">
        <v>0</v>
      </c>
      <c r="M18" s="255">
        <v>0</v>
      </c>
    </row>
    <row r="19" spans="1:13" s="249" customFormat="1">
      <c r="A19" s="257" t="s">
        <v>217</v>
      </c>
      <c r="B19" s="251">
        <v>65</v>
      </c>
      <c r="C19" s="251">
        <v>60</v>
      </c>
      <c r="D19" s="251">
        <v>20</v>
      </c>
      <c r="E19" s="251">
        <v>29</v>
      </c>
      <c r="F19" s="258">
        <v>1</v>
      </c>
      <c r="G19" s="258">
        <v>1</v>
      </c>
      <c r="H19" s="251">
        <v>20</v>
      </c>
      <c r="I19" s="251">
        <v>21</v>
      </c>
      <c r="J19" s="259">
        <v>0</v>
      </c>
      <c r="K19" s="258">
        <v>0</v>
      </c>
      <c r="L19" s="259">
        <v>0</v>
      </c>
      <c r="M19" s="258">
        <v>0</v>
      </c>
    </row>
    <row r="20" spans="1:13">
      <c r="A20" s="260" t="s">
        <v>218</v>
      </c>
      <c r="B20" s="261">
        <v>1031</v>
      </c>
      <c r="C20" s="261">
        <v>1095</v>
      </c>
      <c r="D20" s="261">
        <v>270</v>
      </c>
      <c r="E20" s="261">
        <v>316</v>
      </c>
      <c r="F20" s="258">
        <f>SUM(F5:F19)</f>
        <v>31</v>
      </c>
      <c r="G20" s="258">
        <f>SUM(G5:G19)</f>
        <v>39</v>
      </c>
      <c r="H20" s="261">
        <v>180</v>
      </c>
      <c r="I20" s="261">
        <v>182</v>
      </c>
      <c r="J20" s="258">
        <f t="shared" ref="J20:M20" si="0">SUM(J5:J19)</f>
        <v>16</v>
      </c>
      <c r="K20" s="258">
        <f t="shared" si="0"/>
        <v>7</v>
      </c>
      <c r="L20" s="258">
        <f t="shared" si="0"/>
        <v>3</v>
      </c>
      <c r="M20" s="262">
        <f t="shared" si="0"/>
        <v>3</v>
      </c>
    </row>
    <row r="21" spans="1:13">
      <c r="A21" s="161" t="s">
        <v>338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R64"/>
  <sheetViews>
    <sheetView topLeftCell="A34" workbookViewId="0">
      <selection activeCell="O45" sqref="O45"/>
    </sheetView>
  </sheetViews>
  <sheetFormatPr defaultRowHeight="12.75"/>
  <cols>
    <col min="1" max="1" width="2.5703125" style="161" customWidth="1"/>
    <col min="2" max="2" width="1.85546875" style="161" customWidth="1"/>
    <col min="3" max="3" width="10.28515625" style="161" customWidth="1"/>
    <col min="4" max="4" width="6" style="161" customWidth="1"/>
    <col min="5" max="5" width="5.7109375" style="161" customWidth="1"/>
    <col min="6" max="6" width="9.140625" style="161" customWidth="1"/>
    <col min="7" max="7" width="10.42578125" style="161" customWidth="1"/>
    <col min="8" max="8" width="8.5703125" style="161" customWidth="1"/>
    <col min="9" max="9" width="8" style="161" customWidth="1"/>
    <col min="10" max="10" width="9.42578125" style="161" customWidth="1"/>
    <col min="11" max="13" width="9" style="161" customWidth="1"/>
    <col min="14" max="14" width="11.28515625" style="162" customWidth="1"/>
    <col min="15" max="15" width="10" style="161" customWidth="1"/>
    <col min="16" max="16" width="5.85546875" style="161" customWidth="1"/>
    <col min="17" max="17" width="11.5703125" style="161" bestFit="1" customWidth="1"/>
    <col min="18" max="256" width="9.140625" style="161"/>
    <col min="257" max="257" width="2.5703125" style="161" customWidth="1"/>
    <col min="258" max="258" width="1.85546875" style="161" customWidth="1"/>
    <col min="259" max="259" width="10.28515625" style="161" customWidth="1"/>
    <col min="260" max="260" width="6" style="161" customWidth="1"/>
    <col min="261" max="261" width="5.7109375" style="161" customWidth="1"/>
    <col min="262" max="262" width="9.140625" style="161" customWidth="1"/>
    <col min="263" max="263" width="10.42578125" style="161" customWidth="1"/>
    <col min="264" max="264" width="8.5703125" style="161" customWidth="1"/>
    <col min="265" max="265" width="8" style="161" customWidth="1"/>
    <col min="266" max="266" width="9.42578125" style="161" customWidth="1"/>
    <col min="267" max="269" width="9" style="161" customWidth="1"/>
    <col min="270" max="270" width="11.28515625" style="161" customWidth="1"/>
    <col min="271" max="271" width="10" style="161" customWidth="1"/>
    <col min="272" max="272" width="5.85546875" style="161" customWidth="1"/>
    <col min="273" max="273" width="11.5703125" style="161" bestFit="1" customWidth="1"/>
    <col min="274" max="512" width="9.140625" style="161"/>
    <col min="513" max="513" width="2.5703125" style="161" customWidth="1"/>
    <col min="514" max="514" width="1.85546875" style="161" customWidth="1"/>
    <col min="515" max="515" width="10.28515625" style="161" customWidth="1"/>
    <col min="516" max="516" width="6" style="161" customWidth="1"/>
    <col min="517" max="517" width="5.7109375" style="161" customWidth="1"/>
    <col min="518" max="518" width="9.140625" style="161" customWidth="1"/>
    <col min="519" max="519" width="10.42578125" style="161" customWidth="1"/>
    <col min="520" max="520" width="8.5703125" style="161" customWidth="1"/>
    <col min="521" max="521" width="8" style="161" customWidth="1"/>
    <col min="522" max="522" width="9.42578125" style="161" customWidth="1"/>
    <col min="523" max="525" width="9" style="161" customWidth="1"/>
    <col min="526" max="526" width="11.28515625" style="161" customWidth="1"/>
    <col min="527" max="527" width="10" style="161" customWidth="1"/>
    <col min="528" max="528" width="5.85546875" style="161" customWidth="1"/>
    <col min="529" max="529" width="11.5703125" style="161" bestFit="1" customWidth="1"/>
    <col min="530" max="768" width="9.140625" style="161"/>
    <col min="769" max="769" width="2.5703125" style="161" customWidth="1"/>
    <col min="770" max="770" width="1.85546875" style="161" customWidth="1"/>
    <col min="771" max="771" width="10.28515625" style="161" customWidth="1"/>
    <col min="772" max="772" width="6" style="161" customWidth="1"/>
    <col min="773" max="773" width="5.7109375" style="161" customWidth="1"/>
    <col min="774" max="774" width="9.140625" style="161" customWidth="1"/>
    <col min="775" max="775" width="10.42578125" style="161" customWidth="1"/>
    <col min="776" max="776" width="8.5703125" style="161" customWidth="1"/>
    <col min="777" max="777" width="8" style="161" customWidth="1"/>
    <col min="778" max="778" width="9.42578125" style="161" customWidth="1"/>
    <col min="779" max="781" width="9" style="161" customWidth="1"/>
    <col min="782" max="782" width="11.28515625" style="161" customWidth="1"/>
    <col min="783" max="783" width="10" style="161" customWidth="1"/>
    <col min="784" max="784" width="5.85546875" style="161" customWidth="1"/>
    <col min="785" max="785" width="11.5703125" style="161" bestFit="1" customWidth="1"/>
    <col min="786" max="1024" width="9.140625" style="161"/>
    <col min="1025" max="1025" width="2.5703125" style="161" customWidth="1"/>
    <col min="1026" max="1026" width="1.85546875" style="161" customWidth="1"/>
    <col min="1027" max="1027" width="10.28515625" style="161" customWidth="1"/>
    <col min="1028" max="1028" width="6" style="161" customWidth="1"/>
    <col min="1029" max="1029" width="5.7109375" style="161" customWidth="1"/>
    <col min="1030" max="1030" width="9.140625" style="161" customWidth="1"/>
    <col min="1031" max="1031" width="10.42578125" style="161" customWidth="1"/>
    <col min="1032" max="1032" width="8.5703125" style="161" customWidth="1"/>
    <col min="1033" max="1033" width="8" style="161" customWidth="1"/>
    <col min="1034" max="1034" width="9.42578125" style="161" customWidth="1"/>
    <col min="1035" max="1037" width="9" style="161" customWidth="1"/>
    <col min="1038" max="1038" width="11.28515625" style="161" customWidth="1"/>
    <col min="1039" max="1039" width="10" style="161" customWidth="1"/>
    <col min="1040" max="1040" width="5.85546875" style="161" customWidth="1"/>
    <col min="1041" max="1041" width="11.5703125" style="161" bestFit="1" customWidth="1"/>
    <col min="1042" max="1280" width="9.140625" style="161"/>
    <col min="1281" max="1281" width="2.5703125" style="161" customWidth="1"/>
    <col min="1282" max="1282" width="1.85546875" style="161" customWidth="1"/>
    <col min="1283" max="1283" width="10.28515625" style="161" customWidth="1"/>
    <col min="1284" max="1284" width="6" style="161" customWidth="1"/>
    <col min="1285" max="1285" width="5.7109375" style="161" customWidth="1"/>
    <col min="1286" max="1286" width="9.140625" style="161" customWidth="1"/>
    <col min="1287" max="1287" width="10.42578125" style="161" customWidth="1"/>
    <col min="1288" max="1288" width="8.5703125" style="161" customWidth="1"/>
    <col min="1289" max="1289" width="8" style="161" customWidth="1"/>
    <col min="1290" max="1290" width="9.42578125" style="161" customWidth="1"/>
    <col min="1291" max="1293" width="9" style="161" customWidth="1"/>
    <col min="1294" max="1294" width="11.28515625" style="161" customWidth="1"/>
    <col min="1295" max="1295" width="10" style="161" customWidth="1"/>
    <col min="1296" max="1296" width="5.85546875" style="161" customWidth="1"/>
    <col min="1297" max="1297" width="11.5703125" style="161" bestFit="1" customWidth="1"/>
    <col min="1298" max="1536" width="9.140625" style="161"/>
    <col min="1537" max="1537" width="2.5703125" style="161" customWidth="1"/>
    <col min="1538" max="1538" width="1.85546875" style="161" customWidth="1"/>
    <col min="1539" max="1539" width="10.28515625" style="161" customWidth="1"/>
    <col min="1540" max="1540" width="6" style="161" customWidth="1"/>
    <col min="1541" max="1541" width="5.7109375" style="161" customWidth="1"/>
    <col min="1542" max="1542" width="9.140625" style="161" customWidth="1"/>
    <col min="1543" max="1543" width="10.42578125" style="161" customWidth="1"/>
    <col min="1544" max="1544" width="8.5703125" style="161" customWidth="1"/>
    <col min="1545" max="1545" width="8" style="161" customWidth="1"/>
    <col min="1546" max="1546" width="9.42578125" style="161" customWidth="1"/>
    <col min="1547" max="1549" width="9" style="161" customWidth="1"/>
    <col min="1550" max="1550" width="11.28515625" style="161" customWidth="1"/>
    <col min="1551" max="1551" width="10" style="161" customWidth="1"/>
    <col min="1552" max="1552" width="5.85546875" style="161" customWidth="1"/>
    <col min="1553" max="1553" width="11.5703125" style="161" bestFit="1" customWidth="1"/>
    <col min="1554" max="1792" width="9.140625" style="161"/>
    <col min="1793" max="1793" width="2.5703125" style="161" customWidth="1"/>
    <col min="1794" max="1794" width="1.85546875" style="161" customWidth="1"/>
    <col min="1795" max="1795" width="10.28515625" style="161" customWidth="1"/>
    <col min="1796" max="1796" width="6" style="161" customWidth="1"/>
    <col min="1797" max="1797" width="5.7109375" style="161" customWidth="1"/>
    <col min="1798" max="1798" width="9.140625" style="161" customWidth="1"/>
    <col min="1799" max="1799" width="10.42578125" style="161" customWidth="1"/>
    <col min="1800" max="1800" width="8.5703125" style="161" customWidth="1"/>
    <col min="1801" max="1801" width="8" style="161" customWidth="1"/>
    <col min="1802" max="1802" width="9.42578125" style="161" customWidth="1"/>
    <col min="1803" max="1805" width="9" style="161" customWidth="1"/>
    <col min="1806" max="1806" width="11.28515625" style="161" customWidth="1"/>
    <col min="1807" max="1807" width="10" style="161" customWidth="1"/>
    <col min="1808" max="1808" width="5.85546875" style="161" customWidth="1"/>
    <col min="1809" max="1809" width="11.5703125" style="161" bestFit="1" customWidth="1"/>
    <col min="1810" max="2048" width="9.140625" style="161"/>
    <col min="2049" max="2049" width="2.5703125" style="161" customWidth="1"/>
    <col min="2050" max="2050" width="1.85546875" style="161" customWidth="1"/>
    <col min="2051" max="2051" width="10.28515625" style="161" customWidth="1"/>
    <col min="2052" max="2052" width="6" style="161" customWidth="1"/>
    <col min="2053" max="2053" width="5.7109375" style="161" customWidth="1"/>
    <col min="2054" max="2054" width="9.140625" style="161" customWidth="1"/>
    <col min="2055" max="2055" width="10.42578125" style="161" customWidth="1"/>
    <col min="2056" max="2056" width="8.5703125" style="161" customWidth="1"/>
    <col min="2057" max="2057" width="8" style="161" customWidth="1"/>
    <col min="2058" max="2058" width="9.42578125" style="161" customWidth="1"/>
    <col min="2059" max="2061" width="9" style="161" customWidth="1"/>
    <col min="2062" max="2062" width="11.28515625" style="161" customWidth="1"/>
    <col min="2063" max="2063" width="10" style="161" customWidth="1"/>
    <col min="2064" max="2064" width="5.85546875" style="161" customWidth="1"/>
    <col min="2065" max="2065" width="11.5703125" style="161" bestFit="1" customWidth="1"/>
    <col min="2066" max="2304" width="9.140625" style="161"/>
    <col min="2305" max="2305" width="2.5703125" style="161" customWidth="1"/>
    <col min="2306" max="2306" width="1.85546875" style="161" customWidth="1"/>
    <col min="2307" max="2307" width="10.28515625" style="161" customWidth="1"/>
    <col min="2308" max="2308" width="6" style="161" customWidth="1"/>
    <col min="2309" max="2309" width="5.7109375" style="161" customWidth="1"/>
    <col min="2310" max="2310" width="9.140625" style="161" customWidth="1"/>
    <col min="2311" max="2311" width="10.42578125" style="161" customWidth="1"/>
    <col min="2312" max="2312" width="8.5703125" style="161" customWidth="1"/>
    <col min="2313" max="2313" width="8" style="161" customWidth="1"/>
    <col min="2314" max="2314" width="9.42578125" style="161" customWidth="1"/>
    <col min="2315" max="2317" width="9" style="161" customWidth="1"/>
    <col min="2318" max="2318" width="11.28515625" style="161" customWidth="1"/>
    <col min="2319" max="2319" width="10" style="161" customWidth="1"/>
    <col min="2320" max="2320" width="5.85546875" style="161" customWidth="1"/>
    <col min="2321" max="2321" width="11.5703125" style="161" bestFit="1" customWidth="1"/>
    <col min="2322" max="2560" width="9.140625" style="161"/>
    <col min="2561" max="2561" width="2.5703125" style="161" customWidth="1"/>
    <col min="2562" max="2562" width="1.85546875" style="161" customWidth="1"/>
    <col min="2563" max="2563" width="10.28515625" style="161" customWidth="1"/>
    <col min="2564" max="2564" width="6" style="161" customWidth="1"/>
    <col min="2565" max="2565" width="5.7109375" style="161" customWidth="1"/>
    <col min="2566" max="2566" width="9.140625" style="161" customWidth="1"/>
    <col min="2567" max="2567" width="10.42578125" style="161" customWidth="1"/>
    <col min="2568" max="2568" width="8.5703125" style="161" customWidth="1"/>
    <col min="2569" max="2569" width="8" style="161" customWidth="1"/>
    <col min="2570" max="2570" width="9.42578125" style="161" customWidth="1"/>
    <col min="2571" max="2573" width="9" style="161" customWidth="1"/>
    <col min="2574" max="2574" width="11.28515625" style="161" customWidth="1"/>
    <col min="2575" max="2575" width="10" style="161" customWidth="1"/>
    <col min="2576" max="2576" width="5.85546875" style="161" customWidth="1"/>
    <col min="2577" max="2577" width="11.5703125" style="161" bestFit="1" customWidth="1"/>
    <col min="2578" max="2816" width="9.140625" style="161"/>
    <col min="2817" max="2817" width="2.5703125" style="161" customWidth="1"/>
    <col min="2818" max="2818" width="1.85546875" style="161" customWidth="1"/>
    <col min="2819" max="2819" width="10.28515625" style="161" customWidth="1"/>
    <col min="2820" max="2820" width="6" style="161" customWidth="1"/>
    <col min="2821" max="2821" width="5.7109375" style="161" customWidth="1"/>
    <col min="2822" max="2822" width="9.140625" style="161" customWidth="1"/>
    <col min="2823" max="2823" width="10.42578125" style="161" customWidth="1"/>
    <col min="2824" max="2824" width="8.5703125" style="161" customWidth="1"/>
    <col min="2825" max="2825" width="8" style="161" customWidth="1"/>
    <col min="2826" max="2826" width="9.42578125" style="161" customWidth="1"/>
    <col min="2827" max="2829" width="9" style="161" customWidth="1"/>
    <col min="2830" max="2830" width="11.28515625" style="161" customWidth="1"/>
    <col min="2831" max="2831" width="10" style="161" customWidth="1"/>
    <col min="2832" max="2832" width="5.85546875" style="161" customWidth="1"/>
    <col min="2833" max="2833" width="11.5703125" style="161" bestFit="1" customWidth="1"/>
    <col min="2834" max="3072" width="9.140625" style="161"/>
    <col min="3073" max="3073" width="2.5703125" style="161" customWidth="1"/>
    <col min="3074" max="3074" width="1.85546875" style="161" customWidth="1"/>
    <col min="3075" max="3075" width="10.28515625" style="161" customWidth="1"/>
    <col min="3076" max="3076" width="6" style="161" customWidth="1"/>
    <col min="3077" max="3077" width="5.7109375" style="161" customWidth="1"/>
    <col min="3078" max="3078" width="9.140625" style="161" customWidth="1"/>
    <col min="3079" max="3079" width="10.42578125" style="161" customWidth="1"/>
    <col min="3080" max="3080" width="8.5703125" style="161" customWidth="1"/>
    <col min="3081" max="3081" width="8" style="161" customWidth="1"/>
    <col min="3082" max="3082" width="9.42578125" style="161" customWidth="1"/>
    <col min="3083" max="3085" width="9" style="161" customWidth="1"/>
    <col min="3086" max="3086" width="11.28515625" style="161" customWidth="1"/>
    <col min="3087" max="3087" width="10" style="161" customWidth="1"/>
    <col min="3088" max="3088" width="5.85546875" style="161" customWidth="1"/>
    <col min="3089" max="3089" width="11.5703125" style="161" bestFit="1" customWidth="1"/>
    <col min="3090" max="3328" width="9.140625" style="161"/>
    <col min="3329" max="3329" width="2.5703125" style="161" customWidth="1"/>
    <col min="3330" max="3330" width="1.85546875" style="161" customWidth="1"/>
    <col min="3331" max="3331" width="10.28515625" style="161" customWidth="1"/>
    <col min="3332" max="3332" width="6" style="161" customWidth="1"/>
    <col min="3333" max="3333" width="5.7109375" style="161" customWidth="1"/>
    <col min="3334" max="3334" width="9.140625" style="161" customWidth="1"/>
    <col min="3335" max="3335" width="10.42578125" style="161" customWidth="1"/>
    <col min="3336" max="3336" width="8.5703125" style="161" customWidth="1"/>
    <col min="3337" max="3337" width="8" style="161" customWidth="1"/>
    <col min="3338" max="3338" width="9.42578125" style="161" customWidth="1"/>
    <col min="3339" max="3341" width="9" style="161" customWidth="1"/>
    <col min="3342" max="3342" width="11.28515625" style="161" customWidth="1"/>
    <col min="3343" max="3343" width="10" style="161" customWidth="1"/>
    <col min="3344" max="3344" width="5.85546875" style="161" customWidth="1"/>
    <col min="3345" max="3345" width="11.5703125" style="161" bestFit="1" customWidth="1"/>
    <col min="3346" max="3584" width="9.140625" style="161"/>
    <col min="3585" max="3585" width="2.5703125" style="161" customWidth="1"/>
    <col min="3586" max="3586" width="1.85546875" style="161" customWidth="1"/>
    <col min="3587" max="3587" width="10.28515625" style="161" customWidth="1"/>
    <col min="3588" max="3588" width="6" style="161" customWidth="1"/>
    <col min="3589" max="3589" width="5.7109375" style="161" customWidth="1"/>
    <col min="3590" max="3590" width="9.140625" style="161" customWidth="1"/>
    <col min="3591" max="3591" width="10.42578125" style="161" customWidth="1"/>
    <col min="3592" max="3592" width="8.5703125" style="161" customWidth="1"/>
    <col min="3593" max="3593" width="8" style="161" customWidth="1"/>
    <col min="3594" max="3594" width="9.42578125" style="161" customWidth="1"/>
    <col min="3595" max="3597" width="9" style="161" customWidth="1"/>
    <col min="3598" max="3598" width="11.28515625" style="161" customWidth="1"/>
    <col min="3599" max="3599" width="10" style="161" customWidth="1"/>
    <col min="3600" max="3600" width="5.85546875" style="161" customWidth="1"/>
    <col min="3601" max="3601" width="11.5703125" style="161" bestFit="1" customWidth="1"/>
    <col min="3602" max="3840" width="9.140625" style="161"/>
    <col min="3841" max="3841" width="2.5703125" style="161" customWidth="1"/>
    <col min="3842" max="3842" width="1.85546875" style="161" customWidth="1"/>
    <col min="3843" max="3843" width="10.28515625" style="161" customWidth="1"/>
    <col min="3844" max="3844" width="6" style="161" customWidth="1"/>
    <col min="3845" max="3845" width="5.7109375" style="161" customWidth="1"/>
    <col min="3846" max="3846" width="9.140625" style="161" customWidth="1"/>
    <col min="3847" max="3847" width="10.42578125" style="161" customWidth="1"/>
    <col min="3848" max="3848" width="8.5703125" style="161" customWidth="1"/>
    <col min="3849" max="3849" width="8" style="161" customWidth="1"/>
    <col min="3850" max="3850" width="9.42578125" style="161" customWidth="1"/>
    <col min="3851" max="3853" width="9" style="161" customWidth="1"/>
    <col min="3854" max="3854" width="11.28515625" style="161" customWidth="1"/>
    <col min="3855" max="3855" width="10" style="161" customWidth="1"/>
    <col min="3856" max="3856" width="5.85546875" style="161" customWidth="1"/>
    <col min="3857" max="3857" width="11.5703125" style="161" bestFit="1" customWidth="1"/>
    <col min="3858" max="4096" width="9.140625" style="161"/>
    <col min="4097" max="4097" width="2.5703125" style="161" customWidth="1"/>
    <col min="4098" max="4098" width="1.85546875" style="161" customWidth="1"/>
    <col min="4099" max="4099" width="10.28515625" style="161" customWidth="1"/>
    <col min="4100" max="4100" width="6" style="161" customWidth="1"/>
    <col min="4101" max="4101" width="5.7109375" style="161" customWidth="1"/>
    <col min="4102" max="4102" width="9.140625" style="161" customWidth="1"/>
    <col min="4103" max="4103" width="10.42578125" style="161" customWidth="1"/>
    <col min="4104" max="4104" width="8.5703125" style="161" customWidth="1"/>
    <col min="4105" max="4105" width="8" style="161" customWidth="1"/>
    <col min="4106" max="4106" width="9.42578125" style="161" customWidth="1"/>
    <col min="4107" max="4109" width="9" style="161" customWidth="1"/>
    <col min="4110" max="4110" width="11.28515625" style="161" customWidth="1"/>
    <col min="4111" max="4111" width="10" style="161" customWidth="1"/>
    <col min="4112" max="4112" width="5.85546875" style="161" customWidth="1"/>
    <col min="4113" max="4113" width="11.5703125" style="161" bestFit="1" customWidth="1"/>
    <col min="4114" max="4352" width="9.140625" style="161"/>
    <col min="4353" max="4353" width="2.5703125" style="161" customWidth="1"/>
    <col min="4354" max="4354" width="1.85546875" style="161" customWidth="1"/>
    <col min="4355" max="4355" width="10.28515625" style="161" customWidth="1"/>
    <col min="4356" max="4356" width="6" style="161" customWidth="1"/>
    <col min="4357" max="4357" width="5.7109375" style="161" customWidth="1"/>
    <col min="4358" max="4358" width="9.140625" style="161" customWidth="1"/>
    <col min="4359" max="4359" width="10.42578125" style="161" customWidth="1"/>
    <col min="4360" max="4360" width="8.5703125" style="161" customWidth="1"/>
    <col min="4361" max="4361" width="8" style="161" customWidth="1"/>
    <col min="4362" max="4362" width="9.42578125" style="161" customWidth="1"/>
    <col min="4363" max="4365" width="9" style="161" customWidth="1"/>
    <col min="4366" max="4366" width="11.28515625" style="161" customWidth="1"/>
    <col min="4367" max="4367" width="10" style="161" customWidth="1"/>
    <col min="4368" max="4368" width="5.85546875" style="161" customWidth="1"/>
    <col min="4369" max="4369" width="11.5703125" style="161" bestFit="1" customWidth="1"/>
    <col min="4370" max="4608" width="9.140625" style="161"/>
    <col min="4609" max="4609" width="2.5703125" style="161" customWidth="1"/>
    <col min="4610" max="4610" width="1.85546875" style="161" customWidth="1"/>
    <col min="4611" max="4611" width="10.28515625" style="161" customWidth="1"/>
    <col min="4612" max="4612" width="6" style="161" customWidth="1"/>
    <col min="4613" max="4613" width="5.7109375" style="161" customWidth="1"/>
    <col min="4614" max="4614" width="9.140625" style="161" customWidth="1"/>
    <col min="4615" max="4615" width="10.42578125" style="161" customWidth="1"/>
    <col min="4616" max="4616" width="8.5703125" style="161" customWidth="1"/>
    <col min="4617" max="4617" width="8" style="161" customWidth="1"/>
    <col min="4618" max="4618" width="9.42578125" style="161" customWidth="1"/>
    <col min="4619" max="4621" width="9" style="161" customWidth="1"/>
    <col min="4622" max="4622" width="11.28515625" style="161" customWidth="1"/>
    <col min="4623" max="4623" width="10" style="161" customWidth="1"/>
    <col min="4624" max="4624" width="5.85546875" style="161" customWidth="1"/>
    <col min="4625" max="4625" width="11.5703125" style="161" bestFit="1" customWidth="1"/>
    <col min="4626" max="4864" width="9.140625" style="161"/>
    <col min="4865" max="4865" width="2.5703125" style="161" customWidth="1"/>
    <col min="4866" max="4866" width="1.85546875" style="161" customWidth="1"/>
    <col min="4867" max="4867" width="10.28515625" style="161" customWidth="1"/>
    <col min="4868" max="4868" width="6" style="161" customWidth="1"/>
    <col min="4869" max="4869" width="5.7109375" style="161" customWidth="1"/>
    <col min="4870" max="4870" width="9.140625" style="161" customWidth="1"/>
    <col min="4871" max="4871" width="10.42578125" style="161" customWidth="1"/>
    <col min="4872" max="4872" width="8.5703125" style="161" customWidth="1"/>
    <col min="4873" max="4873" width="8" style="161" customWidth="1"/>
    <col min="4874" max="4874" width="9.42578125" style="161" customWidth="1"/>
    <col min="4875" max="4877" width="9" style="161" customWidth="1"/>
    <col min="4878" max="4878" width="11.28515625" style="161" customWidth="1"/>
    <col min="4879" max="4879" width="10" style="161" customWidth="1"/>
    <col min="4880" max="4880" width="5.85546875" style="161" customWidth="1"/>
    <col min="4881" max="4881" width="11.5703125" style="161" bestFit="1" customWidth="1"/>
    <col min="4882" max="5120" width="9.140625" style="161"/>
    <col min="5121" max="5121" width="2.5703125" style="161" customWidth="1"/>
    <col min="5122" max="5122" width="1.85546875" style="161" customWidth="1"/>
    <col min="5123" max="5123" width="10.28515625" style="161" customWidth="1"/>
    <col min="5124" max="5124" width="6" style="161" customWidth="1"/>
    <col min="5125" max="5125" width="5.7109375" style="161" customWidth="1"/>
    <col min="5126" max="5126" width="9.140625" style="161" customWidth="1"/>
    <col min="5127" max="5127" width="10.42578125" style="161" customWidth="1"/>
    <col min="5128" max="5128" width="8.5703125" style="161" customWidth="1"/>
    <col min="5129" max="5129" width="8" style="161" customWidth="1"/>
    <col min="5130" max="5130" width="9.42578125" style="161" customWidth="1"/>
    <col min="5131" max="5133" width="9" style="161" customWidth="1"/>
    <col min="5134" max="5134" width="11.28515625" style="161" customWidth="1"/>
    <col min="5135" max="5135" width="10" style="161" customWidth="1"/>
    <col min="5136" max="5136" width="5.85546875" style="161" customWidth="1"/>
    <col min="5137" max="5137" width="11.5703125" style="161" bestFit="1" customWidth="1"/>
    <col min="5138" max="5376" width="9.140625" style="161"/>
    <col min="5377" max="5377" width="2.5703125" style="161" customWidth="1"/>
    <col min="5378" max="5378" width="1.85546875" style="161" customWidth="1"/>
    <col min="5379" max="5379" width="10.28515625" style="161" customWidth="1"/>
    <col min="5380" max="5380" width="6" style="161" customWidth="1"/>
    <col min="5381" max="5381" width="5.7109375" style="161" customWidth="1"/>
    <col min="5382" max="5382" width="9.140625" style="161" customWidth="1"/>
    <col min="5383" max="5383" width="10.42578125" style="161" customWidth="1"/>
    <col min="5384" max="5384" width="8.5703125" style="161" customWidth="1"/>
    <col min="5385" max="5385" width="8" style="161" customWidth="1"/>
    <col min="5386" max="5386" width="9.42578125" style="161" customWidth="1"/>
    <col min="5387" max="5389" width="9" style="161" customWidth="1"/>
    <col min="5390" max="5390" width="11.28515625" style="161" customWidth="1"/>
    <col min="5391" max="5391" width="10" style="161" customWidth="1"/>
    <col min="5392" max="5392" width="5.85546875" style="161" customWidth="1"/>
    <col min="5393" max="5393" width="11.5703125" style="161" bestFit="1" customWidth="1"/>
    <col min="5394" max="5632" width="9.140625" style="161"/>
    <col min="5633" max="5633" width="2.5703125" style="161" customWidth="1"/>
    <col min="5634" max="5634" width="1.85546875" style="161" customWidth="1"/>
    <col min="5635" max="5635" width="10.28515625" style="161" customWidth="1"/>
    <col min="5636" max="5636" width="6" style="161" customWidth="1"/>
    <col min="5637" max="5637" width="5.7109375" style="161" customWidth="1"/>
    <col min="5638" max="5638" width="9.140625" style="161" customWidth="1"/>
    <col min="5639" max="5639" width="10.42578125" style="161" customWidth="1"/>
    <col min="5640" max="5640" width="8.5703125" style="161" customWidth="1"/>
    <col min="5641" max="5641" width="8" style="161" customWidth="1"/>
    <col min="5642" max="5642" width="9.42578125" style="161" customWidth="1"/>
    <col min="5643" max="5645" width="9" style="161" customWidth="1"/>
    <col min="5646" max="5646" width="11.28515625" style="161" customWidth="1"/>
    <col min="5647" max="5647" width="10" style="161" customWidth="1"/>
    <col min="5648" max="5648" width="5.85546875" style="161" customWidth="1"/>
    <col min="5649" max="5649" width="11.5703125" style="161" bestFit="1" customWidth="1"/>
    <col min="5650" max="5888" width="9.140625" style="161"/>
    <col min="5889" max="5889" width="2.5703125" style="161" customWidth="1"/>
    <col min="5890" max="5890" width="1.85546875" style="161" customWidth="1"/>
    <col min="5891" max="5891" width="10.28515625" style="161" customWidth="1"/>
    <col min="5892" max="5892" width="6" style="161" customWidth="1"/>
    <col min="5893" max="5893" width="5.7109375" style="161" customWidth="1"/>
    <col min="5894" max="5894" width="9.140625" style="161" customWidth="1"/>
    <col min="5895" max="5895" width="10.42578125" style="161" customWidth="1"/>
    <col min="5896" max="5896" width="8.5703125" style="161" customWidth="1"/>
    <col min="5897" max="5897" width="8" style="161" customWidth="1"/>
    <col min="5898" max="5898" width="9.42578125" style="161" customWidth="1"/>
    <col min="5899" max="5901" width="9" style="161" customWidth="1"/>
    <col min="5902" max="5902" width="11.28515625" style="161" customWidth="1"/>
    <col min="5903" max="5903" width="10" style="161" customWidth="1"/>
    <col min="5904" max="5904" width="5.85546875" style="161" customWidth="1"/>
    <col min="5905" max="5905" width="11.5703125" style="161" bestFit="1" customWidth="1"/>
    <col min="5906" max="6144" width="9.140625" style="161"/>
    <col min="6145" max="6145" width="2.5703125" style="161" customWidth="1"/>
    <col min="6146" max="6146" width="1.85546875" style="161" customWidth="1"/>
    <col min="6147" max="6147" width="10.28515625" style="161" customWidth="1"/>
    <col min="6148" max="6148" width="6" style="161" customWidth="1"/>
    <col min="6149" max="6149" width="5.7109375" style="161" customWidth="1"/>
    <col min="6150" max="6150" width="9.140625" style="161" customWidth="1"/>
    <col min="6151" max="6151" width="10.42578125" style="161" customWidth="1"/>
    <col min="6152" max="6152" width="8.5703125" style="161" customWidth="1"/>
    <col min="6153" max="6153" width="8" style="161" customWidth="1"/>
    <col min="6154" max="6154" width="9.42578125" style="161" customWidth="1"/>
    <col min="6155" max="6157" width="9" style="161" customWidth="1"/>
    <col min="6158" max="6158" width="11.28515625" style="161" customWidth="1"/>
    <col min="6159" max="6159" width="10" style="161" customWidth="1"/>
    <col min="6160" max="6160" width="5.85546875" style="161" customWidth="1"/>
    <col min="6161" max="6161" width="11.5703125" style="161" bestFit="1" customWidth="1"/>
    <col min="6162" max="6400" width="9.140625" style="161"/>
    <col min="6401" max="6401" width="2.5703125" style="161" customWidth="1"/>
    <col min="6402" max="6402" width="1.85546875" style="161" customWidth="1"/>
    <col min="6403" max="6403" width="10.28515625" style="161" customWidth="1"/>
    <col min="6404" max="6404" width="6" style="161" customWidth="1"/>
    <col min="6405" max="6405" width="5.7109375" style="161" customWidth="1"/>
    <col min="6406" max="6406" width="9.140625" style="161" customWidth="1"/>
    <col min="6407" max="6407" width="10.42578125" style="161" customWidth="1"/>
    <col min="6408" max="6408" width="8.5703125" style="161" customWidth="1"/>
    <col min="6409" max="6409" width="8" style="161" customWidth="1"/>
    <col min="6410" max="6410" width="9.42578125" style="161" customWidth="1"/>
    <col min="6411" max="6413" width="9" style="161" customWidth="1"/>
    <col min="6414" max="6414" width="11.28515625" style="161" customWidth="1"/>
    <col min="6415" max="6415" width="10" style="161" customWidth="1"/>
    <col min="6416" max="6416" width="5.85546875" style="161" customWidth="1"/>
    <col min="6417" max="6417" width="11.5703125" style="161" bestFit="1" customWidth="1"/>
    <col min="6418" max="6656" width="9.140625" style="161"/>
    <col min="6657" max="6657" width="2.5703125" style="161" customWidth="1"/>
    <col min="6658" max="6658" width="1.85546875" style="161" customWidth="1"/>
    <col min="6659" max="6659" width="10.28515625" style="161" customWidth="1"/>
    <col min="6660" max="6660" width="6" style="161" customWidth="1"/>
    <col min="6661" max="6661" width="5.7109375" style="161" customWidth="1"/>
    <col min="6662" max="6662" width="9.140625" style="161" customWidth="1"/>
    <col min="6663" max="6663" width="10.42578125" style="161" customWidth="1"/>
    <col min="6664" max="6664" width="8.5703125" style="161" customWidth="1"/>
    <col min="6665" max="6665" width="8" style="161" customWidth="1"/>
    <col min="6666" max="6666" width="9.42578125" style="161" customWidth="1"/>
    <col min="6667" max="6669" width="9" style="161" customWidth="1"/>
    <col min="6670" max="6670" width="11.28515625" style="161" customWidth="1"/>
    <col min="6671" max="6671" width="10" style="161" customWidth="1"/>
    <col min="6672" max="6672" width="5.85546875" style="161" customWidth="1"/>
    <col min="6673" max="6673" width="11.5703125" style="161" bestFit="1" customWidth="1"/>
    <col min="6674" max="6912" width="9.140625" style="161"/>
    <col min="6913" max="6913" width="2.5703125" style="161" customWidth="1"/>
    <col min="6914" max="6914" width="1.85546875" style="161" customWidth="1"/>
    <col min="6915" max="6915" width="10.28515625" style="161" customWidth="1"/>
    <col min="6916" max="6916" width="6" style="161" customWidth="1"/>
    <col min="6917" max="6917" width="5.7109375" style="161" customWidth="1"/>
    <col min="6918" max="6918" width="9.140625" style="161" customWidth="1"/>
    <col min="6919" max="6919" width="10.42578125" style="161" customWidth="1"/>
    <col min="6920" max="6920" width="8.5703125" style="161" customWidth="1"/>
    <col min="6921" max="6921" width="8" style="161" customWidth="1"/>
    <col min="6922" max="6922" width="9.42578125" style="161" customWidth="1"/>
    <col min="6923" max="6925" width="9" style="161" customWidth="1"/>
    <col min="6926" max="6926" width="11.28515625" style="161" customWidth="1"/>
    <col min="6927" max="6927" width="10" style="161" customWidth="1"/>
    <col min="6928" max="6928" width="5.85546875" style="161" customWidth="1"/>
    <col min="6929" max="6929" width="11.5703125" style="161" bestFit="1" customWidth="1"/>
    <col min="6930" max="7168" width="9.140625" style="161"/>
    <col min="7169" max="7169" width="2.5703125" style="161" customWidth="1"/>
    <col min="7170" max="7170" width="1.85546875" style="161" customWidth="1"/>
    <col min="7171" max="7171" width="10.28515625" style="161" customWidth="1"/>
    <col min="7172" max="7172" width="6" style="161" customWidth="1"/>
    <col min="7173" max="7173" width="5.7109375" style="161" customWidth="1"/>
    <col min="7174" max="7174" width="9.140625" style="161" customWidth="1"/>
    <col min="7175" max="7175" width="10.42578125" style="161" customWidth="1"/>
    <col min="7176" max="7176" width="8.5703125" style="161" customWidth="1"/>
    <col min="7177" max="7177" width="8" style="161" customWidth="1"/>
    <col min="7178" max="7178" width="9.42578125" style="161" customWidth="1"/>
    <col min="7179" max="7181" width="9" style="161" customWidth="1"/>
    <col min="7182" max="7182" width="11.28515625" style="161" customWidth="1"/>
    <col min="7183" max="7183" width="10" style="161" customWidth="1"/>
    <col min="7184" max="7184" width="5.85546875" style="161" customWidth="1"/>
    <col min="7185" max="7185" width="11.5703125" style="161" bestFit="1" customWidth="1"/>
    <col min="7186" max="7424" width="9.140625" style="161"/>
    <col min="7425" max="7425" width="2.5703125" style="161" customWidth="1"/>
    <col min="7426" max="7426" width="1.85546875" style="161" customWidth="1"/>
    <col min="7427" max="7427" width="10.28515625" style="161" customWidth="1"/>
    <col min="7428" max="7428" width="6" style="161" customWidth="1"/>
    <col min="7429" max="7429" width="5.7109375" style="161" customWidth="1"/>
    <col min="7430" max="7430" width="9.140625" style="161" customWidth="1"/>
    <col min="7431" max="7431" width="10.42578125" style="161" customWidth="1"/>
    <col min="7432" max="7432" width="8.5703125" style="161" customWidth="1"/>
    <col min="7433" max="7433" width="8" style="161" customWidth="1"/>
    <col min="7434" max="7434" width="9.42578125" style="161" customWidth="1"/>
    <col min="7435" max="7437" width="9" style="161" customWidth="1"/>
    <col min="7438" max="7438" width="11.28515625" style="161" customWidth="1"/>
    <col min="7439" max="7439" width="10" style="161" customWidth="1"/>
    <col min="7440" max="7440" width="5.85546875" style="161" customWidth="1"/>
    <col min="7441" max="7441" width="11.5703125" style="161" bestFit="1" customWidth="1"/>
    <col min="7442" max="7680" width="9.140625" style="161"/>
    <col min="7681" max="7681" width="2.5703125" style="161" customWidth="1"/>
    <col min="7682" max="7682" width="1.85546875" style="161" customWidth="1"/>
    <col min="7683" max="7683" width="10.28515625" style="161" customWidth="1"/>
    <col min="7684" max="7684" width="6" style="161" customWidth="1"/>
    <col min="7685" max="7685" width="5.7109375" style="161" customWidth="1"/>
    <col min="7686" max="7686" width="9.140625" style="161" customWidth="1"/>
    <col min="7687" max="7687" width="10.42578125" style="161" customWidth="1"/>
    <col min="7688" max="7688" width="8.5703125" style="161" customWidth="1"/>
    <col min="7689" max="7689" width="8" style="161" customWidth="1"/>
    <col min="7690" max="7690" width="9.42578125" style="161" customWidth="1"/>
    <col min="7691" max="7693" width="9" style="161" customWidth="1"/>
    <col min="7694" max="7694" width="11.28515625" style="161" customWidth="1"/>
    <col min="7695" max="7695" width="10" style="161" customWidth="1"/>
    <col min="7696" max="7696" width="5.85546875" style="161" customWidth="1"/>
    <col min="7697" max="7697" width="11.5703125" style="161" bestFit="1" customWidth="1"/>
    <col min="7698" max="7936" width="9.140625" style="161"/>
    <col min="7937" max="7937" width="2.5703125" style="161" customWidth="1"/>
    <col min="7938" max="7938" width="1.85546875" style="161" customWidth="1"/>
    <col min="7939" max="7939" width="10.28515625" style="161" customWidth="1"/>
    <col min="7940" max="7940" width="6" style="161" customWidth="1"/>
    <col min="7941" max="7941" width="5.7109375" style="161" customWidth="1"/>
    <col min="7942" max="7942" width="9.140625" style="161" customWidth="1"/>
    <col min="7943" max="7943" width="10.42578125" style="161" customWidth="1"/>
    <col min="7944" max="7944" width="8.5703125" style="161" customWidth="1"/>
    <col min="7945" max="7945" width="8" style="161" customWidth="1"/>
    <col min="7946" max="7946" width="9.42578125" style="161" customWidth="1"/>
    <col min="7947" max="7949" width="9" style="161" customWidth="1"/>
    <col min="7950" max="7950" width="11.28515625" style="161" customWidth="1"/>
    <col min="7951" max="7951" width="10" style="161" customWidth="1"/>
    <col min="7952" max="7952" width="5.85546875" style="161" customWidth="1"/>
    <col min="7953" max="7953" width="11.5703125" style="161" bestFit="1" customWidth="1"/>
    <col min="7954" max="8192" width="9.140625" style="161"/>
    <col min="8193" max="8193" width="2.5703125" style="161" customWidth="1"/>
    <col min="8194" max="8194" width="1.85546875" style="161" customWidth="1"/>
    <col min="8195" max="8195" width="10.28515625" style="161" customWidth="1"/>
    <col min="8196" max="8196" width="6" style="161" customWidth="1"/>
    <col min="8197" max="8197" width="5.7109375" style="161" customWidth="1"/>
    <col min="8198" max="8198" width="9.140625" style="161" customWidth="1"/>
    <col min="8199" max="8199" width="10.42578125" style="161" customWidth="1"/>
    <col min="8200" max="8200" width="8.5703125" style="161" customWidth="1"/>
    <col min="8201" max="8201" width="8" style="161" customWidth="1"/>
    <col min="8202" max="8202" width="9.42578125" style="161" customWidth="1"/>
    <col min="8203" max="8205" width="9" style="161" customWidth="1"/>
    <col min="8206" max="8206" width="11.28515625" style="161" customWidth="1"/>
    <col min="8207" max="8207" width="10" style="161" customWidth="1"/>
    <col min="8208" max="8208" width="5.85546875" style="161" customWidth="1"/>
    <col min="8209" max="8209" width="11.5703125" style="161" bestFit="1" customWidth="1"/>
    <col min="8210" max="8448" width="9.140625" style="161"/>
    <col min="8449" max="8449" width="2.5703125" style="161" customWidth="1"/>
    <col min="8450" max="8450" width="1.85546875" style="161" customWidth="1"/>
    <col min="8451" max="8451" width="10.28515625" style="161" customWidth="1"/>
    <col min="8452" max="8452" width="6" style="161" customWidth="1"/>
    <col min="8453" max="8453" width="5.7109375" style="161" customWidth="1"/>
    <col min="8454" max="8454" width="9.140625" style="161" customWidth="1"/>
    <col min="8455" max="8455" width="10.42578125" style="161" customWidth="1"/>
    <col min="8456" max="8456" width="8.5703125" style="161" customWidth="1"/>
    <col min="8457" max="8457" width="8" style="161" customWidth="1"/>
    <col min="8458" max="8458" width="9.42578125" style="161" customWidth="1"/>
    <col min="8459" max="8461" width="9" style="161" customWidth="1"/>
    <col min="8462" max="8462" width="11.28515625" style="161" customWidth="1"/>
    <col min="8463" max="8463" width="10" style="161" customWidth="1"/>
    <col min="8464" max="8464" width="5.85546875" style="161" customWidth="1"/>
    <col min="8465" max="8465" width="11.5703125" style="161" bestFit="1" customWidth="1"/>
    <col min="8466" max="8704" width="9.140625" style="161"/>
    <col min="8705" max="8705" width="2.5703125" style="161" customWidth="1"/>
    <col min="8706" max="8706" width="1.85546875" style="161" customWidth="1"/>
    <col min="8707" max="8707" width="10.28515625" style="161" customWidth="1"/>
    <col min="8708" max="8708" width="6" style="161" customWidth="1"/>
    <col min="8709" max="8709" width="5.7109375" style="161" customWidth="1"/>
    <col min="8710" max="8710" width="9.140625" style="161" customWidth="1"/>
    <col min="8711" max="8711" width="10.42578125" style="161" customWidth="1"/>
    <col min="8712" max="8712" width="8.5703125" style="161" customWidth="1"/>
    <col min="8713" max="8713" width="8" style="161" customWidth="1"/>
    <col min="8714" max="8714" width="9.42578125" style="161" customWidth="1"/>
    <col min="8715" max="8717" width="9" style="161" customWidth="1"/>
    <col min="8718" max="8718" width="11.28515625" style="161" customWidth="1"/>
    <col min="8719" max="8719" width="10" style="161" customWidth="1"/>
    <col min="8720" max="8720" width="5.85546875" style="161" customWidth="1"/>
    <col min="8721" max="8721" width="11.5703125" style="161" bestFit="1" customWidth="1"/>
    <col min="8722" max="8960" width="9.140625" style="161"/>
    <col min="8961" max="8961" width="2.5703125" style="161" customWidth="1"/>
    <col min="8962" max="8962" width="1.85546875" style="161" customWidth="1"/>
    <col min="8963" max="8963" width="10.28515625" style="161" customWidth="1"/>
    <col min="8964" max="8964" width="6" style="161" customWidth="1"/>
    <col min="8965" max="8965" width="5.7109375" style="161" customWidth="1"/>
    <col min="8966" max="8966" width="9.140625" style="161" customWidth="1"/>
    <col min="8967" max="8967" width="10.42578125" style="161" customWidth="1"/>
    <col min="8968" max="8968" width="8.5703125" style="161" customWidth="1"/>
    <col min="8969" max="8969" width="8" style="161" customWidth="1"/>
    <col min="8970" max="8970" width="9.42578125" style="161" customWidth="1"/>
    <col min="8971" max="8973" width="9" style="161" customWidth="1"/>
    <col min="8974" max="8974" width="11.28515625" style="161" customWidth="1"/>
    <col min="8975" max="8975" width="10" style="161" customWidth="1"/>
    <col min="8976" max="8976" width="5.85546875" style="161" customWidth="1"/>
    <col min="8977" max="8977" width="11.5703125" style="161" bestFit="1" customWidth="1"/>
    <col min="8978" max="9216" width="9.140625" style="161"/>
    <col min="9217" max="9217" width="2.5703125" style="161" customWidth="1"/>
    <col min="9218" max="9218" width="1.85546875" style="161" customWidth="1"/>
    <col min="9219" max="9219" width="10.28515625" style="161" customWidth="1"/>
    <col min="9220" max="9220" width="6" style="161" customWidth="1"/>
    <col min="9221" max="9221" width="5.7109375" style="161" customWidth="1"/>
    <col min="9222" max="9222" width="9.140625" style="161" customWidth="1"/>
    <col min="9223" max="9223" width="10.42578125" style="161" customWidth="1"/>
    <col min="9224" max="9224" width="8.5703125" style="161" customWidth="1"/>
    <col min="9225" max="9225" width="8" style="161" customWidth="1"/>
    <col min="9226" max="9226" width="9.42578125" style="161" customWidth="1"/>
    <col min="9227" max="9229" width="9" style="161" customWidth="1"/>
    <col min="9230" max="9230" width="11.28515625" style="161" customWidth="1"/>
    <col min="9231" max="9231" width="10" style="161" customWidth="1"/>
    <col min="9232" max="9232" width="5.85546875" style="161" customWidth="1"/>
    <col min="9233" max="9233" width="11.5703125" style="161" bestFit="1" customWidth="1"/>
    <col min="9234" max="9472" width="9.140625" style="161"/>
    <col min="9473" max="9473" width="2.5703125" style="161" customWidth="1"/>
    <col min="9474" max="9474" width="1.85546875" style="161" customWidth="1"/>
    <col min="9475" max="9475" width="10.28515625" style="161" customWidth="1"/>
    <col min="9476" max="9476" width="6" style="161" customWidth="1"/>
    <col min="9477" max="9477" width="5.7109375" style="161" customWidth="1"/>
    <col min="9478" max="9478" width="9.140625" style="161" customWidth="1"/>
    <col min="9479" max="9479" width="10.42578125" style="161" customWidth="1"/>
    <col min="9480" max="9480" width="8.5703125" style="161" customWidth="1"/>
    <col min="9481" max="9481" width="8" style="161" customWidth="1"/>
    <col min="9482" max="9482" width="9.42578125" style="161" customWidth="1"/>
    <col min="9483" max="9485" width="9" style="161" customWidth="1"/>
    <col min="9486" max="9486" width="11.28515625" style="161" customWidth="1"/>
    <col min="9487" max="9487" width="10" style="161" customWidth="1"/>
    <col min="9488" max="9488" width="5.85546875" style="161" customWidth="1"/>
    <col min="9489" max="9489" width="11.5703125" style="161" bestFit="1" customWidth="1"/>
    <col min="9490" max="9728" width="9.140625" style="161"/>
    <col min="9729" max="9729" width="2.5703125" style="161" customWidth="1"/>
    <col min="9730" max="9730" width="1.85546875" style="161" customWidth="1"/>
    <col min="9731" max="9731" width="10.28515625" style="161" customWidth="1"/>
    <col min="9732" max="9732" width="6" style="161" customWidth="1"/>
    <col min="9733" max="9733" width="5.7109375" style="161" customWidth="1"/>
    <col min="9734" max="9734" width="9.140625" style="161" customWidth="1"/>
    <col min="9735" max="9735" width="10.42578125" style="161" customWidth="1"/>
    <col min="9736" max="9736" width="8.5703125" style="161" customWidth="1"/>
    <col min="9737" max="9737" width="8" style="161" customWidth="1"/>
    <col min="9738" max="9738" width="9.42578125" style="161" customWidth="1"/>
    <col min="9739" max="9741" width="9" style="161" customWidth="1"/>
    <col min="9742" max="9742" width="11.28515625" style="161" customWidth="1"/>
    <col min="9743" max="9743" width="10" style="161" customWidth="1"/>
    <col min="9744" max="9744" width="5.85546875" style="161" customWidth="1"/>
    <col min="9745" max="9745" width="11.5703125" style="161" bestFit="1" customWidth="1"/>
    <col min="9746" max="9984" width="9.140625" style="161"/>
    <col min="9985" max="9985" width="2.5703125" style="161" customWidth="1"/>
    <col min="9986" max="9986" width="1.85546875" style="161" customWidth="1"/>
    <col min="9987" max="9987" width="10.28515625" style="161" customWidth="1"/>
    <col min="9988" max="9988" width="6" style="161" customWidth="1"/>
    <col min="9989" max="9989" width="5.7109375" style="161" customWidth="1"/>
    <col min="9990" max="9990" width="9.140625" style="161" customWidth="1"/>
    <col min="9991" max="9991" width="10.42578125" style="161" customWidth="1"/>
    <col min="9992" max="9992" width="8.5703125" style="161" customWidth="1"/>
    <col min="9993" max="9993" width="8" style="161" customWidth="1"/>
    <col min="9994" max="9994" width="9.42578125" style="161" customWidth="1"/>
    <col min="9995" max="9997" width="9" style="161" customWidth="1"/>
    <col min="9998" max="9998" width="11.28515625" style="161" customWidth="1"/>
    <col min="9999" max="9999" width="10" style="161" customWidth="1"/>
    <col min="10000" max="10000" width="5.85546875" style="161" customWidth="1"/>
    <col min="10001" max="10001" width="11.5703125" style="161" bestFit="1" customWidth="1"/>
    <col min="10002" max="10240" width="9.140625" style="161"/>
    <col min="10241" max="10241" width="2.5703125" style="161" customWidth="1"/>
    <col min="10242" max="10242" width="1.85546875" style="161" customWidth="1"/>
    <col min="10243" max="10243" width="10.28515625" style="161" customWidth="1"/>
    <col min="10244" max="10244" width="6" style="161" customWidth="1"/>
    <col min="10245" max="10245" width="5.7109375" style="161" customWidth="1"/>
    <col min="10246" max="10246" width="9.140625" style="161" customWidth="1"/>
    <col min="10247" max="10247" width="10.42578125" style="161" customWidth="1"/>
    <col min="10248" max="10248" width="8.5703125" style="161" customWidth="1"/>
    <col min="10249" max="10249" width="8" style="161" customWidth="1"/>
    <col min="10250" max="10250" width="9.42578125" style="161" customWidth="1"/>
    <col min="10251" max="10253" width="9" style="161" customWidth="1"/>
    <col min="10254" max="10254" width="11.28515625" style="161" customWidth="1"/>
    <col min="10255" max="10255" width="10" style="161" customWidth="1"/>
    <col min="10256" max="10256" width="5.85546875" style="161" customWidth="1"/>
    <col min="10257" max="10257" width="11.5703125" style="161" bestFit="1" customWidth="1"/>
    <col min="10258" max="10496" width="9.140625" style="161"/>
    <col min="10497" max="10497" width="2.5703125" style="161" customWidth="1"/>
    <col min="10498" max="10498" width="1.85546875" style="161" customWidth="1"/>
    <col min="10499" max="10499" width="10.28515625" style="161" customWidth="1"/>
    <col min="10500" max="10500" width="6" style="161" customWidth="1"/>
    <col min="10501" max="10501" width="5.7109375" style="161" customWidth="1"/>
    <col min="10502" max="10502" width="9.140625" style="161" customWidth="1"/>
    <col min="10503" max="10503" width="10.42578125" style="161" customWidth="1"/>
    <col min="10504" max="10504" width="8.5703125" style="161" customWidth="1"/>
    <col min="10505" max="10505" width="8" style="161" customWidth="1"/>
    <col min="10506" max="10506" width="9.42578125" style="161" customWidth="1"/>
    <col min="10507" max="10509" width="9" style="161" customWidth="1"/>
    <col min="10510" max="10510" width="11.28515625" style="161" customWidth="1"/>
    <col min="10511" max="10511" width="10" style="161" customWidth="1"/>
    <col min="10512" max="10512" width="5.85546875" style="161" customWidth="1"/>
    <col min="10513" max="10513" width="11.5703125" style="161" bestFit="1" customWidth="1"/>
    <col min="10514" max="10752" width="9.140625" style="161"/>
    <col min="10753" max="10753" width="2.5703125" style="161" customWidth="1"/>
    <col min="10754" max="10754" width="1.85546875" style="161" customWidth="1"/>
    <col min="10755" max="10755" width="10.28515625" style="161" customWidth="1"/>
    <col min="10756" max="10756" width="6" style="161" customWidth="1"/>
    <col min="10757" max="10757" width="5.7109375" style="161" customWidth="1"/>
    <col min="10758" max="10758" width="9.140625" style="161" customWidth="1"/>
    <col min="10759" max="10759" width="10.42578125" style="161" customWidth="1"/>
    <col min="10760" max="10760" width="8.5703125" style="161" customWidth="1"/>
    <col min="10761" max="10761" width="8" style="161" customWidth="1"/>
    <col min="10762" max="10762" width="9.42578125" style="161" customWidth="1"/>
    <col min="10763" max="10765" width="9" style="161" customWidth="1"/>
    <col min="10766" max="10766" width="11.28515625" style="161" customWidth="1"/>
    <col min="10767" max="10767" width="10" style="161" customWidth="1"/>
    <col min="10768" max="10768" width="5.85546875" style="161" customWidth="1"/>
    <col min="10769" max="10769" width="11.5703125" style="161" bestFit="1" customWidth="1"/>
    <col min="10770" max="11008" width="9.140625" style="161"/>
    <col min="11009" max="11009" width="2.5703125" style="161" customWidth="1"/>
    <col min="11010" max="11010" width="1.85546875" style="161" customWidth="1"/>
    <col min="11011" max="11011" width="10.28515625" style="161" customWidth="1"/>
    <col min="11012" max="11012" width="6" style="161" customWidth="1"/>
    <col min="11013" max="11013" width="5.7109375" style="161" customWidth="1"/>
    <col min="11014" max="11014" width="9.140625" style="161" customWidth="1"/>
    <col min="11015" max="11015" width="10.42578125" style="161" customWidth="1"/>
    <col min="11016" max="11016" width="8.5703125" style="161" customWidth="1"/>
    <col min="11017" max="11017" width="8" style="161" customWidth="1"/>
    <col min="11018" max="11018" width="9.42578125" style="161" customWidth="1"/>
    <col min="11019" max="11021" width="9" style="161" customWidth="1"/>
    <col min="11022" max="11022" width="11.28515625" style="161" customWidth="1"/>
    <col min="11023" max="11023" width="10" style="161" customWidth="1"/>
    <col min="11024" max="11024" width="5.85546875" style="161" customWidth="1"/>
    <col min="11025" max="11025" width="11.5703125" style="161" bestFit="1" customWidth="1"/>
    <col min="11026" max="11264" width="9.140625" style="161"/>
    <col min="11265" max="11265" width="2.5703125" style="161" customWidth="1"/>
    <col min="11266" max="11266" width="1.85546875" style="161" customWidth="1"/>
    <col min="11267" max="11267" width="10.28515625" style="161" customWidth="1"/>
    <col min="11268" max="11268" width="6" style="161" customWidth="1"/>
    <col min="11269" max="11269" width="5.7109375" style="161" customWidth="1"/>
    <col min="11270" max="11270" width="9.140625" style="161" customWidth="1"/>
    <col min="11271" max="11271" width="10.42578125" style="161" customWidth="1"/>
    <col min="11272" max="11272" width="8.5703125" style="161" customWidth="1"/>
    <col min="11273" max="11273" width="8" style="161" customWidth="1"/>
    <col min="11274" max="11274" width="9.42578125" style="161" customWidth="1"/>
    <col min="11275" max="11277" width="9" style="161" customWidth="1"/>
    <col min="11278" max="11278" width="11.28515625" style="161" customWidth="1"/>
    <col min="11279" max="11279" width="10" style="161" customWidth="1"/>
    <col min="11280" max="11280" width="5.85546875" style="161" customWidth="1"/>
    <col min="11281" max="11281" width="11.5703125" style="161" bestFit="1" customWidth="1"/>
    <col min="11282" max="11520" width="9.140625" style="161"/>
    <col min="11521" max="11521" width="2.5703125" style="161" customWidth="1"/>
    <col min="11522" max="11522" width="1.85546875" style="161" customWidth="1"/>
    <col min="11523" max="11523" width="10.28515625" style="161" customWidth="1"/>
    <col min="11524" max="11524" width="6" style="161" customWidth="1"/>
    <col min="11525" max="11525" width="5.7109375" style="161" customWidth="1"/>
    <col min="11526" max="11526" width="9.140625" style="161" customWidth="1"/>
    <col min="11527" max="11527" width="10.42578125" style="161" customWidth="1"/>
    <col min="11528" max="11528" width="8.5703125" style="161" customWidth="1"/>
    <col min="11529" max="11529" width="8" style="161" customWidth="1"/>
    <col min="11530" max="11530" width="9.42578125" style="161" customWidth="1"/>
    <col min="11531" max="11533" width="9" style="161" customWidth="1"/>
    <col min="11534" max="11534" width="11.28515625" style="161" customWidth="1"/>
    <col min="11535" max="11535" width="10" style="161" customWidth="1"/>
    <col min="11536" max="11536" width="5.85546875" style="161" customWidth="1"/>
    <col min="11537" max="11537" width="11.5703125" style="161" bestFit="1" customWidth="1"/>
    <col min="11538" max="11776" width="9.140625" style="161"/>
    <col min="11777" max="11777" width="2.5703125" style="161" customWidth="1"/>
    <col min="11778" max="11778" width="1.85546875" style="161" customWidth="1"/>
    <col min="11779" max="11779" width="10.28515625" style="161" customWidth="1"/>
    <col min="11780" max="11780" width="6" style="161" customWidth="1"/>
    <col min="11781" max="11781" width="5.7109375" style="161" customWidth="1"/>
    <col min="11782" max="11782" width="9.140625" style="161" customWidth="1"/>
    <col min="11783" max="11783" width="10.42578125" style="161" customWidth="1"/>
    <col min="11784" max="11784" width="8.5703125" style="161" customWidth="1"/>
    <col min="11785" max="11785" width="8" style="161" customWidth="1"/>
    <col min="11786" max="11786" width="9.42578125" style="161" customWidth="1"/>
    <col min="11787" max="11789" width="9" style="161" customWidth="1"/>
    <col min="11790" max="11790" width="11.28515625" style="161" customWidth="1"/>
    <col min="11791" max="11791" width="10" style="161" customWidth="1"/>
    <col min="11792" max="11792" width="5.85546875" style="161" customWidth="1"/>
    <col min="11793" max="11793" width="11.5703125" style="161" bestFit="1" customWidth="1"/>
    <col min="11794" max="12032" width="9.140625" style="161"/>
    <col min="12033" max="12033" width="2.5703125" style="161" customWidth="1"/>
    <col min="12034" max="12034" width="1.85546875" style="161" customWidth="1"/>
    <col min="12035" max="12035" width="10.28515625" style="161" customWidth="1"/>
    <col min="12036" max="12036" width="6" style="161" customWidth="1"/>
    <col min="12037" max="12037" width="5.7109375" style="161" customWidth="1"/>
    <col min="12038" max="12038" width="9.140625" style="161" customWidth="1"/>
    <col min="12039" max="12039" width="10.42578125" style="161" customWidth="1"/>
    <col min="12040" max="12040" width="8.5703125" style="161" customWidth="1"/>
    <col min="12041" max="12041" width="8" style="161" customWidth="1"/>
    <col min="12042" max="12042" width="9.42578125" style="161" customWidth="1"/>
    <col min="12043" max="12045" width="9" style="161" customWidth="1"/>
    <col min="12046" max="12046" width="11.28515625" style="161" customWidth="1"/>
    <col min="12047" max="12047" width="10" style="161" customWidth="1"/>
    <col min="12048" max="12048" width="5.85546875" style="161" customWidth="1"/>
    <col min="12049" max="12049" width="11.5703125" style="161" bestFit="1" customWidth="1"/>
    <col min="12050" max="12288" width="9.140625" style="161"/>
    <col min="12289" max="12289" width="2.5703125" style="161" customWidth="1"/>
    <col min="12290" max="12290" width="1.85546875" style="161" customWidth="1"/>
    <col min="12291" max="12291" width="10.28515625" style="161" customWidth="1"/>
    <col min="12292" max="12292" width="6" style="161" customWidth="1"/>
    <col min="12293" max="12293" width="5.7109375" style="161" customWidth="1"/>
    <col min="12294" max="12294" width="9.140625" style="161" customWidth="1"/>
    <col min="12295" max="12295" width="10.42578125" style="161" customWidth="1"/>
    <col min="12296" max="12296" width="8.5703125" style="161" customWidth="1"/>
    <col min="12297" max="12297" width="8" style="161" customWidth="1"/>
    <col min="12298" max="12298" width="9.42578125" style="161" customWidth="1"/>
    <col min="12299" max="12301" width="9" style="161" customWidth="1"/>
    <col min="12302" max="12302" width="11.28515625" style="161" customWidth="1"/>
    <col min="12303" max="12303" width="10" style="161" customWidth="1"/>
    <col min="12304" max="12304" width="5.85546875" style="161" customWidth="1"/>
    <col min="12305" max="12305" width="11.5703125" style="161" bestFit="1" customWidth="1"/>
    <col min="12306" max="12544" width="9.140625" style="161"/>
    <col min="12545" max="12545" width="2.5703125" style="161" customWidth="1"/>
    <col min="12546" max="12546" width="1.85546875" style="161" customWidth="1"/>
    <col min="12547" max="12547" width="10.28515625" style="161" customWidth="1"/>
    <col min="12548" max="12548" width="6" style="161" customWidth="1"/>
    <col min="12549" max="12549" width="5.7109375" style="161" customWidth="1"/>
    <col min="12550" max="12550" width="9.140625" style="161" customWidth="1"/>
    <col min="12551" max="12551" width="10.42578125" style="161" customWidth="1"/>
    <col min="12552" max="12552" width="8.5703125" style="161" customWidth="1"/>
    <col min="12553" max="12553" width="8" style="161" customWidth="1"/>
    <col min="12554" max="12554" width="9.42578125" style="161" customWidth="1"/>
    <col min="12555" max="12557" width="9" style="161" customWidth="1"/>
    <col min="12558" max="12558" width="11.28515625" style="161" customWidth="1"/>
    <col min="12559" max="12559" width="10" style="161" customWidth="1"/>
    <col min="12560" max="12560" width="5.85546875" style="161" customWidth="1"/>
    <col min="12561" max="12561" width="11.5703125" style="161" bestFit="1" customWidth="1"/>
    <col min="12562" max="12800" width="9.140625" style="161"/>
    <col min="12801" max="12801" width="2.5703125" style="161" customWidth="1"/>
    <col min="12802" max="12802" width="1.85546875" style="161" customWidth="1"/>
    <col min="12803" max="12803" width="10.28515625" style="161" customWidth="1"/>
    <col min="12804" max="12804" width="6" style="161" customWidth="1"/>
    <col min="12805" max="12805" width="5.7109375" style="161" customWidth="1"/>
    <col min="12806" max="12806" width="9.140625" style="161" customWidth="1"/>
    <col min="12807" max="12807" width="10.42578125" style="161" customWidth="1"/>
    <col min="12808" max="12808" width="8.5703125" style="161" customWidth="1"/>
    <col min="12809" max="12809" width="8" style="161" customWidth="1"/>
    <col min="12810" max="12810" width="9.42578125" style="161" customWidth="1"/>
    <col min="12811" max="12813" width="9" style="161" customWidth="1"/>
    <col min="12814" max="12814" width="11.28515625" style="161" customWidth="1"/>
    <col min="12815" max="12815" width="10" style="161" customWidth="1"/>
    <col min="12816" max="12816" width="5.85546875" style="161" customWidth="1"/>
    <col min="12817" max="12817" width="11.5703125" style="161" bestFit="1" customWidth="1"/>
    <col min="12818" max="13056" width="9.140625" style="161"/>
    <col min="13057" max="13057" width="2.5703125" style="161" customWidth="1"/>
    <col min="13058" max="13058" width="1.85546875" style="161" customWidth="1"/>
    <col min="13059" max="13059" width="10.28515625" style="161" customWidth="1"/>
    <col min="13060" max="13060" width="6" style="161" customWidth="1"/>
    <col min="13061" max="13061" width="5.7109375" style="161" customWidth="1"/>
    <col min="13062" max="13062" width="9.140625" style="161" customWidth="1"/>
    <col min="13063" max="13063" width="10.42578125" style="161" customWidth="1"/>
    <col min="13064" max="13064" width="8.5703125" style="161" customWidth="1"/>
    <col min="13065" max="13065" width="8" style="161" customWidth="1"/>
    <col min="13066" max="13066" width="9.42578125" style="161" customWidth="1"/>
    <col min="13067" max="13069" width="9" style="161" customWidth="1"/>
    <col min="13070" max="13070" width="11.28515625" style="161" customWidth="1"/>
    <col min="13071" max="13071" width="10" style="161" customWidth="1"/>
    <col min="13072" max="13072" width="5.85546875" style="161" customWidth="1"/>
    <col min="13073" max="13073" width="11.5703125" style="161" bestFit="1" customWidth="1"/>
    <col min="13074" max="13312" width="9.140625" style="161"/>
    <col min="13313" max="13313" width="2.5703125" style="161" customWidth="1"/>
    <col min="13314" max="13314" width="1.85546875" style="161" customWidth="1"/>
    <col min="13315" max="13315" width="10.28515625" style="161" customWidth="1"/>
    <col min="13316" max="13316" width="6" style="161" customWidth="1"/>
    <col min="13317" max="13317" width="5.7109375" style="161" customWidth="1"/>
    <col min="13318" max="13318" width="9.140625" style="161" customWidth="1"/>
    <col min="13319" max="13319" width="10.42578125" style="161" customWidth="1"/>
    <col min="13320" max="13320" width="8.5703125" style="161" customWidth="1"/>
    <col min="13321" max="13321" width="8" style="161" customWidth="1"/>
    <col min="13322" max="13322" width="9.42578125" style="161" customWidth="1"/>
    <col min="13323" max="13325" width="9" style="161" customWidth="1"/>
    <col min="13326" max="13326" width="11.28515625" style="161" customWidth="1"/>
    <col min="13327" max="13327" width="10" style="161" customWidth="1"/>
    <col min="13328" max="13328" width="5.85546875" style="161" customWidth="1"/>
    <col min="13329" max="13329" width="11.5703125" style="161" bestFit="1" customWidth="1"/>
    <col min="13330" max="13568" width="9.140625" style="161"/>
    <col min="13569" max="13569" width="2.5703125" style="161" customWidth="1"/>
    <col min="13570" max="13570" width="1.85546875" style="161" customWidth="1"/>
    <col min="13571" max="13571" width="10.28515625" style="161" customWidth="1"/>
    <col min="13572" max="13572" width="6" style="161" customWidth="1"/>
    <col min="13573" max="13573" width="5.7109375" style="161" customWidth="1"/>
    <col min="13574" max="13574" width="9.140625" style="161" customWidth="1"/>
    <col min="13575" max="13575" width="10.42578125" style="161" customWidth="1"/>
    <col min="13576" max="13576" width="8.5703125" style="161" customWidth="1"/>
    <col min="13577" max="13577" width="8" style="161" customWidth="1"/>
    <col min="13578" max="13578" width="9.42578125" style="161" customWidth="1"/>
    <col min="13579" max="13581" width="9" style="161" customWidth="1"/>
    <col min="13582" max="13582" width="11.28515625" style="161" customWidth="1"/>
    <col min="13583" max="13583" width="10" style="161" customWidth="1"/>
    <col min="13584" max="13584" width="5.85546875" style="161" customWidth="1"/>
    <col min="13585" max="13585" width="11.5703125" style="161" bestFit="1" customWidth="1"/>
    <col min="13586" max="13824" width="9.140625" style="161"/>
    <col min="13825" max="13825" width="2.5703125" style="161" customWidth="1"/>
    <col min="13826" max="13826" width="1.85546875" style="161" customWidth="1"/>
    <col min="13827" max="13827" width="10.28515625" style="161" customWidth="1"/>
    <col min="13828" max="13828" width="6" style="161" customWidth="1"/>
    <col min="13829" max="13829" width="5.7109375" style="161" customWidth="1"/>
    <col min="13830" max="13830" width="9.140625" style="161" customWidth="1"/>
    <col min="13831" max="13831" width="10.42578125" style="161" customWidth="1"/>
    <col min="13832" max="13832" width="8.5703125" style="161" customWidth="1"/>
    <col min="13833" max="13833" width="8" style="161" customWidth="1"/>
    <col min="13834" max="13834" width="9.42578125" style="161" customWidth="1"/>
    <col min="13835" max="13837" width="9" style="161" customWidth="1"/>
    <col min="13838" max="13838" width="11.28515625" style="161" customWidth="1"/>
    <col min="13839" max="13839" width="10" style="161" customWidth="1"/>
    <col min="13840" max="13840" width="5.85546875" style="161" customWidth="1"/>
    <col min="13841" max="13841" width="11.5703125" style="161" bestFit="1" customWidth="1"/>
    <col min="13842" max="14080" width="9.140625" style="161"/>
    <col min="14081" max="14081" width="2.5703125" style="161" customWidth="1"/>
    <col min="14082" max="14082" width="1.85546875" style="161" customWidth="1"/>
    <col min="14083" max="14083" width="10.28515625" style="161" customWidth="1"/>
    <col min="14084" max="14084" width="6" style="161" customWidth="1"/>
    <col min="14085" max="14085" width="5.7109375" style="161" customWidth="1"/>
    <col min="14086" max="14086" width="9.140625" style="161" customWidth="1"/>
    <col min="14087" max="14087" width="10.42578125" style="161" customWidth="1"/>
    <col min="14088" max="14088" width="8.5703125" style="161" customWidth="1"/>
    <col min="14089" max="14089" width="8" style="161" customWidth="1"/>
    <col min="14090" max="14090" width="9.42578125" style="161" customWidth="1"/>
    <col min="14091" max="14093" width="9" style="161" customWidth="1"/>
    <col min="14094" max="14094" width="11.28515625" style="161" customWidth="1"/>
    <col min="14095" max="14095" width="10" style="161" customWidth="1"/>
    <col min="14096" max="14096" width="5.85546875" style="161" customWidth="1"/>
    <col min="14097" max="14097" width="11.5703125" style="161" bestFit="1" customWidth="1"/>
    <col min="14098" max="14336" width="9.140625" style="161"/>
    <col min="14337" max="14337" width="2.5703125" style="161" customWidth="1"/>
    <col min="14338" max="14338" width="1.85546875" style="161" customWidth="1"/>
    <col min="14339" max="14339" width="10.28515625" style="161" customWidth="1"/>
    <col min="14340" max="14340" width="6" style="161" customWidth="1"/>
    <col min="14341" max="14341" width="5.7109375" style="161" customWidth="1"/>
    <col min="14342" max="14342" width="9.140625" style="161" customWidth="1"/>
    <col min="14343" max="14343" width="10.42578125" style="161" customWidth="1"/>
    <col min="14344" max="14344" width="8.5703125" style="161" customWidth="1"/>
    <col min="14345" max="14345" width="8" style="161" customWidth="1"/>
    <col min="14346" max="14346" width="9.42578125" style="161" customWidth="1"/>
    <col min="14347" max="14349" width="9" style="161" customWidth="1"/>
    <col min="14350" max="14350" width="11.28515625" style="161" customWidth="1"/>
    <col min="14351" max="14351" width="10" style="161" customWidth="1"/>
    <col min="14352" max="14352" width="5.85546875" style="161" customWidth="1"/>
    <col min="14353" max="14353" width="11.5703125" style="161" bestFit="1" customWidth="1"/>
    <col min="14354" max="14592" width="9.140625" style="161"/>
    <col min="14593" max="14593" width="2.5703125" style="161" customWidth="1"/>
    <col min="14594" max="14594" width="1.85546875" style="161" customWidth="1"/>
    <col min="14595" max="14595" width="10.28515625" style="161" customWidth="1"/>
    <col min="14596" max="14596" width="6" style="161" customWidth="1"/>
    <col min="14597" max="14597" width="5.7109375" style="161" customWidth="1"/>
    <col min="14598" max="14598" width="9.140625" style="161" customWidth="1"/>
    <col min="14599" max="14599" width="10.42578125" style="161" customWidth="1"/>
    <col min="14600" max="14600" width="8.5703125" style="161" customWidth="1"/>
    <col min="14601" max="14601" width="8" style="161" customWidth="1"/>
    <col min="14602" max="14602" width="9.42578125" style="161" customWidth="1"/>
    <col min="14603" max="14605" width="9" style="161" customWidth="1"/>
    <col min="14606" max="14606" width="11.28515625" style="161" customWidth="1"/>
    <col min="14607" max="14607" width="10" style="161" customWidth="1"/>
    <col min="14608" max="14608" width="5.85546875" style="161" customWidth="1"/>
    <col min="14609" max="14609" width="11.5703125" style="161" bestFit="1" customWidth="1"/>
    <col min="14610" max="14848" width="9.140625" style="161"/>
    <col min="14849" max="14849" width="2.5703125" style="161" customWidth="1"/>
    <col min="14850" max="14850" width="1.85546875" style="161" customWidth="1"/>
    <col min="14851" max="14851" width="10.28515625" style="161" customWidth="1"/>
    <col min="14852" max="14852" width="6" style="161" customWidth="1"/>
    <col min="14853" max="14853" width="5.7109375" style="161" customWidth="1"/>
    <col min="14854" max="14854" width="9.140625" style="161" customWidth="1"/>
    <col min="14855" max="14855" width="10.42578125" style="161" customWidth="1"/>
    <col min="14856" max="14856" width="8.5703125" style="161" customWidth="1"/>
    <col min="14857" max="14857" width="8" style="161" customWidth="1"/>
    <col min="14858" max="14858" width="9.42578125" style="161" customWidth="1"/>
    <col min="14859" max="14861" width="9" style="161" customWidth="1"/>
    <col min="14862" max="14862" width="11.28515625" style="161" customWidth="1"/>
    <col min="14863" max="14863" width="10" style="161" customWidth="1"/>
    <col min="14864" max="14864" width="5.85546875" style="161" customWidth="1"/>
    <col min="14865" max="14865" width="11.5703125" style="161" bestFit="1" customWidth="1"/>
    <col min="14866" max="15104" width="9.140625" style="161"/>
    <col min="15105" max="15105" width="2.5703125" style="161" customWidth="1"/>
    <col min="15106" max="15106" width="1.85546875" style="161" customWidth="1"/>
    <col min="15107" max="15107" width="10.28515625" style="161" customWidth="1"/>
    <col min="15108" max="15108" width="6" style="161" customWidth="1"/>
    <col min="15109" max="15109" width="5.7109375" style="161" customWidth="1"/>
    <col min="15110" max="15110" width="9.140625" style="161" customWidth="1"/>
    <col min="15111" max="15111" width="10.42578125" style="161" customWidth="1"/>
    <col min="15112" max="15112" width="8.5703125" style="161" customWidth="1"/>
    <col min="15113" max="15113" width="8" style="161" customWidth="1"/>
    <col min="15114" max="15114" width="9.42578125" style="161" customWidth="1"/>
    <col min="15115" max="15117" width="9" style="161" customWidth="1"/>
    <col min="15118" max="15118" width="11.28515625" style="161" customWidth="1"/>
    <col min="15119" max="15119" width="10" style="161" customWidth="1"/>
    <col min="15120" max="15120" width="5.85546875" style="161" customWidth="1"/>
    <col min="15121" max="15121" width="11.5703125" style="161" bestFit="1" customWidth="1"/>
    <col min="15122" max="15360" width="9.140625" style="161"/>
    <col min="15361" max="15361" width="2.5703125" style="161" customWidth="1"/>
    <col min="15362" max="15362" width="1.85546875" style="161" customWidth="1"/>
    <col min="15363" max="15363" width="10.28515625" style="161" customWidth="1"/>
    <col min="15364" max="15364" width="6" style="161" customWidth="1"/>
    <col min="15365" max="15365" width="5.7109375" style="161" customWidth="1"/>
    <col min="15366" max="15366" width="9.140625" style="161" customWidth="1"/>
    <col min="15367" max="15367" width="10.42578125" style="161" customWidth="1"/>
    <col min="15368" max="15368" width="8.5703125" style="161" customWidth="1"/>
    <col min="15369" max="15369" width="8" style="161" customWidth="1"/>
    <col min="15370" max="15370" width="9.42578125" style="161" customWidth="1"/>
    <col min="15371" max="15373" width="9" style="161" customWidth="1"/>
    <col min="15374" max="15374" width="11.28515625" style="161" customWidth="1"/>
    <col min="15375" max="15375" width="10" style="161" customWidth="1"/>
    <col min="15376" max="15376" width="5.85546875" style="161" customWidth="1"/>
    <col min="15377" max="15377" width="11.5703125" style="161" bestFit="1" customWidth="1"/>
    <col min="15378" max="15616" width="9.140625" style="161"/>
    <col min="15617" max="15617" width="2.5703125" style="161" customWidth="1"/>
    <col min="15618" max="15618" width="1.85546875" style="161" customWidth="1"/>
    <col min="15619" max="15619" width="10.28515625" style="161" customWidth="1"/>
    <col min="15620" max="15620" width="6" style="161" customWidth="1"/>
    <col min="15621" max="15621" width="5.7109375" style="161" customWidth="1"/>
    <col min="15622" max="15622" width="9.140625" style="161" customWidth="1"/>
    <col min="15623" max="15623" width="10.42578125" style="161" customWidth="1"/>
    <col min="15624" max="15624" width="8.5703125" style="161" customWidth="1"/>
    <col min="15625" max="15625" width="8" style="161" customWidth="1"/>
    <col min="15626" max="15626" width="9.42578125" style="161" customWidth="1"/>
    <col min="15627" max="15629" width="9" style="161" customWidth="1"/>
    <col min="15630" max="15630" width="11.28515625" style="161" customWidth="1"/>
    <col min="15631" max="15631" width="10" style="161" customWidth="1"/>
    <col min="15632" max="15632" width="5.85546875" style="161" customWidth="1"/>
    <col min="15633" max="15633" width="11.5703125" style="161" bestFit="1" customWidth="1"/>
    <col min="15634" max="15872" width="9.140625" style="161"/>
    <col min="15873" max="15873" width="2.5703125" style="161" customWidth="1"/>
    <col min="15874" max="15874" width="1.85546875" style="161" customWidth="1"/>
    <col min="15875" max="15875" width="10.28515625" style="161" customWidth="1"/>
    <col min="15876" max="15876" width="6" style="161" customWidth="1"/>
    <col min="15877" max="15877" width="5.7109375" style="161" customWidth="1"/>
    <col min="15878" max="15878" width="9.140625" style="161" customWidth="1"/>
    <col min="15879" max="15879" width="10.42578125" style="161" customWidth="1"/>
    <col min="15880" max="15880" width="8.5703125" style="161" customWidth="1"/>
    <col min="15881" max="15881" width="8" style="161" customWidth="1"/>
    <col min="15882" max="15882" width="9.42578125" style="161" customWidth="1"/>
    <col min="15883" max="15885" width="9" style="161" customWidth="1"/>
    <col min="15886" max="15886" width="11.28515625" style="161" customWidth="1"/>
    <col min="15887" max="15887" width="10" style="161" customWidth="1"/>
    <col min="15888" max="15888" width="5.85546875" style="161" customWidth="1"/>
    <col min="15889" max="15889" width="11.5703125" style="161" bestFit="1" customWidth="1"/>
    <col min="15890" max="16128" width="9.140625" style="161"/>
    <col min="16129" max="16129" width="2.5703125" style="161" customWidth="1"/>
    <col min="16130" max="16130" width="1.85546875" style="161" customWidth="1"/>
    <col min="16131" max="16131" width="10.28515625" style="161" customWidth="1"/>
    <col min="16132" max="16132" width="6" style="161" customWidth="1"/>
    <col min="16133" max="16133" width="5.7109375" style="161" customWidth="1"/>
    <col min="16134" max="16134" width="9.140625" style="161" customWidth="1"/>
    <col min="16135" max="16135" width="10.42578125" style="161" customWidth="1"/>
    <col min="16136" max="16136" width="8.5703125" style="161" customWidth="1"/>
    <col min="16137" max="16137" width="8" style="161" customWidth="1"/>
    <col min="16138" max="16138" width="9.42578125" style="161" customWidth="1"/>
    <col min="16139" max="16141" width="9" style="161" customWidth="1"/>
    <col min="16142" max="16142" width="11.28515625" style="161" customWidth="1"/>
    <col min="16143" max="16143" width="10" style="161" customWidth="1"/>
    <col min="16144" max="16144" width="5.85546875" style="161" customWidth="1"/>
    <col min="16145" max="16145" width="11.5703125" style="161" bestFit="1" customWidth="1"/>
    <col min="16146" max="16384" width="9.140625" style="161"/>
  </cols>
  <sheetData>
    <row r="32" ht="14.25" customHeight="1"/>
    <row r="33" spans="1:18" ht="14.25" customHeight="1"/>
    <row r="34" spans="1:18" ht="14.25" customHeight="1"/>
    <row r="35" spans="1:18" ht="18.75" customHeight="1"/>
    <row r="36" spans="1:18" ht="26.25" customHeight="1">
      <c r="C36" s="661" t="s">
        <v>173</v>
      </c>
      <c r="D36" s="661"/>
      <c r="E36" s="661"/>
      <c r="F36" s="661"/>
      <c r="G36" s="661"/>
      <c r="H36" s="661"/>
      <c r="I36" s="661"/>
      <c r="J36" s="661"/>
      <c r="K36" s="661"/>
      <c r="L36" s="661"/>
      <c r="M36" s="661"/>
      <c r="N36" s="661"/>
    </row>
    <row r="37" spans="1:18" ht="12.75" customHeight="1">
      <c r="C37" s="661" t="s">
        <v>174</v>
      </c>
      <c r="D37" s="661"/>
      <c r="E37" s="661"/>
      <c r="F37" s="661"/>
      <c r="G37" s="661"/>
      <c r="H37" s="661"/>
      <c r="I37" s="661"/>
      <c r="J37" s="661"/>
      <c r="K37" s="661"/>
      <c r="L37" s="661"/>
      <c r="M37" s="661"/>
      <c r="N37" s="661"/>
    </row>
    <row r="38" spans="1:18" ht="23.25" customHeight="1">
      <c r="C38" s="163" t="s">
        <v>175</v>
      </c>
      <c r="J38" s="164"/>
      <c r="K38" s="164"/>
      <c r="L38" s="164"/>
      <c r="M38" s="164"/>
      <c r="O38" s="161" t="s">
        <v>176</v>
      </c>
    </row>
    <row r="39" spans="1:18" s="165" customFormat="1" ht="31.5" customHeight="1">
      <c r="A39" s="662" t="s">
        <v>177</v>
      </c>
      <c r="B39" s="662" t="s">
        <v>111</v>
      </c>
      <c r="C39" s="662"/>
      <c r="D39" s="663" t="s">
        <v>178</v>
      </c>
      <c r="E39" s="663"/>
      <c r="F39" s="663" t="s">
        <v>179</v>
      </c>
      <c r="G39" s="663"/>
      <c r="H39" s="663" t="s">
        <v>180</v>
      </c>
      <c r="I39" s="663"/>
      <c r="J39" s="664" t="s">
        <v>181</v>
      </c>
      <c r="K39" s="665"/>
      <c r="L39" s="664" t="s">
        <v>182</v>
      </c>
      <c r="M39" s="665"/>
      <c r="N39" s="663" t="s">
        <v>183</v>
      </c>
      <c r="O39" s="663"/>
      <c r="P39" s="663"/>
    </row>
    <row r="40" spans="1:18" s="165" customFormat="1" ht="37.5" customHeight="1">
      <c r="A40" s="645"/>
      <c r="B40" s="662"/>
      <c r="C40" s="662"/>
      <c r="D40" s="166">
        <v>2014</v>
      </c>
      <c r="E40" s="166">
        <v>2015</v>
      </c>
      <c r="F40" s="166">
        <v>2014</v>
      </c>
      <c r="G40" s="166">
        <v>2015</v>
      </c>
      <c r="H40" s="166">
        <v>2014</v>
      </c>
      <c r="I40" s="166">
        <v>2015</v>
      </c>
      <c r="J40" s="166">
        <v>2014</v>
      </c>
      <c r="K40" s="166">
        <v>2015</v>
      </c>
      <c r="L40" s="166">
        <v>2014</v>
      </c>
      <c r="M40" s="166">
        <v>2015</v>
      </c>
      <c r="N40" s="166">
        <v>2014</v>
      </c>
      <c r="O40" s="166">
        <v>2015</v>
      </c>
      <c r="P40" s="167" t="s">
        <v>184</v>
      </c>
    </row>
    <row r="41" spans="1:18" s="172" customFormat="1" ht="43.5" customHeight="1">
      <c r="A41" s="668">
        <v>1</v>
      </c>
      <c r="B41" s="670" t="s">
        <v>185</v>
      </c>
      <c r="C41" s="168" t="s">
        <v>186</v>
      </c>
      <c r="D41" s="169">
        <v>0</v>
      </c>
      <c r="E41" s="169">
        <v>0</v>
      </c>
      <c r="F41" s="169">
        <v>7495.4</v>
      </c>
      <c r="G41" s="169">
        <v>6121.07</v>
      </c>
      <c r="H41" s="169">
        <v>1956.6</v>
      </c>
      <c r="I41" s="169">
        <v>1290.3</v>
      </c>
      <c r="J41" s="169">
        <v>12075.3</v>
      </c>
      <c r="K41" s="170">
        <v>10486.1</v>
      </c>
      <c r="L41" s="170">
        <v>50</v>
      </c>
      <c r="M41" s="170">
        <v>1484</v>
      </c>
      <c r="N41" s="171">
        <f>D41+F41+H41+J41+L41</f>
        <v>21577.3</v>
      </c>
      <c r="O41" s="171">
        <f>E41+G41+I41+K41+M41</f>
        <v>19381.47</v>
      </c>
      <c r="P41" s="171">
        <f>O41/N41*100</f>
        <v>89.823425544437924</v>
      </c>
    </row>
    <row r="42" spans="1:18" s="172" customFormat="1" ht="27" customHeight="1">
      <c r="A42" s="669"/>
      <c r="B42" s="671"/>
      <c r="C42" s="173" t="s">
        <v>187</v>
      </c>
      <c r="D42" s="171">
        <v>0.25</v>
      </c>
      <c r="E42" s="171">
        <v>0.9</v>
      </c>
      <c r="F42" s="171">
        <v>158315</v>
      </c>
      <c r="G42" s="171">
        <v>150302.29999999999</v>
      </c>
      <c r="H42" s="171">
        <v>14372.1</v>
      </c>
      <c r="I42" s="171">
        <v>22775.66</v>
      </c>
      <c r="J42" s="171">
        <v>86111.3</v>
      </c>
      <c r="K42" s="174">
        <v>77970.7</v>
      </c>
      <c r="L42" s="174">
        <v>249.6</v>
      </c>
      <c r="M42" s="174">
        <v>3549.3</v>
      </c>
      <c r="N42" s="171">
        <f t="shared" ref="N42:O48" si="0">D42+F42+H42+J42+L42</f>
        <v>259048.25000000003</v>
      </c>
      <c r="O42" s="171">
        <f t="shared" si="0"/>
        <v>254598.86</v>
      </c>
      <c r="P42" s="171">
        <f t="shared" ref="P42:P48" si="1">O42/N42*100</f>
        <v>98.28240877905948</v>
      </c>
    </row>
    <row r="43" spans="1:18" s="172" customFormat="1" ht="33.75" customHeight="1">
      <c r="A43" s="669">
        <v>2</v>
      </c>
      <c r="B43" s="671" t="s">
        <v>188</v>
      </c>
      <c r="C43" s="173" t="s">
        <v>189</v>
      </c>
      <c r="D43" s="171">
        <v>0</v>
      </c>
      <c r="E43" s="171">
        <v>0</v>
      </c>
      <c r="F43" s="171">
        <v>9956</v>
      </c>
      <c r="G43" s="171">
        <v>7712.3</v>
      </c>
      <c r="H43" s="171">
        <v>2464.4</v>
      </c>
      <c r="I43" s="171">
        <v>1950.4</v>
      </c>
      <c r="J43" s="171">
        <v>2059.8000000000002</v>
      </c>
      <c r="K43" s="174">
        <v>2103.6</v>
      </c>
      <c r="L43" s="174">
        <v>61.5</v>
      </c>
      <c r="M43" s="174">
        <v>368.5</v>
      </c>
      <c r="N43" s="171">
        <f t="shared" si="0"/>
        <v>14541.7</v>
      </c>
      <c r="O43" s="171">
        <f t="shared" si="0"/>
        <v>12134.800000000001</v>
      </c>
      <c r="P43" s="171">
        <f t="shared" si="1"/>
        <v>83.44829008987945</v>
      </c>
    </row>
    <row r="44" spans="1:18" s="172" customFormat="1" ht="24" customHeight="1">
      <c r="A44" s="669"/>
      <c r="B44" s="671"/>
      <c r="C44" s="173" t="s">
        <v>190</v>
      </c>
      <c r="D44" s="171">
        <v>0.5</v>
      </c>
      <c r="E44" s="171">
        <v>1.1000000000000001</v>
      </c>
      <c r="F44" s="171">
        <v>156269.9</v>
      </c>
      <c r="G44" s="171">
        <v>149987.4</v>
      </c>
      <c r="H44" s="171">
        <v>13845.2</v>
      </c>
      <c r="I44" s="171">
        <v>22979.4</v>
      </c>
      <c r="J44" s="171">
        <v>95788.9</v>
      </c>
      <c r="K44" s="174">
        <v>86079.5</v>
      </c>
      <c r="L44" s="174">
        <v>210.9</v>
      </c>
      <c r="M44" s="174">
        <v>5076.2</v>
      </c>
      <c r="N44" s="171">
        <f t="shared" si="0"/>
        <v>266115.40000000002</v>
      </c>
      <c r="O44" s="171">
        <f t="shared" si="0"/>
        <v>264123.59999999998</v>
      </c>
      <c r="P44" s="171">
        <f t="shared" si="1"/>
        <v>99.251527720680556</v>
      </c>
    </row>
    <row r="45" spans="1:18" s="172" customFormat="1" ht="34.5" customHeight="1">
      <c r="A45" s="175">
        <v>3</v>
      </c>
      <c r="B45" s="666" t="s">
        <v>191</v>
      </c>
      <c r="C45" s="666"/>
      <c r="D45" s="171">
        <v>0</v>
      </c>
      <c r="E45" s="171">
        <v>0</v>
      </c>
      <c r="F45" s="171">
        <v>48951.6</v>
      </c>
      <c r="G45" s="171">
        <v>51190.6</v>
      </c>
      <c r="H45" s="171">
        <v>6891.7</v>
      </c>
      <c r="I45" s="171">
        <v>7070.8</v>
      </c>
      <c r="J45" s="171">
        <v>15739.7</v>
      </c>
      <c r="K45" s="174">
        <v>15022.9</v>
      </c>
      <c r="L45" s="174">
        <v>53</v>
      </c>
      <c r="M45" s="174">
        <v>1226.2</v>
      </c>
      <c r="N45" s="171">
        <f t="shared" si="0"/>
        <v>71636</v>
      </c>
      <c r="O45" s="171">
        <f t="shared" si="0"/>
        <v>74510.5</v>
      </c>
      <c r="P45" s="171">
        <f t="shared" si="1"/>
        <v>104.01264727232117</v>
      </c>
      <c r="Q45" s="176"/>
      <c r="R45" s="176"/>
    </row>
    <row r="46" spans="1:18" s="172" customFormat="1" ht="32.25" customHeight="1">
      <c r="A46" s="175"/>
      <c r="B46" s="666" t="s">
        <v>192</v>
      </c>
      <c r="C46" s="666"/>
      <c r="D46" s="171">
        <v>0</v>
      </c>
      <c r="E46" s="171">
        <v>0</v>
      </c>
      <c r="F46" s="171">
        <v>57.6</v>
      </c>
      <c r="G46" s="171">
        <v>163.86</v>
      </c>
      <c r="H46" s="171">
        <v>2.8</v>
      </c>
      <c r="I46" s="171">
        <v>33.799999999999997</v>
      </c>
      <c r="J46" s="171">
        <v>70.099999999999994</v>
      </c>
      <c r="K46" s="174">
        <v>47.5</v>
      </c>
      <c r="L46" s="174">
        <v>0</v>
      </c>
      <c r="M46" s="174">
        <v>0</v>
      </c>
      <c r="N46" s="171">
        <f t="shared" si="0"/>
        <v>130.5</v>
      </c>
      <c r="O46" s="171">
        <f t="shared" si="0"/>
        <v>245.16000000000003</v>
      </c>
      <c r="P46" s="171">
        <f t="shared" si="1"/>
        <v>187.86206896551727</v>
      </c>
      <c r="Q46" s="176"/>
    </row>
    <row r="47" spans="1:18" s="172" customFormat="1" ht="24" customHeight="1">
      <c r="A47" s="175"/>
      <c r="B47" s="666" t="s">
        <v>193</v>
      </c>
      <c r="C47" s="666"/>
      <c r="D47" s="171">
        <v>0</v>
      </c>
      <c r="E47" s="171">
        <v>0</v>
      </c>
      <c r="F47" s="171">
        <v>79.900000000000006</v>
      </c>
      <c r="G47" s="171">
        <v>131.19999999999999</v>
      </c>
      <c r="H47" s="171">
        <v>1.4</v>
      </c>
      <c r="I47" s="171">
        <v>126.75</v>
      </c>
      <c r="J47" s="171">
        <v>12.3</v>
      </c>
      <c r="K47" s="174">
        <v>14.3</v>
      </c>
      <c r="L47" s="174">
        <v>0</v>
      </c>
      <c r="M47" s="174">
        <v>6.15</v>
      </c>
      <c r="N47" s="171">
        <f t="shared" si="0"/>
        <v>93.600000000000009</v>
      </c>
      <c r="O47" s="171">
        <f t="shared" si="0"/>
        <v>278.39999999999998</v>
      </c>
      <c r="P47" s="171">
        <f t="shared" si="1"/>
        <v>297.4358974358974</v>
      </c>
    </row>
    <row r="48" spans="1:18" s="172" customFormat="1" ht="45" customHeight="1" thickBot="1">
      <c r="A48" s="177">
        <v>4</v>
      </c>
      <c r="B48" s="667" t="s">
        <v>194</v>
      </c>
      <c r="C48" s="667"/>
      <c r="D48" s="178">
        <v>0</v>
      </c>
      <c r="E48" s="178">
        <v>0</v>
      </c>
      <c r="F48" s="178">
        <v>15227.9</v>
      </c>
      <c r="G48" s="178">
        <v>16846.7</v>
      </c>
      <c r="H48" s="178">
        <v>3128.2</v>
      </c>
      <c r="I48" s="178">
        <v>3006.4</v>
      </c>
      <c r="J48" s="178">
        <v>7253.7</v>
      </c>
      <c r="K48" s="179">
        <v>7020.2</v>
      </c>
      <c r="L48" s="179">
        <v>309.3</v>
      </c>
      <c r="M48" s="179">
        <v>162.97999999999999</v>
      </c>
      <c r="N48" s="180">
        <f t="shared" si="0"/>
        <v>25919.1</v>
      </c>
      <c r="O48" s="180">
        <f t="shared" si="0"/>
        <v>27036.280000000002</v>
      </c>
      <c r="P48" s="178">
        <f t="shared" si="1"/>
        <v>104.31025768641659</v>
      </c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mergeCells count="18">
    <mergeCell ref="B47:C47"/>
    <mergeCell ref="B48:C48"/>
    <mergeCell ref="A41:A42"/>
    <mergeCell ref="B41:B42"/>
    <mergeCell ref="A43:A44"/>
    <mergeCell ref="B43:B44"/>
    <mergeCell ref="B45:C45"/>
    <mergeCell ref="B46:C46"/>
    <mergeCell ref="C36:N36"/>
    <mergeCell ref="C37:N37"/>
    <mergeCell ref="A39:A40"/>
    <mergeCell ref="B39:C40"/>
    <mergeCell ref="D39:E39"/>
    <mergeCell ref="F39:G39"/>
    <mergeCell ref="H39:I39"/>
    <mergeCell ref="J39:K39"/>
    <mergeCell ref="L39:M39"/>
    <mergeCell ref="N39:P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F7" sqref="F7"/>
    </sheetView>
  </sheetViews>
  <sheetFormatPr defaultRowHeight="14.25"/>
  <cols>
    <col min="1" max="1" width="16.140625" style="195" customWidth="1"/>
    <col min="2" max="3" width="18.140625" style="195" customWidth="1"/>
    <col min="4" max="4" width="15.7109375" style="195" customWidth="1"/>
    <col min="5" max="5" width="12.7109375" style="195" customWidth="1"/>
    <col min="6" max="6" width="17.42578125" style="195" customWidth="1"/>
    <col min="7" max="256" width="9.140625" style="181"/>
    <col min="257" max="257" width="16.140625" style="181" customWidth="1"/>
    <col min="258" max="259" width="18.140625" style="181" customWidth="1"/>
    <col min="260" max="260" width="15.7109375" style="181" customWidth="1"/>
    <col min="261" max="261" width="12.7109375" style="181" customWidth="1"/>
    <col min="262" max="262" width="17.42578125" style="181" customWidth="1"/>
    <col min="263" max="512" width="9.140625" style="181"/>
    <col min="513" max="513" width="16.140625" style="181" customWidth="1"/>
    <col min="514" max="515" width="18.140625" style="181" customWidth="1"/>
    <col min="516" max="516" width="15.7109375" style="181" customWidth="1"/>
    <col min="517" max="517" width="12.7109375" style="181" customWidth="1"/>
    <col min="518" max="518" width="17.42578125" style="181" customWidth="1"/>
    <col min="519" max="768" width="9.140625" style="181"/>
    <col min="769" max="769" width="16.140625" style="181" customWidth="1"/>
    <col min="770" max="771" width="18.140625" style="181" customWidth="1"/>
    <col min="772" max="772" width="15.7109375" style="181" customWidth="1"/>
    <col min="773" max="773" width="12.7109375" style="181" customWidth="1"/>
    <col min="774" max="774" width="17.42578125" style="181" customWidth="1"/>
    <col min="775" max="1024" width="9.140625" style="181"/>
    <col min="1025" max="1025" width="16.140625" style="181" customWidth="1"/>
    <col min="1026" max="1027" width="18.140625" style="181" customWidth="1"/>
    <col min="1028" max="1028" width="15.7109375" style="181" customWidth="1"/>
    <col min="1029" max="1029" width="12.7109375" style="181" customWidth="1"/>
    <col min="1030" max="1030" width="17.42578125" style="181" customWidth="1"/>
    <col min="1031" max="1280" width="9.140625" style="181"/>
    <col min="1281" max="1281" width="16.140625" style="181" customWidth="1"/>
    <col min="1282" max="1283" width="18.140625" style="181" customWidth="1"/>
    <col min="1284" max="1284" width="15.7109375" style="181" customWidth="1"/>
    <col min="1285" max="1285" width="12.7109375" style="181" customWidth="1"/>
    <col min="1286" max="1286" width="17.42578125" style="181" customWidth="1"/>
    <col min="1287" max="1536" width="9.140625" style="181"/>
    <col min="1537" max="1537" width="16.140625" style="181" customWidth="1"/>
    <col min="1538" max="1539" width="18.140625" style="181" customWidth="1"/>
    <col min="1540" max="1540" width="15.7109375" style="181" customWidth="1"/>
    <col min="1541" max="1541" width="12.7109375" style="181" customWidth="1"/>
    <col min="1542" max="1542" width="17.42578125" style="181" customWidth="1"/>
    <col min="1543" max="1792" width="9.140625" style="181"/>
    <col min="1793" max="1793" width="16.140625" style="181" customWidth="1"/>
    <col min="1794" max="1795" width="18.140625" style="181" customWidth="1"/>
    <col min="1796" max="1796" width="15.7109375" style="181" customWidth="1"/>
    <col min="1797" max="1797" width="12.7109375" style="181" customWidth="1"/>
    <col min="1798" max="1798" width="17.42578125" style="181" customWidth="1"/>
    <col min="1799" max="2048" width="9.140625" style="181"/>
    <col min="2049" max="2049" width="16.140625" style="181" customWidth="1"/>
    <col min="2050" max="2051" width="18.140625" style="181" customWidth="1"/>
    <col min="2052" max="2052" width="15.7109375" style="181" customWidth="1"/>
    <col min="2053" max="2053" width="12.7109375" style="181" customWidth="1"/>
    <col min="2054" max="2054" width="17.42578125" style="181" customWidth="1"/>
    <col min="2055" max="2304" width="9.140625" style="181"/>
    <col min="2305" max="2305" width="16.140625" style="181" customWidth="1"/>
    <col min="2306" max="2307" width="18.140625" style="181" customWidth="1"/>
    <col min="2308" max="2308" width="15.7109375" style="181" customWidth="1"/>
    <col min="2309" max="2309" width="12.7109375" style="181" customWidth="1"/>
    <col min="2310" max="2310" width="17.42578125" style="181" customWidth="1"/>
    <col min="2311" max="2560" width="9.140625" style="181"/>
    <col min="2561" max="2561" width="16.140625" style="181" customWidth="1"/>
    <col min="2562" max="2563" width="18.140625" style="181" customWidth="1"/>
    <col min="2564" max="2564" width="15.7109375" style="181" customWidth="1"/>
    <col min="2565" max="2565" width="12.7109375" style="181" customWidth="1"/>
    <col min="2566" max="2566" width="17.42578125" style="181" customWidth="1"/>
    <col min="2567" max="2816" width="9.140625" style="181"/>
    <col min="2817" max="2817" width="16.140625" style="181" customWidth="1"/>
    <col min="2818" max="2819" width="18.140625" style="181" customWidth="1"/>
    <col min="2820" max="2820" width="15.7109375" style="181" customWidth="1"/>
    <col min="2821" max="2821" width="12.7109375" style="181" customWidth="1"/>
    <col min="2822" max="2822" width="17.42578125" style="181" customWidth="1"/>
    <col min="2823" max="3072" width="9.140625" style="181"/>
    <col min="3073" max="3073" width="16.140625" style="181" customWidth="1"/>
    <col min="3074" max="3075" width="18.140625" style="181" customWidth="1"/>
    <col min="3076" max="3076" width="15.7109375" style="181" customWidth="1"/>
    <col min="3077" max="3077" width="12.7109375" style="181" customWidth="1"/>
    <col min="3078" max="3078" width="17.42578125" style="181" customWidth="1"/>
    <col min="3079" max="3328" width="9.140625" style="181"/>
    <col min="3329" max="3329" width="16.140625" style="181" customWidth="1"/>
    <col min="3330" max="3331" width="18.140625" style="181" customWidth="1"/>
    <col min="3332" max="3332" width="15.7109375" style="181" customWidth="1"/>
    <col min="3333" max="3333" width="12.7109375" style="181" customWidth="1"/>
    <col min="3334" max="3334" width="17.42578125" style="181" customWidth="1"/>
    <col min="3335" max="3584" width="9.140625" style="181"/>
    <col min="3585" max="3585" width="16.140625" style="181" customWidth="1"/>
    <col min="3586" max="3587" width="18.140625" style="181" customWidth="1"/>
    <col min="3588" max="3588" width="15.7109375" style="181" customWidth="1"/>
    <col min="3589" max="3589" width="12.7109375" style="181" customWidth="1"/>
    <col min="3590" max="3590" width="17.42578125" style="181" customWidth="1"/>
    <col min="3591" max="3840" width="9.140625" style="181"/>
    <col min="3841" max="3841" width="16.140625" style="181" customWidth="1"/>
    <col min="3842" max="3843" width="18.140625" style="181" customWidth="1"/>
    <col min="3844" max="3844" width="15.7109375" style="181" customWidth="1"/>
    <col min="3845" max="3845" width="12.7109375" style="181" customWidth="1"/>
    <col min="3846" max="3846" width="17.42578125" style="181" customWidth="1"/>
    <col min="3847" max="4096" width="9.140625" style="181"/>
    <col min="4097" max="4097" width="16.140625" style="181" customWidth="1"/>
    <col min="4098" max="4099" width="18.140625" style="181" customWidth="1"/>
    <col min="4100" max="4100" width="15.7109375" style="181" customWidth="1"/>
    <col min="4101" max="4101" width="12.7109375" style="181" customWidth="1"/>
    <col min="4102" max="4102" width="17.42578125" style="181" customWidth="1"/>
    <col min="4103" max="4352" width="9.140625" style="181"/>
    <col min="4353" max="4353" width="16.140625" style="181" customWidth="1"/>
    <col min="4354" max="4355" width="18.140625" style="181" customWidth="1"/>
    <col min="4356" max="4356" width="15.7109375" style="181" customWidth="1"/>
    <col min="4357" max="4357" width="12.7109375" style="181" customWidth="1"/>
    <col min="4358" max="4358" width="17.42578125" style="181" customWidth="1"/>
    <col min="4359" max="4608" width="9.140625" style="181"/>
    <col min="4609" max="4609" width="16.140625" style="181" customWidth="1"/>
    <col min="4610" max="4611" width="18.140625" style="181" customWidth="1"/>
    <col min="4612" max="4612" width="15.7109375" style="181" customWidth="1"/>
    <col min="4613" max="4613" width="12.7109375" style="181" customWidth="1"/>
    <col min="4614" max="4614" width="17.42578125" style="181" customWidth="1"/>
    <col min="4615" max="4864" width="9.140625" style="181"/>
    <col min="4865" max="4865" width="16.140625" style="181" customWidth="1"/>
    <col min="4866" max="4867" width="18.140625" style="181" customWidth="1"/>
    <col min="4868" max="4868" width="15.7109375" style="181" customWidth="1"/>
    <col min="4869" max="4869" width="12.7109375" style="181" customWidth="1"/>
    <col min="4870" max="4870" width="17.42578125" style="181" customWidth="1"/>
    <col min="4871" max="5120" width="9.140625" style="181"/>
    <col min="5121" max="5121" width="16.140625" style="181" customWidth="1"/>
    <col min="5122" max="5123" width="18.140625" style="181" customWidth="1"/>
    <col min="5124" max="5124" width="15.7109375" style="181" customWidth="1"/>
    <col min="5125" max="5125" width="12.7109375" style="181" customWidth="1"/>
    <col min="5126" max="5126" width="17.42578125" style="181" customWidth="1"/>
    <col min="5127" max="5376" width="9.140625" style="181"/>
    <col min="5377" max="5377" width="16.140625" style="181" customWidth="1"/>
    <col min="5378" max="5379" width="18.140625" style="181" customWidth="1"/>
    <col min="5380" max="5380" width="15.7109375" style="181" customWidth="1"/>
    <col min="5381" max="5381" width="12.7109375" style="181" customWidth="1"/>
    <col min="5382" max="5382" width="17.42578125" style="181" customWidth="1"/>
    <col min="5383" max="5632" width="9.140625" style="181"/>
    <col min="5633" max="5633" width="16.140625" style="181" customWidth="1"/>
    <col min="5634" max="5635" width="18.140625" style="181" customWidth="1"/>
    <col min="5636" max="5636" width="15.7109375" style="181" customWidth="1"/>
    <col min="5637" max="5637" width="12.7109375" style="181" customWidth="1"/>
    <col min="5638" max="5638" width="17.42578125" style="181" customWidth="1"/>
    <col min="5639" max="5888" width="9.140625" style="181"/>
    <col min="5889" max="5889" width="16.140625" style="181" customWidth="1"/>
    <col min="5890" max="5891" width="18.140625" style="181" customWidth="1"/>
    <col min="5892" max="5892" width="15.7109375" style="181" customWidth="1"/>
    <col min="5893" max="5893" width="12.7109375" style="181" customWidth="1"/>
    <col min="5894" max="5894" width="17.42578125" style="181" customWidth="1"/>
    <col min="5895" max="6144" width="9.140625" style="181"/>
    <col min="6145" max="6145" width="16.140625" style="181" customWidth="1"/>
    <col min="6146" max="6147" width="18.140625" style="181" customWidth="1"/>
    <col min="6148" max="6148" width="15.7109375" style="181" customWidth="1"/>
    <col min="6149" max="6149" width="12.7109375" style="181" customWidth="1"/>
    <col min="6150" max="6150" width="17.42578125" style="181" customWidth="1"/>
    <col min="6151" max="6400" width="9.140625" style="181"/>
    <col min="6401" max="6401" width="16.140625" style="181" customWidth="1"/>
    <col min="6402" max="6403" width="18.140625" style="181" customWidth="1"/>
    <col min="6404" max="6404" width="15.7109375" style="181" customWidth="1"/>
    <col min="6405" max="6405" width="12.7109375" style="181" customWidth="1"/>
    <col min="6406" max="6406" width="17.42578125" style="181" customWidth="1"/>
    <col min="6407" max="6656" width="9.140625" style="181"/>
    <col min="6657" max="6657" width="16.140625" style="181" customWidth="1"/>
    <col min="6658" max="6659" width="18.140625" style="181" customWidth="1"/>
    <col min="6660" max="6660" width="15.7109375" style="181" customWidth="1"/>
    <col min="6661" max="6661" width="12.7109375" style="181" customWidth="1"/>
    <col min="6662" max="6662" width="17.42578125" style="181" customWidth="1"/>
    <col min="6663" max="6912" width="9.140625" style="181"/>
    <col min="6913" max="6913" width="16.140625" style="181" customWidth="1"/>
    <col min="6914" max="6915" width="18.140625" style="181" customWidth="1"/>
    <col min="6916" max="6916" width="15.7109375" style="181" customWidth="1"/>
    <col min="6917" max="6917" width="12.7109375" style="181" customWidth="1"/>
    <col min="6918" max="6918" width="17.42578125" style="181" customWidth="1"/>
    <col min="6919" max="7168" width="9.140625" style="181"/>
    <col min="7169" max="7169" width="16.140625" style="181" customWidth="1"/>
    <col min="7170" max="7171" width="18.140625" style="181" customWidth="1"/>
    <col min="7172" max="7172" width="15.7109375" style="181" customWidth="1"/>
    <col min="7173" max="7173" width="12.7109375" style="181" customWidth="1"/>
    <col min="7174" max="7174" width="17.42578125" style="181" customWidth="1"/>
    <col min="7175" max="7424" width="9.140625" style="181"/>
    <col min="7425" max="7425" width="16.140625" style="181" customWidth="1"/>
    <col min="7426" max="7427" width="18.140625" style="181" customWidth="1"/>
    <col min="7428" max="7428" width="15.7109375" style="181" customWidth="1"/>
    <col min="7429" max="7429" width="12.7109375" style="181" customWidth="1"/>
    <col min="7430" max="7430" width="17.42578125" style="181" customWidth="1"/>
    <col min="7431" max="7680" width="9.140625" style="181"/>
    <col min="7681" max="7681" width="16.140625" style="181" customWidth="1"/>
    <col min="7682" max="7683" width="18.140625" style="181" customWidth="1"/>
    <col min="7684" max="7684" width="15.7109375" style="181" customWidth="1"/>
    <col min="7685" max="7685" width="12.7109375" style="181" customWidth="1"/>
    <col min="7686" max="7686" width="17.42578125" style="181" customWidth="1"/>
    <col min="7687" max="7936" width="9.140625" style="181"/>
    <col min="7937" max="7937" width="16.140625" style="181" customWidth="1"/>
    <col min="7938" max="7939" width="18.140625" style="181" customWidth="1"/>
    <col min="7940" max="7940" width="15.7109375" style="181" customWidth="1"/>
    <col min="7941" max="7941" width="12.7109375" style="181" customWidth="1"/>
    <col min="7942" max="7942" width="17.42578125" style="181" customWidth="1"/>
    <col min="7943" max="8192" width="9.140625" style="181"/>
    <col min="8193" max="8193" width="16.140625" style="181" customWidth="1"/>
    <col min="8194" max="8195" width="18.140625" style="181" customWidth="1"/>
    <col min="8196" max="8196" width="15.7109375" style="181" customWidth="1"/>
    <col min="8197" max="8197" width="12.7109375" style="181" customWidth="1"/>
    <col min="8198" max="8198" width="17.42578125" style="181" customWidth="1"/>
    <col min="8199" max="8448" width="9.140625" style="181"/>
    <col min="8449" max="8449" width="16.140625" style="181" customWidth="1"/>
    <col min="8450" max="8451" width="18.140625" style="181" customWidth="1"/>
    <col min="8452" max="8452" width="15.7109375" style="181" customWidth="1"/>
    <col min="8453" max="8453" width="12.7109375" style="181" customWidth="1"/>
    <col min="8454" max="8454" width="17.42578125" style="181" customWidth="1"/>
    <col min="8455" max="8704" width="9.140625" style="181"/>
    <col min="8705" max="8705" width="16.140625" style="181" customWidth="1"/>
    <col min="8706" max="8707" width="18.140625" style="181" customWidth="1"/>
    <col min="8708" max="8708" width="15.7109375" style="181" customWidth="1"/>
    <col min="8709" max="8709" width="12.7109375" style="181" customWidth="1"/>
    <col min="8710" max="8710" width="17.42578125" style="181" customWidth="1"/>
    <col min="8711" max="8960" width="9.140625" style="181"/>
    <col min="8961" max="8961" width="16.140625" style="181" customWidth="1"/>
    <col min="8962" max="8963" width="18.140625" style="181" customWidth="1"/>
    <col min="8964" max="8964" width="15.7109375" style="181" customWidth="1"/>
    <col min="8965" max="8965" width="12.7109375" style="181" customWidth="1"/>
    <col min="8966" max="8966" width="17.42578125" style="181" customWidth="1"/>
    <col min="8967" max="9216" width="9.140625" style="181"/>
    <col min="9217" max="9217" width="16.140625" style="181" customWidth="1"/>
    <col min="9218" max="9219" width="18.140625" style="181" customWidth="1"/>
    <col min="9220" max="9220" width="15.7109375" style="181" customWidth="1"/>
    <col min="9221" max="9221" width="12.7109375" style="181" customWidth="1"/>
    <col min="9222" max="9222" width="17.42578125" style="181" customWidth="1"/>
    <col min="9223" max="9472" width="9.140625" style="181"/>
    <col min="9473" max="9473" width="16.140625" style="181" customWidth="1"/>
    <col min="9474" max="9475" width="18.140625" style="181" customWidth="1"/>
    <col min="9476" max="9476" width="15.7109375" style="181" customWidth="1"/>
    <col min="9477" max="9477" width="12.7109375" style="181" customWidth="1"/>
    <col min="9478" max="9478" width="17.42578125" style="181" customWidth="1"/>
    <col min="9479" max="9728" width="9.140625" style="181"/>
    <col min="9729" max="9729" width="16.140625" style="181" customWidth="1"/>
    <col min="9730" max="9731" width="18.140625" style="181" customWidth="1"/>
    <col min="9732" max="9732" width="15.7109375" style="181" customWidth="1"/>
    <col min="9733" max="9733" width="12.7109375" style="181" customWidth="1"/>
    <col min="9734" max="9734" width="17.42578125" style="181" customWidth="1"/>
    <col min="9735" max="9984" width="9.140625" style="181"/>
    <col min="9985" max="9985" width="16.140625" style="181" customWidth="1"/>
    <col min="9986" max="9987" width="18.140625" style="181" customWidth="1"/>
    <col min="9988" max="9988" width="15.7109375" style="181" customWidth="1"/>
    <col min="9989" max="9989" width="12.7109375" style="181" customWidth="1"/>
    <col min="9990" max="9990" width="17.42578125" style="181" customWidth="1"/>
    <col min="9991" max="10240" width="9.140625" style="181"/>
    <col min="10241" max="10241" width="16.140625" style="181" customWidth="1"/>
    <col min="10242" max="10243" width="18.140625" style="181" customWidth="1"/>
    <col min="10244" max="10244" width="15.7109375" style="181" customWidth="1"/>
    <col min="10245" max="10245" width="12.7109375" style="181" customWidth="1"/>
    <col min="10246" max="10246" width="17.42578125" style="181" customWidth="1"/>
    <col min="10247" max="10496" width="9.140625" style="181"/>
    <col min="10497" max="10497" width="16.140625" style="181" customWidth="1"/>
    <col min="10498" max="10499" width="18.140625" style="181" customWidth="1"/>
    <col min="10500" max="10500" width="15.7109375" style="181" customWidth="1"/>
    <col min="10501" max="10501" width="12.7109375" style="181" customWidth="1"/>
    <col min="10502" max="10502" width="17.42578125" style="181" customWidth="1"/>
    <col min="10503" max="10752" width="9.140625" style="181"/>
    <col min="10753" max="10753" width="16.140625" style="181" customWidth="1"/>
    <col min="10754" max="10755" width="18.140625" style="181" customWidth="1"/>
    <col min="10756" max="10756" width="15.7109375" style="181" customWidth="1"/>
    <col min="10757" max="10757" width="12.7109375" style="181" customWidth="1"/>
    <col min="10758" max="10758" width="17.42578125" style="181" customWidth="1"/>
    <col min="10759" max="11008" width="9.140625" style="181"/>
    <col min="11009" max="11009" width="16.140625" style="181" customWidth="1"/>
    <col min="11010" max="11011" width="18.140625" style="181" customWidth="1"/>
    <col min="11012" max="11012" width="15.7109375" style="181" customWidth="1"/>
    <col min="11013" max="11013" width="12.7109375" style="181" customWidth="1"/>
    <col min="11014" max="11014" width="17.42578125" style="181" customWidth="1"/>
    <col min="11015" max="11264" width="9.140625" style="181"/>
    <col min="11265" max="11265" width="16.140625" style="181" customWidth="1"/>
    <col min="11266" max="11267" width="18.140625" style="181" customWidth="1"/>
    <col min="11268" max="11268" width="15.7109375" style="181" customWidth="1"/>
    <col min="11269" max="11269" width="12.7109375" style="181" customWidth="1"/>
    <col min="11270" max="11270" width="17.42578125" style="181" customWidth="1"/>
    <col min="11271" max="11520" width="9.140625" style="181"/>
    <col min="11521" max="11521" width="16.140625" style="181" customWidth="1"/>
    <col min="11522" max="11523" width="18.140625" style="181" customWidth="1"/>
    <col min="11524" max="11524" width="15.7109375" style="181" customWidth="1"/>
    <col min="11525" max="11525" width="12.7109375" style="181" customWidth="1"/>
    <col min="11526" max="11526" width="17.42578125" style="181" customWidth="1"/>
    <col min="11527" max="11776" width="9.140625" style="181"/>
    <col min="11777" max="11777" width="16.140625" style="181" customWidth="1"/>
    <col min="11778" max="11779" width="18.140625" style="181" customWidth="1"/>
    <col min="11780" max="11780" width="15.7109375" style="181" customWidth="1"/>
    <col min="11781" max="11781" width="12.7109375" style="181" customWidth="1"/>
    <col min="11782" max="11782" width="17.42578125" style="181" customWidth="1"/>
    <col min="11783" max="12032" width="9.140625" style="181"/>
    <col min="12033" max="12033" width="16.140625" style="181" customWidth="1"/>
    <col min="12034" max="12035" width="18.140625" style="181" customWidth="1"/>
    <col min="12036" max="12036" width="15.7109375" style="181" customWidth="1"/>
    <col min="12037" max="12037" width="12.7109375" style="181" customWidth="1"/>
    <col min="12038" max="12038" width="17.42578125" style="181" customWidth="1"/>
    <col min="12039" max="12288" width="9.140625" style="181"/>
    <col min="12289" max="12289" width="16.140625" style="181" customWidth="1"/>
    <col min="12290" max="12291" width="18.140625" style="181" customWidth="1"/>
    <col min="12292" max="12292" width="15.7109375" style="181" customWidth="1"/>
    <col min="12293" max="12293" width="12.7109375" style="181" customWidth="1"/>
    <col min="12294" max="12294" width="17.42578125" style="181" customWidth="1"/>
    <col min="12295" max="12544" width="9.140625" style="181"/>
    <col min="12545" max="12545" width="16.140625" style="181" customWidth="1"/>
    <col min="12546" max="12547" width="18.140625" style="181" customWidth="1"/>
    <col min="12548" max="12548" width="15.7109375" style="181" customWidth="1"/>
    <col min="12549" max="12549" width="12.7109375" style="181" customWidth="1"/>
    <col min="12550" max="12550" width="17.42578125" style="181" customWidth="1"/>
    <col min="12551" max="12800" width="9.140625" style="181"/>
    <col min="12801" max="12801" width="16.140625" style="181" customWidth="1"/>
    <col min="12802" max="12803" width="18.140625" style="181" customWidth="1"/>
    <col min="12804" max="12804" width="15.7109375" style="181" customWidth="1"/>
    <col min="12805" max="12805" width="12.7109375" style="181" customWidth="1"/>
    <col min="12806" max="12806" width="17.42578125" style="181" customWidth="1"/>
    <col min="12807" max="13056" width="9.140625" style="181"/>
    <col min="13057" max="13057" width="16.140625" style="181" customWidth="1"/>
    <col min="13058" max="13059" width="18.140625" style="181" customWidth="1"/>
    <col min="13060" max="13060" width="15.7109375" style="181" customWidth="1"/>
    <col min="13061" max="13061" width="12.7109375" style="181" customWidth="1"/>
    <col min="13062" max="13062" width="17.42578125" style="181" customWidth="1"/>
    <col min="13063" max="13312" width="9.140625" style="181"/>
    <col min="13313" max="13313" width="16.140625" style="181" customWidth="1"/>
    <col min="13314" max="13315" width="18.140625" style="181" customWidth="1"/>
    <col min="13316" max="13316" width="15.7109375" style="181" customWidth="1"/>
    <col min="13317" max="13317" width="12.7109375" style="181" customWidth="1"/>
    <col min="13318" max="13318" width="17.42578125" style="181" customWidth="1"/>
    <col min="13319" max="13568" width="9.140625" style="181"/>
    <col min="13569" max="13569" width="16.140625" style="181" customWidth="1"/>
    <col min="13570" max="13571" width="18.140625" style="181" customWidth="1"/>
    <col min="13572" max="13572" width="15.7109375" style="181" customWidth="1"/>
    <col min="13573" max="13573" width="12.7109375" style="181" customWidth="1"/>
    <col min="13574" max="13574" width="17.42578125" style="181" customWidth="1"/>
    <col min="13575" max="13824" width="9.140625" style="181"/>
    <col min="13825" max="13825" width="16.140625" style="181" customWidth="1"/>
    <col min="13826" max="13827" width="18.140625" style="181" customWidth="1"/>
    <col min="13828" max="13828" width="15.7109375" style="181" customWidth="1"/>
    <col min="13829" max="13829" width="12.7109375" style="181" customWidth="1"/>
    <col min="13830" max="13830" width="17.42578125" style="181" customWidth="1"/>
    <col min="13831" max="14080" width="9.140625" style="181"/>
    <col min="14081" max="14081" width="16.140625" style="181" customWidth="1"/>
    <col min="14082" max="14083" width="18.140625" style="181" customWidth="1"/>
    <col min="14084" max="14084" width="15.7109375" style="181" customWidth="1"/>
    <col min="14085" max="14085" width="12.7109375" style="181" customWidth="1"/>
    <col min="14086" max="14086" width="17.42578125" style="181" customWidth="1"/>
    <col min="14087" max="14336" width="9.140625" style="181"/>
    <col min="14337" max="14337" width="16.140625" style="181" customWidth="1"/>
    <col min="14338" max="14339" width="18.140625" style="181" customWidth="1"/>
    <col min="14340" max="14340" width="15.7109375" style="181" customWidth="1"/>
    <col min="14341" max="14341" width="12.7109375" style="181" customWidth="1"/>
    <col min="14342" max="14342" width="17.42578125" style="181" customWidth="1"/>
    <col min="14343" max="14592" width="9.140625" style="181"/>
    <col min="14593" max="14593" width="16.140625" style="181" customWidth="1"/>
    <col min="14594" max="14595" width="18.140625" style="181" customWidth="1"/>
    <col min="14596" max="14596" width="15.7109375" style="181" customWidth="1"/>
    <col min="14597" max="14597" width="12.7109375" style="181" customWidth="1"/>
    <col min="14598" max="14598" width="17.42578125" style="181" customWidth="1"/>
    <col min="14599" max="14848" width="9.140625" style="181"/>
    <col min="14849" max="14849" width="16.140625" style="181" customWidth="1"/>
    <col min="14850" max="14851" width="18.140625" style="181" customWidth="1"/>
    <col min="14852" max="14852" width="15.7109375" style="181" customWidth="1"/>
    <col min="14853" max="14853" width="12.7109375" style="181" customWidth="1"/>
    <col min="14854" max="14854" width="17.42578125" style="181" customWidth="1"/>
    <col min="14855" max="15104" width="9.140625" style="181"/>
    <col min="15105" max="15105" width="16.140625" style="181" customWidth="1"/>
    <col min="15106" max="15107" width="18.140625" style="181" customWidth="1"/>
    <col min="15108" max="15108" width="15.7109375" style="181" customWidth="1"/>
    <col min="15109" max="15109" width="12.7109375" style="181" customWidth="1"/>
    <col min="15110" max="15110" width="17.42578125" style="181" customWidth="1"/>
    <col min="15111" max="15360" width="9.140625" style="181"/>
    <col min="15361" max="15361" width="16.140625" style="181" customWidth="1"/>
    <col min="15362" max="15363" width="18.140625" style="181" customWidth="1"/>
    <col min="15364" max="15364" width="15.7109375" style="181" customWidth="1"/>
    <col min="15365" max="15365" width="12.7109375" style="181" customWidth="1"/>
    <col min="15366" max="15366" width="17.42578125" style="181" customWidth="1"/>
    <col min="15367" max="15616" width="9.140625" style="181"/>
    <col min="15617" max="15617" width="16.140625" style="181" customWidth="1"/>
    <col min="15618" max="15619" width="18.140625" style="181" customWidth="1"/>
    <col min="15620" max="15620" width="15.7109375" style="181" customWidth="1"/>
    <col min="15621" max="15621" width="12.7109375" style="181" customWidth="1"/>
    <col min="15622" max="15622" width="17.42578125" style="181" customWidth="1"/>
    <col min="15623" max="15872" width="9.140625" style="181"/>
    <col min="15873" max="15873" width="16.140625" style="181" customWidth="1"/>
    <col min="15874" max="15875" width="18.140625" style="181" customWidth="1"/>
    <col min="15876" max="15876" width="15.7109375" style="181" customWidth="1"/>
    <col min="15877" max="15877" width="12.7109375" style="181" customWidth="1"/>
    <col min="15878" max="15878" width="17.42578125" style="181" customWidth="1"/>
    <col min="15879" max="16128" width="9.140625" style="181"/>
    <col min="16129" max="16129" width="16.140625" style="181" customWidth="1"/>
    <col min="16130" max="16131" width="18.140625" style="181" customWidth="1"/>
    <col min="16132" max="16132" width="15.7109375" style="181" customWidth="1"/>
    <col min="16133" max="16133" width="12.7109375" style="181" customWidth="1"/>
    <col min="16134" max="16134" width="17.42578125" style="181" customWidth="1"/>
    <col min="16135" max="16384" width="9.140625" style="181"/>
  </cols>
  <sheetData>
    <row r="1" spans="1:11">
      <c r="A1" s="672" t="s">
        <v>195</v>
      </c>
      <c r="B1" s="672"/>
      <c r="C1" s="672"/>
      <c r="D1" s="672"/>
      <c r="E1" s="672"/>
      <c r="F1" s="672"/>
    </row>
    <row r="2" spans="1:11">
      <c r="A2" s="182" t="s">
        <v>196</v>
      </c>
      <c r="B2" s="182"/>
      <c r="C2" s="182"/>
      <c r="D2" s="182"/>
      <c r="E2" s="182"/>
      <c r="F2" s="182"/>
    </row>
    <row r="3" spans="1:11" ht="13.5" customHeight="1">
      <c r="A3" s="182"/>
      <c r="B3" s="182"/>
      <c r="C3" s="182"/>
      <c r="D3" s="182"/>
      <c r="E3" s="182"/>
      <c r="F3" s="182"/>
    </row>
    <row r="4" spans="1:11" ht="13.5" customHeight="1">
      <c r="A4" s="673" t="s">
        <v>197</v>
      </c>
      <c r="B4" s="673" t="s">
        <v>198</v>
      </c>
      <c r="C4" s="673" t="s">
        <v>199</v>
      </c>
      <c r="D4" s="673" t="s">
        <v>200</v>
      </c>
      <c r="E4" s="673" t="s">
        <v>201</v>
      </c>
      <c r="F4" s="673" t="s">
        <v>202</v>
      </c>
    </row>
    <row r="5" spans="1:11" s="183" customFormat="1" ht="44.25" customHeight="1">
      <c r="A5" s="674"/>
      <c r="B5" s="674"/>
      <c r="C5" s="674"/>
      <c r="D5" s="674"/>
      <c r="E5" s="674"/>
      <c r="F5" s="674"/>
    </row>
    <row r="6" spans="1:11" s="184" customFormat="1" ht="2.25" customHeight="1">
      <c r="A6" s="674"/>
      <c r="B6" s="675"/>
      <c r="C6" s="674"/>
      <c r="D6" s="674"/>
      <c r="E6" s="674"/>
      <c r="F6" s="674"/>
    </row>
    <row r="7" spans="1:11" s="184" customFormat="1" ht="13.5" customHeight="1">
      <c r="A7" s="185" t="s">
        <v>203</v>
      </c>
      <c r="B7" s="184">
        <v>1043</v>
      </c>
      <c r="C7" s="186">
        <v>39</v>
      </c>
      <c r="D7" s="186">
        <v>22</v>
      </c>
      <c r="E7" s="186">
        <v>15</v>
      </c>
      <c r="F7" s="187">
        <f>D7/B7*10000</f>
        <v>210.93000958772771</v>
      </c>
      <c r="J7" s="188"/>
      <c r="K7" s="189"/>
    </row>
    <row r="8" spans="1:11" s="184" customFormat="1" ht="13.5" customHeight="1">
      <c r="A8" s="190" t="s">
        <v>204</v>
      </c>
      <c r="B8" s="191">
        <v>1347</v>
      </c>
      <c r="C8" s="192">
        <v>49</v>
      </c>
      <c r="D8" s="192">
        <v>37</v>
      </c>
      <c r="E8" s="192">
        <v>21</v>
      </c>
      <c r="F8" s="193">
        <f>D8/B8*10000</f>
        <v>274.6844840386043</v>
      </c>
      <c r="J8" s="188"/>
      <c r="K8" s="189"/>
    </row>
    <row r="9" spans="1:11" s="184" customFormat="1" ht="13.5" customHeight="1">
      <c r="A9" s="190" t="s">
        <v>205</v>
      </c>
      <c r="B9" s="184">
        <v>1054</v>
      </c>
      <c r="C9" s="192">
        <v>53</v>
      </c>
      <c r="D9" s="192">
        <v>38</v>
      </c>
      <c r="E9" s="192">
        <v>23</v>
      </c>
      <c r="F9" s="193">
        <f t="shared" ref="F9:F22" si="0">D9/B9*10000</f>
        <v>360.53130929791274</v>
      </c>
      <c r="J9" s="188"/>
      <c r="K9" s="189"/>
    </row>
    <row r="10" spans="1:11" s="184" customFormat="1" ht="13.5" customHeight="1">
      <c r="A10" s="190" t="s">
        <v>206</v>
      </c>
      <c r="B10" s="184">
        <v>673</v>
      </c>
      <c r="C10" s="192">
        <v>15</v>
      </c>
      <c r="D10" s="192">
        <v>9</v>
      </c>
      <c r="E10" s="192">
        <v>5</v>
      </c>
      <c r="F10" s="193">
        <f t="shared" si="0"/>
        <v>133.72956909361068</v>
      </c>
      <c r="J10" s="188"/>
      <c r="K10" s="189"/>
    </row>
    <row r="11" spans="1:11" s="184" customFormat="1" ht="13.5" customHeight="1">
      <c r="A11" s="190" t="s">
        <v>207</v>
      </c>
      <c r="B11" s="184">
        <v>744</v>
      </c>
      <c r="C11" s="192">
        <v>26</v>
      </c>
      <c r="D11" s="192">
        <v>30</v>
      </c>
      <c r="E11" s="192">
        <v>14</v>
      </c>
      <c r="F11" s="193">
        <f t="shared" si="0"/>
        <v>403.22580645161287</v>
      </c>
      <c r="J11" s="188"/>
      <c r="K11" s="189"/>
    </row>
    <row r="12" spans="1:11" s="184" customFormat="1" ht="13.5" customHeight="1">
      <c r="A12" s="190" t="s">
        <v>208</v>
      </c>
      <c r="B12" s="184">
        <v>963</v>
      </c>
      <c r="C12" s="192">
        <v>24</v>
      </c>
      <c r="D12" s="192">
        <v>18</v>
      </c>
      <c r="E12" s="192">
        <v>10</v>
      </c>
      <c r="F12" s="193">
        <f t="shared" si="0"/>
        <v>186.91588785046727</v>
      </c>
      <c r="J12" s="188"/>
      <c r="K12" s="189"/>
    </row>
    <row r="13" spans="1:11" s="184" customFormat="1" ht="13.5" customHeight="1">
      <c r="A13" s="190" t="s">
        <v>209</v>
      </c>
      <c r="B13" s="184">
        <v>1418</v>
      </c>
      <c r="C13" s="192">
        <v>59</v>
      </c>
      <c r="D13" s="192">
        <v>73</v>
      </c>
      <c r="E13" s="192">
        <v>30</v>
      </c>
      <c r="F13" s="193">
        <f t="shared" si="0"/>
        <v>514.80959097320169</v>
      </c>
      <c r="J13" s="188"/>
      <c r="K13" s="189"/>
    </row>
    <row r="14" spans="1:11" s="184" customFormat="1" ht="13.5" customHeight="1">
      <c r="A14" s="190" t="s">
        <v>210</v>
      </c>
      <c r="B14" s="184">
        <v>1586</v>
      </c>
      <c r="C14" s="192">
        <v>40</v>
      </c>
      <c r="D14" s="192">
        <v>23</v>
      </c>
      <c r="E14" s="192">
        <v>9</v>
      </c>
      <c r="F14" s="193">
        <f t="shared" si="0"/>
        <v>145.01891551071878</v>
      </c>
      <c r="J14" s="188"/>
      <c r="K14" s="189"/>
    </row>
    <row r="15" spans="1:11" s="184" customFormat="1" ht="13.5" customHeight="1">
      <c r="A15" s="190" t="s">
        <v>211</v>
      </c>
      <c r="B15" s="184">
        <v>1553</v>
      </c>
      <c r="C15" s="192">
        <v>25</v>
      </c>
      <c r="D15" s="192">
        <v>18</v>
      </c>
      <c r="E15" s="192">
        <v>17</v>
      </c>
      <c r="F15" s="193">
        <f t="shared" si="0"/>
        <v>115.90470057952349</v>
      </c>
      <c r="J15" s="188"/>
      <c r="K15" s="189"/>
    </row>
    <row r="16" spans="1:11" s="184" customFormat="1" ht="13.5" customHeight="1">
      <c r="A16" s="190" t="s">
        <v>212</v>
      </c>
      <c r="B16" s="184">
        <v>1232</v>
      </c>
      <c r="C16" s="192">
        <v>23</v>
      </c>
      <c r="D16" s="192">
        <v>6</v>
      </c>
      <c r="E16" s="192">
        <v>3</v>
      </c>
      <c r="F16" s="193">
        <f t="shared" si="0"/>
        <v>48.701298701298697</v>
      </c>
      <c r="J16" s="188"/>
      <c r="K16" s="189"/>
    </row>
    <row r="17" spans="1:11" s="184" customFormat="1" ht="13.5" customHeight="1">
      <c r="A17" s="190" t="s">
        <v>213</v>
      </c>
      <c r="B17" s="184">
        <v>1433</v>
      </c>
      <c r="C17" s="192">
        <v>43</v>
      </c>
      <c r="D17" s="192">
        <v>22</v>
      </c>
      <c r="E17" s="192">
        <v>8</v>
      </c>
      <c r="F17" s="193">
        <f t="shared" si="0"/>
        <v>153.52407536636426</v>
      </c>
      <c r="J17" s="188"/>
      <c r="K17" s="189"/>
    </row>
    <row r="18" spans="1:11" s="184" customFormat="1" ht="13.5" customHeight="1">
      <c r="A18" s="190" t="s">
        <v>214</v>
      </c>
      <c r="B18" s="184">
        <v>1474</v>
      </c>
      <c r="C18" s="192">
        <v>16</v>
      </c>
      <c r="D18" s="192">
        <v>34</v>
      </c>
      <c r="E18" s="192">
        <v>16</v>
      </c>
      <c r="F18" s="193">
        <f t="shared" si="0"/>
        <v>230.66485753052916</v>
      </c>
      <c r="J18" s="188"/>
      <c r="K18" s="189"/>
    </row>
    <row r="19" spans="1:11" s="184" customFormat="1" ht="13.5" customHeight="1">
      <c r="A19" s="190" t="s">
        <v>215</v>
      </c>
      <c r="B19" s="184">
        <v>3685</v>
      </c>
      <c r="C19" s="192">
        <v>49</v>
      </c>
      <c r="D19" s="192">
        <v>120</v>
      </c>
      <c r="E19" s="192">
        <v>69</v>
      </c>
      <c r="F19" s="193">
        <f t="shared" si="0"/>
        <v>325.64450474898234</v>
      </c>
      <c r="J19" s="188"/>
      <c r="K19" s="189"/>
    </row>
    <row r="20" spans="1:11" s="184" customFormat="1" ht="13.5" customHeight="1">
      <c r="A20" s="190" t="s">
        <v>216</v>
      </c>
      <c r="B20" s="184">
        <v>9430</v>
      </c>
      <c r="C20" s="192">
        <v>315</v>
      </c>
      <c r="D20" s="192">
        <v>251</v>
      </c>
      <c r="E20" s="192">
        <v>100</v>
      </c>
      <c r="F20" s="193">
        <f t="shared" si="0"/>
        <v>266.17179215270414</v>
      </c>
      <c r="J20" s="188"/>
      <c r="K20" s="189"/>
    </row>
    <row r="21" spans="1:11" s="184" customFormat="1" ht="13.5" customHeight="1">
      <c r="A21" s="190" t="s">
        <v>217</v>
      </c>
      <c r="B21" s="184">
        <v>1886</v>
      </c>
      <c r="C21" s="192">
        <v>35</v>
      </c>
      <c r="D21" s="192">
        <v>48</v>
      </c>
      <c r="E21" s="192">
        <v>28</v>
      </c>
      <c r="F21" s="193">
        <f t="shared" si="0"/>
        <v>254.50689289501591</v>
      </c>
      <c r="J21" s="188"/>
      <c r="K21" s="189"/>
    </row>
    <row r="22" spans="1:11" ht="13.5" customHeight="1">
      <c r="A22" s="194" t="s">
        <v>218</v>
      </c>
      <c r="B22" s="194">
        <f>SUM(B7:B21)</f>
        <v>29521</v>
      </c>
      <c r="C22" s="194">
        <v>811</v>
      </c>
      <c r="D22" s="194">
        <f>SUM(D7:D21)</f>
        <v>749</v>
      </c>
      <c r="E22" s="194">
        <f>SUM(E7:E21)</f>
        <v>368</v>
      </c>
      <c r="F22" s="194">
        <f t="shared" si="0"/>
        <v>253.71769249009179</v>
      </c>
    </row>
    <row r="23" spans="1:11" ht="13.5" customHeight="1"/>
    <row r="32" spans="1:11">
      <c r="B32" s="196"/>
      <c r="C32" s="196"/>
    </row>
    <row r="33" spans="2:3">
      <c r="B33" s="196"/>
      <c r="C33" s="196"/>
    </row>
    <row r="34" spans="2:3">
      <c r="B34" s="196"/>
      <c r="C34" s="196"/>
    </row>
    <row r="35" spans="2:3">
      <c r="B35" s="196"/>
      <c r="C35" s="196"/>
    </row>
    <row r="36" spans="2:3">
      <c r="B36" s="196"/>
      <c r="C36" s="196"/>
    </row>
    <row r="37" spans="2:3">
      <c r="B37" s="196"/>
      <c r="C37" s="196"/>
    </row>
    <row r="38" spans="2:3">
      <c r="B38" s="196"/>
      <c r="C38" s="196"/>
    </row>
    <row r="39" spans="2:3">
      <c r="B39" s="196"/>
      <c r="C39" s="196"/>
    </row>
    <row r="40" spans="2:3">
      <c r="B40" s="196"/>
      <c r="C40" s="196"/>
    </row>
    <row r="41" spans="2:3">
      <c r="B41" s="196"/>
      <c r="C41" s="196"/>
    </row>
    <row r="42" spans="2:3">
      <c r="B42" s="196"/>
      <c r="C42" s="196"/>
    </row>
    <row r="43" spans="2:3">
      <c r="B43" s="196"/>
      <c r="C43" s="196"/>
    </row>
    <row r="44" spans="2:3">
      <c r="B44" s="196"/>
      <c r="C44" s="196"/>
    </row>
    <row r="45" spans="2:3">
      <c r="B45" s="196"/>
      <c r="C45" s="196"/>
    </row>
    <row r="46" spans="2:3">
      <c r="B46" s="196"/>
      <c r="C46" s="196"/>
    </row>
    <row r="47" spans="2:3">
      <c r="B47" s="196"/>
      <c r="C47" s="196"/>
    </row>
    <row r="48" spans="2:3">
      <c r="B48" s="196"/>
      <c r="C48" s="196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6:C60"/>
  <sheetViews>
    <sheetView topLeftCell="A34" workbookViewId="0">
      <selection activeCell="E7" sqref="E7"/>
    </sheetView>
  </sheetViews>
  <sheetFormatPr defaultColWidth="9.140625"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6" spans="1:3">
      <c r="A36" s="676" t="s">
        <v>219</v>
      </c>
      <c r="B36" s="676"/>
      <c r="C36" s="676"/>
    </row>
    <row r="37" spans="1:3">
      <c r="A37" s="197" t="s">
        <v>220</v>
      </c>
      <c r="B37" s="197"/>
      <c r="C37" s="197"/>
    </row>
    <row r="38" spans="1:3" ht="38.25">
      <c r="A38" s="145" t="s">
        <v>221</v>
      </c>
      <c r="B38" s="198" t="s">
        <v>222</v>
      </c>
      <c r="C38" s="198" t="s">
        <v>223</v>
      </c>
    </row>
    <row r="39" spans="1:3">
      <c r="A39" s="199" t="s">
        <v>224</v>
      </c>
      <c r="B39" s="200">
        <v>136</v>
      </c>
      <c r="C39" s="201">
        <f>B39/B60*100</f>
        <v>25.373134328358208</v>
      </c>
    </row>
    <row r="40" spans="1:3">
      <c r="A40" s="199" t="s">
        <v>225</v>
      </c>
      <c r="B40" s="200">
        <v>14</v>
      </c>
      <c r="C40" s="201">
        <f>B40/B60*100</f>
        <v>2.6119402985074625</v>
      </c>
    </row>
    <row r="41" spans="1:3">
      <c r="A41" s="199" t="s">
        <v>226</v>
      </c>
      <c r="B41" s="200">
        <v>190</v>
      </c>
      <c r="C41" s="201">
        <f>B41/$B$60*100</f>
        <v>35.447761194029852</v>
      </c>
    </row>
    <row r="42" spans="1:3">
      <c r="A42" s="199" t="s">
        <v>227</v>
      </c>
      <c r="B42" s="200">
        <v>5</v>
      </c>
      <c r="C42" s="201">
        <f>B42/$B$60*100</f>
        <v>0.93283582089552231</v>
      </c>
    </row>
    <row r="43" spans="1:3">
      <c r="A43" s="199" t="s">
        <v>228</v>
      </c>
      <c r="B43" s="200">
        <v>3</v>
      </c>
      <c r="C43" s="201">
        <f>B43/$B$60*100</f>
        <v>0.55970149253731338</v>
      </c>
    </row>
    <row r="44" spans="1:3">
      <c r="A44" s="199" t="s">
        <v>229</v>
      </c>
      <c r="B44" s="200">
        <v>16</v>
      </c>
      <c r="C44" s="201">
        <f t="shared" ref="C44:C59" si="0">B44/$B$60*100</f>
        <v>2.9850746268656714</v>
      </c>
    </row>
    <row r="45" spans="1:3">
      <c r="A45" s="199" t="s">
        <v>230</v>
      </c>
      <c r="B45" s="200">
        <v>7</v>
      </c>
      <c r="C45" s="201">
        <f t="shared" si="0"/>
        <v>1.3059701492537312</v>
      </c>
    </row>
    <row r="46" spans="1:3">
      <c r="A46" s="199" t="s">
        <v>231</v>
      </c>
      <c r="B46" s="200">
        <v>3</v>
      </c>
      <c r="C46" s="201">
        <f t="shared" si="0"/>
        <v>0.55970149253731338</v>
      </c>
    </row>
    <row r="47" spans="1:3">
      <c r="A47" s="199" t="s">
        <v>232</v>
      </c>
      <c r="B47" s="200">
        <v>3</v>
      </c>
      <c r="C47" s="201">
        <f t="shared" si="0"/>
        <v>0.55970149253731338</v>
      </c>
    </row>
    <row r="48" spans="1:3">
      <c r="A48" s="199" t="s">
        <v>233</v>
      </c>
      <c r="B48" s="200">
        <v>2</v>
      </c>
      <c r="C48" s="201">
        <f t="shared" si="0"/>
        <v>0.37313432835820892</v>
      </c>
    </row>
    <row r="49" spans="1:3">
      <c r="A49" s="199" t="s">
        <v>234</v>
      </c>
      <c r="B49" s="200">
        <v>2</v>
      </c>
      <c r="C49" s="201">
        <f t="shared" si="0"/>
        <v>0.37313432835820892</v>
      </c>
    </row>
    <row r="50" spans="1:3">
      <c r="A50" s="199" t="s">
        <v>235</v>
      </c>
      <c r="B50" s="200">
        <v>0</v>
      </c>
      <c r="C50" s="201">
        <f t="shared" si="0"/>
        <v>0</v>
      </c>
    </row>
    <row r="51" spans="1:3">
      <c r="A51" s="199" t="s">
        <v>236</v>
      </c>
      <c r="B51" s="200">
        <v>0</v>
      </c>
      <c r="C51" s="201">
        <f t="shared" si="0"/>
        <v>0</v>
      </c>
    </row>
    <row r="52" spans="1:3">
      <c r="A52" s="199" t="s">
        <v>237</v>
      </c>
      <c r="B52" s="200">
        <v>4</v>
      </c>
      <c r="C52" s="201">
        <f t="shared" si="0"/>
        <v>0.74626865671641784</v>
      </c>
    </row>
    <row r="53" spans="1:3">
      <c r="A53" s="199" t="s">
        <v>238</v>
      </c>
      <c r="B53" s="200">
        <v>46</v>
      </c>
      <c r="C53" s="201">
        <f t="shared" si="0"/>
        <v>8.5820895522388057</v>
      </c>
    </row>
    <row r="54" spans="1:3">
      <c r="A54" s="199" t="s">
        <v>239</v>
      </c>
      <c r="B54" s="200">
        <v>36</v>
      </c>
      <c r="C54" s="201">
        <f t="shared" si="0"/>
        <v>6.7164179104477615</v>
      </c>
    </row>
    <row r="55" spans="1:3">
      <c r="A55" s="199" t="s">
        <v>240</v>
      </c>
      <c r="B55" s="200">
        <v>10</v>
      </c>
      <c r="C55" s="201">
        <f t="shared" si="0"/>
        <v>1.8656716417910446</v>
      </c>
    </row>
    <row r="56" spans="1:3">
      <c r="A56" s="199" t="s">
        <v>241</v>
      </c>
      <c r="B56" s="200">
        <v>4</v>
      </c>
      <c r="C56" s="201">
        <f t="shared" si="0"/>
        <v>0.74626865671641784</v>
      </c>
    </row>
    <row r="57" spans="1:3">
      <c r="A57" s="199" t="s">
        <v>242</v>
      </c>
      <c r="B57" s="200">
        <v>31</v>
      </c>
      <c r="C57" s="201">
        <f t="shared" si="0"/>
        <v>5.7835820895522385</v>
      </c>
    </row>
    <row r="58" spans="1:3">
      <c r="A58" s="199" t="s">
        <v>243</v>
      </c>
      <c r="B58" s="200">
        <v>24</v>
      </c>
      <c r="C58" s="201">
        <f t="shared" si="0"/>
        <v>4.4776119402985071</v>
      </c>
    </row>
    <row r="59" spans="1:3">
      <c r="A59" s="199" t="s">
        <v>244</v>
      </c>
      <c r="B59" s="200">
        <v>0</v>
      </c>
      <c r="C59" s="145">
        <f t="shared" si="0"/>
        <v>0</v>
      </c>
    </row>
    <row r="60" spans="1:3">
      <c r="A60" s="198" t="s">
        <v>245</v>
      </c>
      <c r="B60" s="200">
        <f>SUM(B39:B59)</f>
        <v>536</v>
      </c>
      <c r="C60" s="145">
        <f>SUM(C39:C59)</f>
        <v>99.999999999999972</v>
      </c>
    </row>
  </sheetData>
  <mergeCells count="1">
    <mergeCell ref="A36:C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O94"/>
  <sheetViews>
    <sheetView workbookViewId="0">
      <selection activeCell="M14" sqref="M14"/>
    </sheetView>
  </sheetViews>
  <sheetFormatPr defaultRowHeight="11.25"/>
  <cols>
    <col min="1" max="2" width="9.140625" style="202"/>
    <col min="3" max="3" width="9.140625" style="202" customWidth="1"/>
    <col min="4" max="4" width="39.140625" style="202" customWidth="1"/>
    <col min="5" max="5" width="9.140625" style="202"/>
    <col min="6" max="6" width="4.85546875" style="202" customWidth="1"/>
    <col min="7" max="7" width="6.7109375" style="202" customWidth="1"/>
    <col min="8" max="8" width="31.42578125" style="202" customWidth="1"/>
    <col min="9" max="9" width="9" style="202" customWidth="1"/>
    <col min="10" max="10" width="7.7109375" style="202" customWidth="1"/>
    <col min="11" max="258" width="9.140625" style="202"/>
    <col min="259" max="259" width="9.140625" style="202" customWidth="1"/>
    <col min="260" max="260" width="39.140625" style="202" customWidth="1"/>
    <col min="261" max="261" width="9.140625" style="202"/>
    <col min="262" max="262" width="4.85546875" style="202" customWidth="1"/>
    <col min="263" max="263" width="6.7109375" style="202" customWidth="1"/>
    <col min="264" max="264" width="31.42578125" style="202" customWidth="1"/>
    <col min="265" max="265" width="9" style="202" customWidth="1"/>
    <col min="266" max="266" width="7.7109375" style="202" customWidth="1"/>
    <col min="267" max="514" width="9.140625" style="202"/>
    <col min="515" max="515" width="9.140625" style="202" customWidth="1"/>
    <col min="516" max="516" width="39.140625" style="202" customWidth="1"/>
    <col min="517" max="517" width="9.140625" style="202"/>
    <col min="518" max="518" width="4.85546875" style="202" customWidth="1"/>
    <col min="519" max="519" width="6.7109375" style="202" customWidth="1"/>
    <col min="520" max="520" width="31.42578125" style="202" customWidth="1"/>
    <col min="521" max="521" width="9" style="202" customWidth="1"/>
    <col min="522" max="522" width="7.7109375" style="202" customWidth="1"/>
    <col min="523" max="770" width="9.140625" style="202"/>
    <col min="771" max="771" width="9.140625" style="202" customWidth="1"/>
    <col min="772" max="772" width="39.140625" style="202" customWidth="1"/>
    <col min="773" max="773" width="9.140625" style="202"/>
    <col min="774" max="774" width="4.85546875" style="202" customWidth="1"/>
    <col min="775" max="775" width="6.7109375" style="202" customWidth="1"/>
    <col min="776" max="776" width="31.42578125" style="202" customWidth="1"/>
    <col min="777" max="777" width="9" style="202" customWidth="1"/>
    <col min="778" max="778" width="7.7109375" style="202" customWidth="1"/>
    <col min="779" max="1026" width="9.140625" style="202"/>
    <col min="1027" max="1027" width="9.140625" style="202" customWidth="1"/>
    <col min="1028" max="1028" width="39.140625" style="202" customWidth="1"/>
    <col min="1029" max="1029" width="9.140625" style="202"/>
    <col min="1030" max="1030" width="4.85546875" style="202" customWidth="1"/>
    <col min="1031" max="1031" width="6.7109375" style="202" customWidth="1"/>
    <col min="1032" max="1032" width="31.42578125" style="202" customWidth="1"/>
    <col min="1033" max="1033" width="9" style="202" customWidth="1"/>
    <col min="1034" max="1034" width="7.7109375" style="202" customWidth="1"/>
    <col min="1035" max="1282" width="9.140625" style="202"/>
    <col min="1283" max="1283" width="9.140625" style="202" customWidth="1"/>
    <col min="1284" max="1284" width="39.140625" style="202" customWidth="1"/>
    <col min="1285" max="1285" width="9.140625" style="202"/>
    <col min="1286" max="1286" width="4.85546875" style="202" customWidth="1"/>
    <col min="1287" max="1287" width="6.7109375" style="202" customWidth="1"/>
    <col min="1288" max="1288" width="31.42578125" style="202" customWidth="1"/>
    <col min="1289" max="1289" width="9" style="202" customWidth="1"/>
    <col min="1290" max="1290" width="7.7109375" style="202" customWidth="1"/>
    <col min="1291" max="1538" width="9.140625" style="202"/>
    <col min="1539" max="1539" width="9.140625" style="202" customWidth="1"/>
    <col min="1540" max="1540" width="39.140625" style="202" customWidth="1"/>
    <col min="1541" max="1541" width="9.140625" style="202"/>
    <col min="1542" max="1542" width="4.85546875" style="202" customWidth="1"/>
    <col min="1543" max="1543" width="6.7109375" style="202" customWidth="1"/>
    <col min="1544" max="1544" width="31.42578125" style="202" customWidth="1"/>
    <col min="1545" max="1545" width="9" style="202" customWidth="1"/>
    <col min="1546" max="1546" width="7.7109375" style="202" customWidth="1"/>
    <col min="1547" max="1794" width="9.140625" style="202"/>
    <col min="1795" max="1795" width="9.140625" style="202" customWidth="1"/>
    <col min="1796" max="1796" width="39.140625" style="202" customWidth="1"/>
    <col min="1797" max="1797" width="9.140625" style="202"/>
    <col min="1798" max="1798" width="4.85546875" style="202" customWidth="1"/>
    <col min="1799" max="1799" width="6.7109375" style="202" customWidth="1"/>
    <col min="1800" max="1800" width="31.42578125" style="202" customWidth="1"/>
    <col min="1801" max="1801" width="9" style="202" customWidth="1"/>
    <col min="1802" max="1802" width="7.7109375" style="202" customWidth="1"/>
    <col min="1803" max="2050" width="9.140625" style="202"/>
    <col min="2051" max="2051" width="9.140625" style="202" customWidth="1"/>
    <col min="2052" max="2052" width="39.140625" style="202" customWidth="1"/>
    <col min="2053" max="2053" width="9.140625" style="202"/>
    <col min="2054" max="2054" width="4.85546875" style="202" customWidth="1"/>
    <col min="2055" max="2055" width="6.7109375" style="202" customWidth="1"/>
    <col min="2056" max="2056" width="31.42578125" style="202" customWidth="1"/>
    <col min="2057" max="2057" width="9" style="202" customWidth="1"/>
    <col min="2058" max="2058" width="7.7109375" style="202" customWidth="1"/>
    <col min="2059" max="2306" width="9.140625" style="202"/>
    <col min="2307" max="2307" width="9.140625" style="202" customWidth="1"/>
    <col min="2308" max="2308" width="39.140625" style="202" customWidth="1"/>
    <col min="2309" max="2309" width="9.140625" style="202"/>
    <col min="2310" max="2310" width="4.85546875" style="202" customWidth="1"/>
    <col min="2311" max="2311" width="6.7109375" style="202" customWidth="1"/>
    <col min="2312" max="2312" width="31.42578125" style="202" customWidth="1"/>
    <col min="2313" max="2313" width="9" style="202" customWidth="1"/>
    <col min="2314" max="2314" width="7.7109375" style="202" customWidth="1"/>
    <col min="2315" max="2562" width="9.140625" style="202"/>
    <col min="2563" max="2563" width="9.140625" style="202" customWidth="1"/>
    <col min="2564" max="2564" width="39.140625" style="202" customWidth="1"/>
    <col min="2565" max="2565" width="9.140625" style="202"/>
    <col min="2566" max="2566" width="4.85546875" style="202" customWidth="1"/>
    <col min="2567" max="2567" width="6.7109375" style="202" customWidth="1"/>
    <col min="2568" max="2568" width="31.42578125" style="202" customWidth="1"/>
    <col min="2569" max="2569" width="9" style="202" customWidth="1"/>
    <col min="2570" max="2570" width="7.7109375" style="202" customWidth="1"/>
    <col min="2571" max="2818" width="9.140625" style="202"/>
    <col min="2819" max="2819" width="9.140625" style="202" customWidth="1"/>
    <col min="2820" max="2820" width="39.140625" style="202" customWidth="1"/>
    <col min="2821" max="2821" width="9.140625" style="202"/>
    <col min="2822" max="2822" width="4.85546875" style="202" customWidth="1"/>
    <col min="2823" max="2823" width="6.7109375" style="202" customWidth="1"/>
    <col min="2824" max="2824" width="31.42578125" style="202" customWidth="1"/>
    <col min="2825" max="2825" width="9" style="202" customWidth="1"/>
    <col min="2826" max="2826" width="7.7109375" style="202" customWidth="1"/>
    <col min="2827" max="3074" width="9.140625" style="202"/>
    <col min="3075" max="3075" width="9.140625" style="202" customWidth="1"/>
    <col min="3076" max="3076" width="39.140625" style="202" customWidth="1"/>
    <col min="3077" max="3077" width="9.140625" style="202"/>
    <col min="3078" max="3078" width="4.85546875" style="202" customWidth="1"/>
    <col min="3079" max="3079" width="6.7109375" style="202" customWidth="1"/>
    <col min="3080" max="3080" width="31.42578125" style="202" customWidth="1"/>
    <col min="3081" max="3081" width="9" style="202" customWidth="1"/>
    <col min="3082" max="3082" width="7.7109375" style="202" customWidth="1"/>
    <col min="3083" max="3330" width="9.140625" style="202"/>
    <col min="3331" max="3331" width="9.140625" style="202" customWidth="1"/>
    <col min="3332" max="3332" width="39.140625" style="202" customWidth="1"/>
    <col min="3333" max="3333" width="9.140625" style="202"/>
    <col min="3334" max="3334" width="4.85546875" style="202" customWidth="1"/>
    <col min="3335" max="3335" width="6.7109375" style="202" customWidth="1"/>
    <col min="3336" max="3336" width="31.42578125" style="202" customWidth="1"/>
    <col min="3337" max="3337" width="9" style="202" customWidth="1"/>
    <col min="3338" max="3338" width="7.7109375" style="202" customWidth="1"/>
    <col min="3339" max="3586" width="9.140625" style="202"/>
    <col min="3587" max="3587" width="9.140625" style="202" customWidth="1"/>
    <col min="3588" max="3588" width="39.140625" style="202" customWidth="1"/>
    <col min="3589" max="3589" width="9.140625" style="202"/>
    <col min="3590" max="3590" width="4.85546875" style="202" customWidth="1"/>
    <col min="3591" max="3591" width="6.7109375" style="202" customWidth="1"/>
    <col min="3592" max="3592" width="31.42578125" style="202" customWidth="1"/>
    <col min="3593" max="3593" width="9" style="202" customWidth="1"/>
    <col min="3594" max="3594" width="7.7109375" style="202" customWidth="1"/>
    <col min="3595" max="3842" width="9.140625" style="202"/>
    <col min="3843" max="3843" width="9.140625" style="202" customWidth="1"/>
    <col min="3844" max="3844" width="39.140625" style="202" customWidth="1"/>
    <col min="3845" max="3845" width="9.140625" style="202"/>
    <col min="3846" max="3846" width="4.85546875" style="202" customWidth="1"/>
    <col min="3847" max="3847" width="6.7109375" style="202" customWidth="1"/>
    <col min="3848" max="3848" width="31.42578125" style="202" customWidth="1"/>
    <col min="3849" max="3849" width="9" style="202" customWidth="1"/>
    <col min="3850" max="3850" width="7.7109375" style="202" customWidth="1"/>
    <col min="3851" max="4098" width="9.140625" style="202"/>
    <col min="4099" max="4099" width="9.140625" style="202" customWidth="1"/>
    <col min="4100" max="4100" width="39.140625" style="202" customWidth="1"/>
    <col min="4101" max="4101" width="9.140625" style="202"/>
    <col min="4102" max="4102" width="4.85546875" style="202" customWidth="1"/>
    <col min="4103" max="4103" width="6.7109375" style="202" customWidth="1"/>
    <col min="4104" max="4104" width="31.42578125" style="202" customWidth="1"/>
    <col min="4105" max="4105" width="9" style="202" customWidth="1"/>
    <col min="4106" max="4106" width="7.7109375" style="202" customWidth="1"/>
    <col min="4107" max="4354" width="9.140625" style="202"/>
    <col min="4355" max="4355" width="9.140625" style="202" customWidth="1"/>
    <col min="4356" max="4356" width="39.140625" style="202" customWidth="1"/>
    <col min="4357" max="4357" width="9.140625" style="202"/>
    <col min="4358" max="4358" width="4.85546875" style="202" customWidth="1"/>
    <col min="4359" max="4359" width="6.7109375" style="202" customWidth="1"/>
    <col min="4360" max="4360" width="31.42578125" style="202" customWidth="1"/>
    <col min="4361" max="4361" width="9" style="202" customWidth="1"/>
    <col min="4362" max="4362" width="7.7109375" style="202" customWidth="1"/>
    <col min="4363" max="4610" width="9.140625" style="202"/>
    <col min="4611" max="4611" width="9.140625" style="202" customWidth="1"/>
    <col min="4612" max="4612" width="39.140625" style="202" customWidth="1"/>
    <col min="4613" max="4613" width="9.140625" style="202"/>
    <col min="4614" max="4614" width="4.85546875" style="202" customWidth="1"/>
    <col min="4615" max="4615" width="6.7109375" style="202" customWidth="1"/>
    <col min="4616" max="4616" width="31.42578125" style="202" customWidth="1"/>
    <col min="4617" max="4617" width="9" style="202" customWidth="1"/>
    <col min="4618" max="4618" width="7.7109375" style="202" customWidth="1"/>
    <col min="4619" max="4866" width="9.140625" style="202"/>
    <col min="4867" max="4867" width="9.140625" style="202" customWidth="1"/>
    <col min="4868" max="4868" width="39.140625" style="202" customWidth="1"/>
    <col min="4869" max="4869" width="9.140625" style="202"/>
    <col min="4870" max="4870" width="4.85546875" style="202" customWidth="1"/>
    <col min="4871" max="4871" width="6.7109375" style="202" customWidth="1"/>
    <col min="4872" max="4872" width="31.42578125" style="202" customWidth="1"/>
    <col min="4873" max="4873" width="9" style="202" customWidth="1"/>
    <col min="4874" max="4874" width="7.7109375" style="202" customWidth="1"/>
    <col min="4875" max="5122" width="9.140625" style="202"/>
    <col min="5123" max="5123" width="9.140625" style="202" customWidth="1"/>
    <col min="5124" max="5124" width="39.140625" style="202" customWidth="1"/>
    <col min="5125" max="5125" width="9.140625" style="202"/>
    <col min="5126" max="5126" width="4.85546875" style="202" customWidth="1"/>
    <col min="5127" max="5127" width="6.7109375" style="202" customWidth="1"/>
    <col min="5128" max="5128" width="31.42578125" style="202" customWidth="1"/>
    <col min="5129" max="5129" width="9" style="202" customWidth="1"/>
    <col min="5130" max="5130" width="7.7109375" style="202" customWidth="1"/>
    <col min="5131" max="5378" width="9.140625" style="202"/>
    <col min="5379" max="5379" width="9.140625" style="202" customWidth="1"/>
    <col min="5380" max="5380" width="39.140625" style="202" customWidth="1"/>
    <col min="5381" max="5381" width="9.140625" style="202"/>
    <col min="5382" max="5382" width="4.85546875" style="202" customWidth="1"/>
    <col min="5383" max="5383" width="6.7109375" style="202" customWidth="1"/>
    <col min="5384" max="5384" width="31.42578125" style="202" customWidth="1"/>
    <col min="5385" max="5385" width="9" style="202" customWidth="1"/>
    <col min="5386" max="5386" width="7.7109375" style="202" customWidth="1"/>
    <col min="5387" max="5634" width="9.140625" style="202"/>
    <col min="5635" max="5635" width="9.140625" style="202" customWidth="1"/>
    <col min="5636" max="5636" width="39.140625" style="202" customWidth="1"/>
    <col min="5637" max="5637" width="9.140625" style="202"/>
    <col min="5638" max="5638" width="4.85546875" style="202" customWidth="1"/>
    <col min="5639" max="5639" width="6.7109375" style="202" customWidth="1"/>
    <col min="5640" max="5640" width="31.42578125" style="202" customWidth="1"/>
    <col min="5641" max="5641" width="9" style="202" customWidth="1"/>
    <col min="5642" max="5642" width="7.7109375" style="202" customWidth="1"/>
    <col min="5643" max="5890" width="9.140625" style="202"/>
    <col min="5891" max="5891" width="9.140625" style="202" customWidth="1"/>
    <col min="5892" max="5892" width="39.140625" style="202" customWidth="1"/>
    <col min="5893" max="5893" width="9.140625" style="202"/>
    <col min="5894" max="5894" width="4.85546875" style="202" customWidth="1"/>
    <col min="5895" max="5895" width="6.7109375" style="202" customWidth="1"/>
    <col min="5896" max="5896" width="31.42578125" style="202" customWidth="1"/>
    <col min="5897" max="5897" width="9" style="202" customWidth="1"/>
    <col min="5898" max="5898" width="7.7109375" style="202" customWidth="1"/>
    <col min="5899" max="6146" width="9.140625" style="202"/>
    <col min="6147" max="6147" width="9.140625" style="202" customWidth="1"/>
    <col min="6148" max="6148" width="39.140625" style="202" customWidth="1"/>
    <col min="6149" max="6149" width="9.140625" style="202"/>
    <col min="6150" max="6150" width="4.85546875" style="202" customWidth="1"/>
    <col min="6151" max="6151" width="6.7109375" style="202" customWidth="1"/>
    <col min="6152" max="6152" width="31.42578125" style="202" customWidth="1"/>
    <col min="6153" max="6153" width="9" style="202" customWidth="1"/>
    <col min="6154" max="6154" width="7.7109375" style="202" customWidth="1"/>
    <col min="6155" max="6402" width="9.140625" style="202"/>
    <col min="6403" max="6403" width="9.140625" style="202" customWidth="1"/>
    <col min="6404" max="6404" width="39.140625" style="202" customWidth="1"/>
    <col min="6405" max="6405" width="9.140625" style="202"/>
    <col min="6406" max="6406" width="4.85546875" style="202" customWidth="1"/>
    <col min="6407" max="6407" width="6.7109375" style="202" customWidth="1"/>
    <col min="6408" max="6408" width="31.42578125" style="202" customWidth="1"/>
    <col min="6409" max="6409" width="9" style="202" customWidth="1"/>
    <col min="6410" max="6410" width="7.7109375" style="202" customWidth="1"/>
    <col min="6411" max="6658" width="9.140625" style="202"/>
    <col min="6659" max="6659" width="9.140625" style="202" customWidth="1"/>
    <col min="6660" max="6660" width="39.140625" style="202" customWidth="1"/>
    <col min="6661" max="6661" width="9.140625" style="202"/>
    <col min="6662" max="6662" width="4.85546875" style="202" customWidth="1"/>
    <col min="6663" max="6663" width="6.7109375" style="202" customWidth="1"/>
    <col min="6664" max="6664" width="31.42578125" style="202" customWidth="1"/>
    <col min="6665" max="6665" width="9" style="202" customWidth="1"/>
    <col min="6666" max="6666" width="7.7109375" style="202" customWidth="1"/>
    <col min="6667" max="6914" width="9.140625" style="202"/>
    <col min="6915" max="6915" width="9.140625" style="202" customWidth="1"/>
    <col min="6916" max="6916" width="39.140625" style="202" customWidth="1"/>
    <col min="6917" max="6917" width="9.140625" style="202"/>
    <col min="6918" max="6918" width="4.85546875" style="202" customWidth="1"/>
    <col min="6919" max="6919" width="6.7109375" style="202" customWidth="1"/>
    <col min="6920" max="6920" width="31.42578125" style="202" customWidth="1"/>
    <col min="6921" max="6921" width="9" style="202" customWidth="1"/>
    <col min="6922" max="6922" width="7.7109375" style="202" customWidth="1"/>
    <col min="6923" max="7170" width="9.140625" style="202"/>
    <col min="7171" max="7171" width="9.140625" style="202" customWidth="1"/>
    <col min="7172" max="7172" width="39.140625" style="202" customWidth="1"/>
    <col min="7173" max="7173" width="9.140625" style="202"/>
    <col min="7174" max="7174" width="4.85546875" style="202" customWidth="1"/>
    <col min="7175" max="7175" width="6.7109375" style="202" customWidth="1"/>
    <col min="7176" max="7176" width="31.42578125" style="202" customWidth="1"/>
    <col min="7177" max="7177" width="9" style="202" customWidth="1"/>
    <col min="7178" max="7178" width="7.7109375" style="202" customWidth="1"/>
    <col min="7179" max="7426" width="9.140625" style="202"/>
    <col min="7427" max="7427" width="9.140625" style="202" customWidth="1"/>
    <col min="7428" max="7428" width="39.140625" style="202" customWidth="1"/>
    <col min="7429" max="7429" width="9.140625" style="202"/>
    <col min="7430" max="7430" width="4.85546875" style="202" customWidth="1"/>
    <col min="7431" max="7431" width="6.7109375" style="202" customWidth="1"/>
    <col min="7432" max="7432" width="31.42578125" style="202" customWidth="1"/>
    <col min="7433" max="7433" width="9" style="202" customWidth="1"/>
    <col min="7434" max="7434" width="7.7109375" style="202" customWidth="1"/>
    <col min="7435" max="7682" width="9.140625" style="202"/>
    <col min="7683" max="7683" width="9.140625" style="202" customWidth="1"/>
    <col min="7684" max="7684" width="39.140625" style="202" customWidth="1"/>
    <col min="7685" max="7685" width="9.140625" style="202"/>
    <col min="7686" max="7686" width="4.85546875" style="202" customWidth="1"/>
    <col min="7687" max="7687" width="6.7109375" style="202" customWidth="1"/>
    <col min="7688" max="7688" width="31.42578125" style="202" customWidth="1"/>
    <col min="7689" max="7689" width="9" style="202" customWidth="1"/>
    <col min="7690" max="7690" width="7.7109375" style="202" customWidth="1"/>
    <col min="7691" max="7938" width="9.140625" style="202"/>
    <col min="7939" max="7939" width="9.140625" style="202" customWidth="1"/>
    <col min="7940" max="7940" width="39.140625" style="202" customWidth="1"/>
    <col min="7941" max="7941" width="9.140625" style="202"/>
    <col min="7942" max="7942" width="4.85546875" style="202" customWidth="1"/>
    <col min="7943" max="7943" width="6.7109375" style="202" customWidth="1"/>
    <col min="7944" max="7944" width="31.42578125" style="202" customWidth="1"/>
    <col min="7945" max="7945" width="9" style="202" customWidth="1"/>
    <col min="7946" max="7946" width="7.7109375" style="202" customWidth="1"/>
    <col min="7947" max="8194" width="9.140625" style="202"/>
    <col min="8195" max="8195" width="9.140625" style="202" customWidth="1"/>
    <col min="8196" max="8196" width="39.140625" style="202" customWidth="1"/>
    <col min="8197" max="8197" width="9.140625" style="202"/>
    <col min="8198" max="8198" width="4.85546875" style="202" customWidth="1"/>
    <col min="8199" max="8199" width="6.7109375" style="202" customWidth="1"/>
    <col min="8200" max="8200" width="31.42578125" style="202" customWidth="1"/>
    <col min="8201" max="8201" width="9" style="202" customWidth="1"/>
    <col min="8202" max="8202" width="7.7109375" style="202" customWidth="1"/>
    <col min="8203" max="8450" width="9.140625" style="202"/>
    <col min="8451" max="8451" width="9.140625" style="202" customWidth="1"/>
    <col min="8452" max="8452" width="39.140625" style="202" customWidth="1"/>
    <col min="8453" max="8453" width="9.140625" style="202"/>
    <col min="8454" max="8454" width="4.85546875" style="202" customWidth="1"/>
    <col min="8455" max="8455" width="6.7109375" style="202" customWidth="1"/>
    <col min="8456" max="8456" width="31.42578125" style="202" customWidth="1"/>
    <col min="8457" max="8457" width="9" style="202" customWidth="1"/>
    <col min="8458" max="8458" width="7.7109375" style="202" customWidth="1"/>
    <col min="8459" max="8706" width="9.140625" style="202"/>
    <col min="8707" max="8707" width="9.140625" style="202" customWidth="1"/>
    <col min="8708" max="8708" width="39.140625" style="202" customWidth="1"/>
    <col min="8709" max="8709" width="9.140625" style="202"/>
    <col min="8710" max="8710" width="4.85546875" style="202" customWidth="1"/>
    <col min="8711" max="8711" width="6.7109375" style="202" customWidth="1"/>
    <col min="8712" max="8712" width="31.42578125" style="202" customWidth="1"/>
    <col min="8713" max="8713" width="9" style="202" customWidth="1"/>
    <col min="8714" max="8714" width="7.7109375" style="202" customWidth="1"/>
    <col min="8715" max="8962" width="9.140625" style="202"/>
    <col min="8963" max="8963" width="9.140625" style="202" customWidth="1"/>
    <col min="8964" max="8964" width="39.140625" style="202" customWidth="1"/>
    <col min="8965" max="8965" width="9.140625" style="202"/>
    <col min="8966" max="8966" width="4.85546875" style="202" customWidth="1"/>
    <col min="8967" max="8967" width="6.7109375" style="202" customWidth="1"/>
    <col min="8968" max="8968" width="31.42578125" style="202" customWidth="1"/>
    <col min="8969" max="8969" width="9" style="202" customWidth="1"/>
    <col min="8970" max="8970" width="7.7109375" style="202" customWidth="1"/>
    <col min="8971" max="9218" width="9.140625" style="202"/>
    <col min="9219" max="9219" width="9.140625" style="202" customWidth="1"/>
    <col min="9220" max="9220" width="39.140625" style="202" customWidth="1"/>
    <col min="9221" max="9221" width="9.140625" style="202"/>
    <col min="9222" max="9222" width="4.85546875" style="202" customWidth="1"/>
    <col min="9223" max="9223" width="6.7109375" style="202" customWidth="1"/>
    <col min="9224" max="9224" width="31.42578125" style="202" customWidth="1"/>
    <col min="9225" max="9225" width="9" style="202" customWidth="1"/>
    <col min="9226" max="9226" width="7.7109375" style="202" customWidth="1"/>
    <col min="9227" max="9474" width="9.140625" style="202"/>
    <col min="9475" max="9475" width="9.140625" style="202" customWidth="1"/>
    <col min="9476" max="9476" width="39.140625" style="202" customWidth="1"/>
    <col min="9477" max="9477" width="9.140625" style="202"/>
    <col min="9478" max="9478" width="4.85546875" style="202" customWidth="1"/>
    <col min="9479" max="9479" width="6.7109375" style="202" customWidth="1"/>
    <col min="9480" max="9480" width="31.42578125" style="202" customWidth="1"/>
    <col min="9481" max="9481" width="9" style="202" customWidth="1"/>
    <col min="9482" max="9482" width="7.7109375" style="202" customWidth="1"/>
    <col min="9483" max="9730" width="9.140625" style="202"/>
    <col min="9731" max="9731" width="9.140625" style="202" customWidth="1"/>
    <col min="9732" max="9732" width="39.140625" style="202" customWidth="1"/>
    <col min="9733" max="9733" width="9.140625" style="202"/>
    <col min="9734" max="9734" width="4.85546875" style="202" customWidth="1"/>
    <col min="9735" max="9735" width="6.7109375" style="202" customWidth="1"/>
    <col min="9736" max="9736" width="31.42578125" style="202" customWidth="1"/>
    <col min="9737" max="9737" width="9" style="202" customWidth="1"/>
    <col min="9738" max="9738" width="7.7109375" style="202" customWidth="1"/>
    <col min="9739" max="9986" width="9.140625" style="202"/>
    <col min="9987" max="9987" width="9.140625" style="202" customWidth="1"/>
    <col min="9988" max="9988" width="39.140625" style="202" customWidth="1"/>
    <col min="9989" max="9989" width="9.140625" style="202"/>
    <col min="9990" max="9990" width="4.85546875" style="202" customWidth="1"/>
    <col min="9991" max="9991" width="6.7109375" style="202" customWidth="1"/>
    <col min="9992" max="9992" width="31.42578125" style="202" customWidth="1"/>
    <col min="9993" max="9993" width="9" style="202" customWidth="1"/>
    <col min="9994" max="9994" width="7.7109375" style="202" customWidth="1"/>
    <col min="9995" max="10242" width="9.140625" style="202"/>
    <col min="10243" max="10243" width="9.140625" style="202" customWidth="1"/>
    <col min="10244" max="10244" width="39.140625" style="202" customWidth="1"/>
    <col min="10245" max="10245" width="9.140625" style="202"/>
    <col min="10246" max="10246" width="4.85546875" style="202" customWidth="1"/>
    <col min="10247" max="10247" width="6.7109375" style="202" customWidth="1"/>
    <col min="10248" max="10248" width="31.42578125" style="202" customWidth="1"/>
    <col min="10249" max="10249" width="9" style="202" customWidth="1"/>
    <col min="10250" max="10250" width="7.7109375" style="202" customWidth="1"/>
    <col min="10251" max="10498" width="9.140625" style="202"/>
    <col min="10499" max="10499" width="9.140625" style="202" customWidth="1"/>
    <col min="10500" max="10500" width="39.140625" style="202" customWidth="1"/>
    <col min="10501" max="10501" width="9.140625" style="202"/>
    <col min="10502" max="10502" width="4.85546875" style="202" customWidth="1"/>
    <col min="10503" max="10503" width="6.7109375" style="202" customWidth="1"/>
    <col min="10504" max="10504" width="31.42578125" style="202" customWidth="1"/>
    <col min="10505" max="10505" width="9" style="202" customWidth="1"/>
    <col min="10506" max="10506" width="7.7109375" style="202" customWidth="1"/>
    <col min="10507" max="10754" width="9.140625" style="202"/>
    <col min="10755" max="10755" width="9.140625" style="202" customWidth="1"/>
    <col min="10756" max="10756" width="39.140625" style="202" customWidth="1"/>
    <col min="10757" max="10757" width="9.140625" style="202"/>
    <col min="10758" max="10758" width="4.85546875" style="202" customWidth="1"/>
    <col min="10759" max="10759" width="6.7109375" style="202" customWidth="1"/>
    <col min="10760" max="10760" width="31.42578125" style="202" customWidth="1"/>
    <col min="10761" max="10761" width="9" style="202" customWidth="1"/>
    <col min="10762" max="10762" width="7.7109375" style="202" customWidth="1"/>
    <col min="10763" max="11010" width="9.140625" style="202"/>
    <col min="11011" max="11011" width="9.140625" style="202" customWidth="1"/>
    <col min="11012" max="11012" width="39.140625" style="202" customWidth="1"/>
    <col min="11013" max="11013" width="9.140625" style="202"/>
    <col min="11014" max="11014" width="4.85546875" style="202" customWidth="1"/>
    <col min="11015" max="11015" width="6.7109375" style="202" customWidth="1"/>
    <col min="11016" max="11016" width="31.42578125" style="202" customWidth="1"/>
    <col min="11017" max="11017" width="9" style="202" customWidth="1"/>
    <col min="11018" max="11018" width="7.7109375" style="202" customWidth="1"/>
    <col min="11019" max="11266" width="9.140625" style="202"/>
    <col min="11267" max="11267" width="9.140625" style="202" customWidth="1"/>
    <col min="11268" max="11268" width="39.140625" style="202" customWidth="1"/>
    <col min="11269" max="11269" width="9.140625" style="202"/>
    <col min="11270" max="11270" width="4.85546875" style="202" customWidth="1"/>
    <col min="11271" max="11271" width="6.7109375" style="202" customWidth="1"/>
    <col min="11272" max="11272" width="31.42578125" style="202" customWidth="1"/>
    <col min="11273" max="11273" width="9" style="202" customWidth="1"/>
    <col min="11274" max="11274" width="7.7109375" style="202" customWidth="1"/>
    <col min="11275" max="11522" width="9.140625" style="202"/>
    <col min="11523" max="11523" width="9.140625" style="202" customWidth="1"/>
    <col min="11524" max="11524" width="39.140625" style="202" customWidth="1"/>
    <col min="11525" max="11525" width="9.140625" style="202"/>
    <col min="11526" max="11526" width="4.85546875" style="202" customWidth="1"/>
    <col min="11527" max="11527" width="6.7109375" style="202" customWidth="1"/>
    <col min="11528" max="11528" width="31.42578125" style="202" customWidth="1"/>
    <col min="11529" max="11529" width="9" style="202" customWidth="1"/>
    <col min="11530" max="11530" width="7.7109375" style="202" customWidth="1"/>
    <col min="11531" max="11778" width="9.140625" style="202"/>
    <col min="11779" max="11779" width="9.140625" style="202" customWidth="1"/>
    <col min="11780" max="11780" width="39.140625" style="202" customWidth="1"/>
    <col min="11781" max="11781" width="9.140625" style="202"/>
    <col min="11782" max="11782" width="4.85546875" style="202" customWidth="1"/>
    <col min="11783" max="11783" width="6.7109375" style="202" customWidth="1"/>
    <col min="11784" max="11784" width="31.42578125" style="202" customWidth="1"/>
    <col min="11785" max="11785" width="9" style="202" customWidth="1"/>
    <col min="11786" max="11786" width="7.7109375" style="202" customWidth="1"/>
    <col min="11787" max="12034" width="9.140625" style="202"/>
    <col min="12035" max="12035" width="9.140625" style="202" customWidth="1"/>
    <col min="12036" max="12036" width="39.140625" style="202" customWidth="1"/>
    <col min="12037" max="12037" width="9.140625" style="202"/>
    <col min="12038" max="12038" width="4.85546875" style="202" customWidth="1"/>
    <col min="12039" max="12039" width="6.7109375" style="202" customWidth="1"/>
    <col min="12040" max="12040" width="31.42578125" style="202" customWidth="1"/>
    <col min="12041" max="12041" width="9" style="202" customWidth="1"/>
    <col min="12042" max="12042" width="7.7109375" style="202" customWidth="1"/>
    <col min="12043" max="12290" width="9.140625" style="202"/>
    <col min="12291" max="12291" width="9.140625" style="202" customWidth="1"/>
    <col min="12292" max="12292" width="39.140625" style="202" customWidth="1"/>
    <col min="12293" max="12293" width="9.140625" style="202"/>
    <col min="12294" max="12294" width="4.85546875" style="202" customWidth="1"/>
    <col min="12295" max="12295" width="6.7109375" style="202" customWidth="1"/>
    <col min="12296" max="12296" width="31.42578125" style="202" customWidth="1"/>
    <col min="12297" max="12297" width="9" style="202" customWidth="1"/>
    <col min="12298" max="12298" width="7.7109375" style="202" customWidth="1"/>
    <col min="12299" max="12546" width="9.140625" style="202"/>
    <col min="12547" max="12547" width="9.140625" style="202" customWidth="1"/>
    <col min="12548" max="12548" width="39.140625" style="202" customWidth="1"/>
    <col min="12549" max="12549" width="9.140625" style="202"/>
    <col min="12550" max="12550" width="4.85546875" style="202" customWidth="1"/>
    <col min="12551" max="12551" width="6.7109375" style="202" customWidth="1"/>
    <col min="12552" max="12552" width="31.42578125" style="202" customWidth="1"/>
    <col min="12553" max="12553" width="9" style="202" customWidth="1"/>
    <col min="12554" max="12554" width="7.7109375" style="202" customWidth="1"/>
    <col min="12555" max="12802" width="9.140625" style="202"/>
    <col min="12803" max="12803" width="9.140625" style="202" customWidth="1"/>
    <col min="12804" max="12804" width="39.140625" style="202" customWidth="1"/>
    <col min="12805" max="12805" width="9.140625" style="202"/>
    <col min="12806" max="12806" width="4.85546875" style="202" customWidth="1"/>
    <col min="12807" max="12807" width="6.7109375" style="202" customWidth="1"/>
    <col min="12808" max="12808" width="31.42578125" style="202" customWidth="1"/>
    <col min="12809" max="12809" width="9" style="202" customWidth="1"/>
    <col min="12810" max="12810" width="7.7109375" style="202" customWidth="1"/>
    <col min="12811" max="13058" width="9.140625" style="202"/>
    <col min="13059" max="13059" width="9.140625" style="202" customWidth="1"/>
    <col min="13060" max="13060" width="39.140625" style="202" customWidth="1"/>
    <col min="13061" max="13061" width="9.140625" style="202"/>
    <col min="13062" max="13062" width="4.85546875" style="202" customWidth="1"/>
    <col min="13063" max="13063" width="6.7109375" style="202" customWidth="1"/>
    <col min="13064" max="13064" width="31.42578125" style="202" customWidth="1"/>
    <col min="13065" max="13065" width="9" style="202" customWidth="1"/>
    <col min="13066" max="13066" width="7.7109375" style="202" customWidth="1"/>
    <col min="13067" max="13314" width="9.140625" style="202"/>
    <col min="13315" max="13315" width="9.140625" style="202" customWidth="1"/>
    <col min="13316" max="13316" width="39.140625" style="202" customWidth="1"/>
    <col min="13317" max="13317" width="9.140625" style="202"/>
    <col min="13318" max="13318" width="4.85546875" style="202" customWidth="1"/>
    <col min="13319" max="13319" width="6.7109375" style="202" customWidth="1"/>
    <col min="13320" max="13320" width="31.42578125" style="202" customWidth="1"/>
    <col min="13321" max="13321" width="9" style="202" customWidth="1"/>
    <col min="13322" max="13322" width="7.7109375" style="202" customWidth="1"/>
    <col min="13323" max="13570" width="9.140625" style="202"/>
    <col min="13571" max="13571" width="9.140625" style="202" customWidth="1"/>
    <col min="13572" max="13572" width="39.140625" style="202" customWidth="1"/>
    <col min="13573" max="13573" width="9.140625" style="202"/>
    <col min="13574" max="13574" width="4.85546875" style="202" customWidth="1"/>
    <col min="13575" max="13575" width="6.7109375" style="202" customWidth="1"/>
    <col min="13576" max="13576" width="31.42578125" style="202" customWidth="1"/>
    <col min="13577" max="13577" width="9" style="202" customWidth="1"/>
    <col min="13578" max="13578" width="7.7109375" style="202" customWidth="1"/>
    <col min="13579" max="13826" width="9.140625" style="202"/>
    <col min="13827" max="13827" width="9.140625" style="202" customWidth="1"/>
    <col min="13828" max="13828" width="39.140625" style="202" customWidth="1"/>
    <col min="13829" max="13829" width="9.140625" style="202"/>
    <col min="13830" max="13830" width="4.85546875" style="202" customWidth="1"/>
    <col min="13831" max="13831" width="6.7109375" style="202" customWidth="1"/>
    <col min="13832" max="13832" width="31.42578125" style="202" customWidth="1"/>
    <col min="13833" max="13833" width="9" style="202" customWidth="1"/>
    <col min="13834" max="13834" width="7.7109375" style="202" customWidth="1"/>
    <col min="13835" max="14082" width="9.140625" style="202"/>
    <col min="14083" max="14083" width="9.140625" style="202" customWidth="1"/>
    <col min="14084" max="14084" width="39.140625" style="202" customWidth="1"/>
    <col min="14085" max="14085" width="9.140625" style="202"/>
    <col min="14086" max="14086" width="4.85546875" style="202" customWidth="1"/>
    <col min="14087" max="14087" width="6.7109375" style="202" customWidth="1"/>
    <col min="14088" max="14088" width="31.42578125" style="202" customWidth="1"/>
    <col min="14089" max="14089" width="9" style="202" customWidth="1"/>
    <col min="14090" max="14090" width="7.7109375" style="202" customWidth="1"/>
    <col min="14091" max="14338" width="9.140625" style="202"/>
    <col min="14339" max="14339" width="9.140625" style="202" customWidth="1"/>
    <col min="14340" max="14340" width="39.140625" style="202" customWidth="1"/>
    <col min="14341" max="14341" width="9.140625" style="202"/>
    <col min="14342" max="14342" width="4.85546875" style="202" customWidth="1"/>
    <col min="14343" max="14343" width="6.7109375" style="202" customWidth="1"/>
    <col min="14344" max="14344" width="31.42578125" style="202" customWidth="1"/>
    <col min="14345" max="14345" width="9" style="202" customWidth="1"/>
    <col min="14346" max="14346" width="7.7109375" style="202" customWidth="1"/>
    <col min="14347" max="14594" width="9.140625" style="202"/>
    <col min="14595" max="14595" width="9.140625" style="202" customWidth="1"/>
    <col min="14596" max="14596" width="39.140625" style="202" customWidth="1"/>
    <col min="14597" max="14597" width="9.140625" style="202"/>
    <col min="14598" max="14598" width="4.85546875" style="202" customWidth="1"/>
    <col min="14599" max="14599" width="6.7109375" style="202" customWidth="1"/>
    <col min="14600" max="14600" width="31.42578125" style="202" customWidth="1"/>
    <col min="14601" max="14601" width="9" style="202" customWidth="1"/>
    <col min="14602" max="14602" width="7.7109375" style="202" customWidth="1"/>
    <col min="14603" max="14850" width="9.140625" style="202"/>
    <col min="14851" max="14851" width="9.140625" style="202" customWidth="1"/>
    <col min="14852" max="14852" width="39.140625" style="202" customWidth="1"/>
    <col min="14853" max="14853" width="9.140625" style="202"/>
    <col min="14854" max="14854" width="4.85546875" style="202" customWidth="1"/>
    <col min="14855" max="14855" width="6.7109375" style="202" customWidth="1"/>
    <col min="14856" max="14856" width="31.42578125" style="202" customWidth="1"/>
    <col min="14857" max="14857" width="9" style="202" customWidth="1"/>
    <col min="14858" max="14858" width="7.7109375" style="202" customWidth="1"/>
    <col min="14859" max="15106" width="9.140625" style="202"/>
    <col min="15107" max="15107" width="9.140625" style="202" customWidth="1"/>
    <col min="15108" max="15108" width="39.140625" style="202" customWidth="1"/>
    <col min="15109" max="15109" width="9.140625" style="202"/>
    <col min="15110" max="15110" width="4.85546875" style="202" customWidth="1"/>
    <col min="15111" max="15111" width="6.7109375" style="202" customWidth="1"/>
    <col min="15112" max="15112" width="31.42578125" style="202" customWidth="1"/>
    <col min="15113" max="15113" width="9" style="202" customWidth="1"/>
    <col min="15114" max="15114" width="7.7109375" style="202" customWidth="1"/>
    <col min="15115" max="15362" width="9.140625" style="202"/>
    <col min="15363" max="15363" width="9.140625" style="202" customWidth="1"/>
    <col min="15364" max="15364" width="39.140625" style="202" customWidth="1"/>
    <col min="15365" max="15365" width="9.140625" style="202"/>
    <col min="15366" max="15366" width="4.85546875" style="202" customWidth="1"/>
    <col min="15367" max="15367" width="6.7109375" style="202" customWidth="1"/>
    <col min="15368" max="15368" width="31.42578125" style="202" customWidth="1"/>
    <col min="15369" max="15369" width="9" style="202" customWidth="1"/>
    <col min="15370" max="15370" width="7.7109375" style="202" customWidth="1"/>
    <col min="15371" max="15618" width="9.140625" style="202"/>
    <col min="15619" max="15619" width="9.140625" style="202" customWidth="1"/>
    <col min="15620" max="15620" width="39.140625" style="202" customWidth="1"/>
    <col min="15621" max="15621" width="9.140625" style="202"/>
    <col min="15622" max="15622" width="4.85546875" style="202" customWidth="1"/>
    <col min="15623" max="15623" width="6.7109375" style="202" customWidth="1"/>
    <col min="15624" max="15624" width="31.42578125" style="202" customWidth="1"/>
    <col min="15625" max="15625" width="9" style="202" customWidth="1"/>
    <col min="15626" max="15626" width="7.7109375" style="202" customWidth="1"/>
    <col min="15627" max="15874" width="9.140625" style="202"/>
    <col min="15875" max="15875" width="9.140625" style="202" customWidth="1"/>
    <col min="15876" max="15876" width="39.140625" style="202" customWidth="1"/>
    <col min="15877" max="15877" width="9.140625" style="202"/>
    <col min="15878" max="15878" width="4.85546875" style="202" customWidth="1"/>
    <col min="15879" max="15879" width="6.7109375" style="202" customWidth="1"/>
    <col min="15880" max="15880" width="31.42578125" style="202" customWidth="1"/>
    <col min="15881" max="15881" width="9" style="202" customWidth="1"/>
    <col min="15882" max="15882" width="7.7109375" style="202" customWidth="1"/>
    <col min="15883" max="16130" width="9.140625" style="202"/>
    <col min="16131" max="16131" width="9.140625" style="202" customWidth="1"/>
    <col min="16132" max="16132" width="39.140625" style="202" customWidth="1"/>
    <col min="16133" max="16133" width="9.140625" style="202"/>
    <col min="16134" max="16134" width="4.85546875" style="202" customWidth="1"/>
    <col min="16135" max="16135" width="6.7109375" style="202" customWidth="1"/>
    <col min="16136" max="16136" width="31.42578125" style="202" customWidth="1"/>
    <col min="16137" max="16137" width="9" style="202" customWidth="1"/>
    <col min="16138" max="16138" width="7.7109375" style="202" customWidth="1"/>
    <col min="16139" max="16384" width="9.140625" style="202"/>
  </cols>
  <sheetData>
    <row r="1" spans="6:15">
      <c r="F1" s="677" t="s">
        <v>246</v>
      </c>
      <c r="G1" s="677"/>
      <c r="H1" s="677"/>
      <c r="I1" s="677"/>
      <c r="J1" s="677"/>
    </row>
    <row r="2" spans="6:15">
      <c r="I2" s="202" t="s">
        <v>247</v>
      </c>
    </row>
    <row r="3" spans="6:15" ht="14.25">
      <c r="F3" s="678" t="s">
        <v>248</v>
      </c>
      <c r="G3" s="679"/>
      <c r="H3" s="680"/>
      <c r="I3" s="684" t="s">
        <v>249</v>
      </c>
      <c r="J3" s="685"/>
      <c r="K3" s="203"/>
      <c r="L3" s="203"/>
      <c r="M3" s="686"/>
      <c r="N3" s="686"/>
      <c r="O3" s="686"/>
    </row>
    <row r="4" spans="6:15" ht="22.5" customHeight="1">
      <c r="F4" s="681"/>
      <c r="G4" s="682"/>
      <c r="H4" s="683"/>
      <c r="I4" s="204" t="s">
        <v>250</v>
      </c>
      <c r="J4" s="204" t="s">
        <v>251</v>
      </c>
      <c r="K4" s="203"/>
      <c r="L4" s="203"/>
      <c r="M4" s="686"/>
      <c r="N4" s="686"/>
      <c r="O4" s="686"/>
    </row>
    <row r="5" spans="6:15" ht="12">
      <c r="F5" s="684" t="s">
        <v>252</v>
      </c>
      <c r="G5" s="687"/>
      <c r="H5" s="687"/>
      <c r="I5" s="205">
        <f>SUM(I6+I7+I13+I22+I23+I24+I29)</f>
        <v>10388</v>
      </c>
      <c r="J5" s="206">
        <f>SUM(J6+J7+J13+J22+J23+J24+J29)</f>
        <v>4369.7</v>
      </c>
      <c r="K5" s="688"/>
      <c r="L5" s="688"/>
      <c r="M5" s="688"/>
      <c r="N5" s="207"/>
      <c r="O5" s="207"/>
    </row>
    <row r="6" spans="6:15" ht="12" customHeight="1">
      <c r="F6" s="689" t="s">
        <v>253</v>
      </c>
      <c r="G6" s="692" t="s">
        <v>254</v>
      </c>
      <c r="H6" s="693"/>
      <c r="I6" s="208">
        <v>944</v>
      </c>
      <c r="J6" s="209">
        <v>1713</v>
      </c>
      <c r="K6" s="694"/>
      <c r="L6" s="694"/>
      <c r="M6" s="694"/>
      <c r="N6" s="207"/>
      <c r="O6" s="207"/>
    </row>
    <row r="7" spans="6:15" ht="14.25">
      <c r="F7" s="690"/>
      <c r="G7" s="692" t="s">
        <v>255</v>
      </c>
      <c r="H7" s="693"/>
      <c r="I7" s="210">
        <f>SUM(I8:I12)</f>
        <v>570</v>
      </c>
      <c r="J7" s="211">
        <f>SUM(J8:J12)</f>
        <v>168.7</v>
      </c>
      <c r="K7" s="203"/>
      <c r="L7" s="203"/>
      <c r="M7" s="203"/>
      <c r="N7" s="203"/>
      <c r="O7" s="203"/>
    </row>
    <row r="8" spans="6:15" ht="14.25">
      <c r="F8" s="690"/>
      <c r="G8" s="695" t="s">
        <v>256</v>
      </c>
      <c r="H8" s="696"/>
      <c r="I8" s="212">
        <v>0</v>
      </c>
      <c r="J8" s="206">
        <v>0</v>
      </c>
      <c r="K8" s="203"/>
      <c r="L8" s="203"/>
      <c r="M8" s="203"/>
      <c r="N8" s="203"/>
      <c r="O8" s="203"/>
    </row>
    <row r="9" spans="6:15" ht="19.5" customHeight="1">
      <c r="F9" s="690"/>
      <c r="G9" s="697" t="s">
        <v>257</v>
      </c>
      <c r="H9" s="698"/>
      <c r="I9" s="212">
        <v>501</v>
      </c>
      <c r="J9" s="206">
        <v>117.1</v>
      </c>
      <c r="K9" s="699"/>
      <c r="L9" s="699"/>
      <c r="M9" s="700"/>
      <c r="N9" s="710"/>
      <c r="O9" s="710"/>
    </row>
    <row r="10" spans="6:15" ht="21" customHeight="1">
      <c r="F10" s="690"/>
      <c r="G10" s="697" t="s">
        <v>258</v>
      </c>
      <c r="H10" s="698"/>
      <c r="I10" s="212">
        <v>39</v>
      </c>
      <c r="J10" s="206">
        <v>15.6</v>
      </c>
      <c r="K10" s="699"/>
      <c r="L10" s="699"/>
      <c r="M10" s="700"/>
      <c r="N10" s="213"/>
      <c r="O10" s="213"/>
    </row>
    <row r="11" spans="6:15" ht="19.5" customHeight="1">
      <c r="F11" s="690"/>
      <c r="G11" s="697" t="s">
        <v>259</v>
      </c>
      <c r="H11" s="698"/>
      <c r="I11" s="212">
        <v>7</v>
      </c>
      <c r="J11" s="206">
        <v>8.4</v>
      </c>
      <c r="K11" s="707"/>
      <c r="L11" s="707"/>
      <c r="M11" s="213"/>
      <c r="N11" s="213"/>
      <c r="O11" s="213"/>
    </row>
    <row r="12" spans="6:15" ht="19.5" customHeight="1">
      <c r="F12" s="690"/>
      <c r="G12" s="697" t="s">
        <v>260</v>
      </c>
      <c r="H12" s="698"/>
      <c r="I12" s="212">
        <v>23</v>
      </c>
      <c r="J12" s="206">
        <v>27.6</v>
      </c>
      <c r="K12" s="703"/>
      <c r="L12" s="703"/>
      <c r="M12" s="214"/>
      <c r="N12" s="215"/>
      <c r="O12" s="215"/>
    </row>
    <row r="13" spans="6:15" ht="20.25" customHeight="1">
      <c r="F13" s="690"/>
      <c r="G13" s="701" t="s">
        <v>261</v>
      </c>
      <c r="H13" s="702"/>
      <c r="I13" s="210">
        <f>SUM(I14:I21)</f>
        <v>929</v>
      </c>
      <c r="J13" s="211">
        <f>SUM(J14:J21)</f>
        <v>742.1</v>
      </c>
      <c r="K13" s="703"/>
      <c r="L13" s="703"/>
      <c r="M13" s="214"/>
      <c r="N13" s="214"/>
      <c r="O13" s="214"/>
    </row>
    <row r="14" spans="6:15" ht="20.25" customHeight="1">
      <c r="F14" s="690"/>
      <c r="G14" s="704" t="s">
        <v>262</v>
      </c>
      <c r="H14" s="216" t="s">
        <v>263</v>
      </c>
      <c r="I14" s="212">
        <v>403</v>
      </c>
      <c r="J14" s="206">
        <v>280.2</v>
      </c>
      <c r="K14" s="707"/>
      <c r="L14" s="707"/>
      <c r="M14" s="214"/>
      <c r="N14" s="217"/>
      <c r="O14" s="217"/>
    </row>
    <row r="15" spans="6:15" ht="21.75" customHeight="1">
      <c r="F15" s="690"/>
      <c r="G15" s="705"/>
      <c r="H15" s="216" t="s">
        <v>264</v>
      </c>
      <c r="I15" s="212">
        <v>0</v>
      </c>
      <c r="J15" s="206">
        <v>0</v>
      </c>
      <c r="K15" s="707"/>
      <c r="L15" s="707"/>
      <c r="M15" s="214"/>
      <c r="N15" s="215"/>
      <c r="O15" s="215"/>
    </row>
    <row r="16" spans="6:15" ht="21.75" customHeight="1">
      <c r="F16" s="690"/>
      <c r="G16" s="706"/>
      <c r="H16" s="216" t="s">
        <v>265</v>
      </c>
      <c r="I16" s="212">
        <v>140</v>
      </c>
      <c r="J16" s="206">
        <v>95.3</v>
      </c>
      <c r="K16" s="708"/>
      <c r="L16" s="708"/>
      <c r="M16" s="214"/>
      <c r="N16" s="217"/>
      <c r="O16" s="217"/>
    </row>
    <row r="17" spans="6:15" ht="21" customHeight="1">
      <c r="F17" s="690"/>
      <c r="G17" s="697" t="s">
        <v>266</v>
      </c>
      <c r="H17" s="698"/>
      <c r="I17" s="212">
        <v>206</v>
      </c>
      <c r="J17" s="206">
        <v>144.30000000000001</v>
      </c>
      <c r="K17" s="709"/>
      <c r="L17" s="709"/>
      <c r="M17" s="214"/>
      <c r="N17" s="217"/>
      <c r="O17" s="217"/>
    </row>
    <row r="18" spans="6:15" ht="22.5" customHeight="1">
      <c r="F18" s="690"/>
      <c r="G18" s="697" t="s">
        <v>267</v>
      </c>
      <c r="H18" s="698"/>
      <c r="I18" s="212">
        <v>26</v>
      </c>
      <c r="J18" s="206">
        <v>16.100000000000001</v>
      </c>
      <c r="K18" s="708"/>
      <c r="L18" s="708"/>
      <c r="M18" s="214"/>
      <c r="N18" s="217"/>
      <c r="O18" s="217"/>
    </row>
    <row r="19" spans="6:15" ht="21" customHeight="1">
      <c r="F19" s="690"/>
      <c r="G19" s="697" t="s">
        <v>268</v>
      </c>
      <c r="H19" s="712"/>
      <c r="I19" s="212">
        <v>9</v>
      </c>
      <c r="J19" s="218">
        <v>4.7</v>
      </c>
      <c r="K19" s="708"/>
      <c r="L19" s="708"/>
      <c r="M19" s="214"/>
      <c r="N19" s="217"/>
      <c r="O19" s="217"/>
    </row>
    <row r="20" spans="6:15" ht="21" customHeight="1">
      <c r="F20" s="690"/>
      <c r="G20" s="697" t="s">
        <v>269</v>
      </c>
      <c r="H20" s="698"/>
      <c r="I20" s="212">
        <v>8</v>
      </c>
      <c r="J20" s="206">
        <v>4.5999999999999996</v>
      </c>
      <c r="K20" s="708"/>
      <c r="L20" s="708"/>
      <c r="M20" s="214"/>
      <c r="N20" s="217"/>
      <c r="O20" s="217"/>
    </row>
    <row r="21" spans="6:15" ht="21" customHeight="1">
      <c r="F21" s="690"/>
      <c r="G21" s="697" t="s">
        <v>270</v>
      </c>
      <c r="H21" s="698"/>
      <c r="I21" s="212">
        <v>137</v>
      </c>
      <c r="J21" s="206">
        <v>196.9</v>
      </c>
      <c r="K21" s="217"/>
      <c r="L21" s="217"/>
      <c r="M21" s="214"/>
      <c r="N21" s="217"/>
      <c r="O21" s="217"/>
    </row>
    <row r="22" spans="6:15" ht="21" customHeight="1">
      <c r="F22" s="690"/>
      <c r="G22" s="701" t="s">
        <v>271</v>
      </c>
      <c r="H22" s="702"/>
      <c r="I22" s="208">
        <v>67</v>
      </c>
      <c r="J22" s="209">
        <v>63.2</v>
      </c>
      <c r="K22" s="708"/>
      <c r="L22" s="708"/>
      <c r="M22" s="214"/>
      <c r="N22" s="217"/>
      <c r="O22" s="217"/>
    </row>
    <row r="23" spans="6:15" ht="21" customHeight="1">
      <c r="F23" s="690"/>
      <c r="G23" s="701" t="s">
        <v>272</v>
      </c>
      <c r="H23" s="702"/>
      <c r="I23" s="210">
        <v>1503</v>
      </c>
      <c r="J23" s="219">
        <v>323.5</v>
      </c>
      <c r="K23" s="709"/>
      <c r="L23" s="709"/>
      <c r="M23" s="214"/>
      <c r="N23" s="217"/>
      <c r="O23" s="217"/>
    </row>
    <row r="24" spans="6:15" ht="21" customHeight="1">
      <c r="F24" s="691"/>
      <c r="G24" s="701" t="s">
        <v>273</v>
      </c>
      <c r="H24" s="702"/>
      <c r="I24" s="210">
        <v>646</v>
      </c>
      <c r="J24" s="220">
        <v>137</v>
      </c>
      <c r="K24" s="711"/>
      <c r="L24" s="711"/>
      <c r="M24" s="214"/>
      <c r="N24" s="217"/>
      <c r="O24" s="217"/>
    </row>
    <row r="25" spans="6:15" ht="21" customHeight="1">
      <c r="F25" s="689" t="s">
        <v>274</v>
      </c>
      <c r="G25" s="697" t="s">
        <v>275</v>
      </c>
      <c r="H25" s="698"/>
      <c r="I25" s="212">
        <v>1152</v>
      </c>
      <c r="J25" s="206">
        <v>512.29999999999995</v>
      </c>
      <c r="K25" s="707"/>
      <c r="L25" s="707"/>
      <c r="M25" s="214"/>
      <c r="N25" s="217"/>
      <c r="O25" s="215"/>
    </row>
    <row r="26" spans="6:15" ht="21" customHeight="1">
      <c r="F26" s="690"/>
      <c r="G26" s="697" t="s">
        <v>276</v>
      </c>
      <c r="H26" s="698"/>
      <c r="I26" s="212">
        <v>4512</v>
      </c>
      <c r="J26" s="206">
        <v>639.29999999999995</v>
      </c>
      <c r="K26" s="708"/>
      <c r="L26" s="708"/>
      <c r="M26" s="214"/>
      <c r="N26" s="217"/>
      <c r="O26" s="217"/>
    </row>
    <row r="27" spans="6:15" ht="21" customHeight="1">
      <c r="F27" s="690"/>
      <c r="G27" s="697" t="s">
        <v>277</v>
      </c>
      <c r="H27" s="698"/>
      <c r="I27" s="212">
        <v>65</v>
      </c>
      <c r="J27" s="206">
        <v>70.599999999999994</v>
      </c>
      <c r="K27" s="709"/>
      <c r="L27" s="709"/>
      <c r="M27" s="214"/>
      <c r="N27" s="217"/>
      <c r="O27" s="217"/>
    </row>
    <row r="28" spans="6:15" ht="12">
      <c r="F28" s="690"/>
      <c r="G28" s="695" t="s">
        <v>278</v>
      </c>
      <c r="H28" s="696"/>
      <c r="I28" s="212">
        <v>0</v>
      </c>
      <c r="J28" s="212">
        <v>0</v>
      </c>
      <c r="K28" s="708"/>
      <c r="L28" s="708"/>
      <c r="M28" s="214"/>
      <c r="N28" s="217"/>
      <c r="O28" s="217"/>
    </row>
    <row r="29" spans="6:15" ht="12">
      <c r="F29" s="691"/>
      <c r="G29" s="692" t="s">
        <v>279</v>
      </c>
      <c r="H29" s="693"/>
      <c r="I29" s="205">
        <f>SUM(I25:I28)</f>
        <v>5729</v>
      </c>
      <c r="J29" s="206">
        <f>SUM(J25:J28)</f>
        <v>1222.1999999999998</v>
      </c>
      <c r="K29" s="708"/>
      <c r="L29" s="708"/>
      <c r="M29" s="214"/>
      <c r="N29" s="217"/>
      <c r="O29" s="217"/>
    </row>
    <row r="30" spans="6:15" ht="12">
      <c r="K30" s="708"/>
      <c r="L30" s="708"/>
      <c r="M30" s="214"/>
      <c r="N30" s="217"/>
      <c r="O30" s="217"/>
    </row>
    <row r="31" spans="6:15" ht="12">
      <c r="K31" s="714"/>
      <c r="L31" s="714"/>
      <c r="M31" s="214"/>
      <c r="N31" s="217"/>
      <c r="O31" s="217"/>
    </row>
    <row r="32" spans="6:15" ht="12">
      <c r="K32" s="708"/>
      <c r="L32" s="708"/>
      <c r="M32" s="214"/>
      <c r="N32" s="217"/>
      <c r="O32" s="217"/>
    </row>
    <row r="33" spans="11:15" ht="12">
      <c r="K33" s="708"/>
      <c r="L33" s="708"/>
      <c r="M33" s="214"/>
      <c r="N33" s="217"/>
      <c r="O33" s="217"/>
    </row>
    <row r="34" spans="11:15" ht="12">
      <c r="K34" s="715"/>
      <c r="L34" s="715"/>
      <c r="M34" s="214"/>
      <c r="N34" s="217"/>
      <c r="O34" s="217"/>
    </row>
    <row r="35" spans="11:15" ht="12">
      <c r="K35" s="713"/>
      <c r="L35" s="713"/>
      <c r="M35" s="214"/>
      <c r="N35" s="215"/>
      <c r="O35" s="215"/>
    </row>
    <row r="36" spans="11:15" ht="12">
      <c r="K36" s="714"/>
      <c r="L36" s="714"/>
      <c r="M36" s="214"/>
      <c r="N36" s="215"/>
      <c r="O36" s="215"/>
    </row>
    <row r="37" spans="11:15" ht="12">
      <c r="K37" s="703"/>
      <c r="L37" s="703"/>
      <c r="M37" s="214"/>
      <c r="N37" s="215"/>
      <c r="O37" s="215"/>
    </row>
    <row r="38" spans="11:15" ht="12">
      <c r="K38" s="709"/>
      <c r="L38" s="709"/>
      <c r="M38" s="214"/>
      <c r="N38" s="221"/>
      <c r="O38" s="221"/>
    </row>
    <row r="39" spans="11:15" ht="12">
      <c r="K39" s="709"/>
      <c r="L39" s="709"/>
      <c r="M39" s="214"/>
      <c r="N39" s="221"/>
      <c r="O39" s="221"/>
    </row>
    <row r="40" spans="11:15" ht="12">
      <c r="K40" s="709"/>
      <c r="L40" s="709"/>
      <c r="M40" s="214"/>
      <c r="N40" s="221"/>
      <c r="O40" s="221"/>
    </row>
    <row r="41" spans="11:15" ht="12">
      <c r="K41" s="709"/>
      <c r="L41" s="709"/>
      <c r="M41" s="214"/>
      <c r="N41" s="221"/>
      <c r="O41" s="221"/>
    </row>
    <row r="42" spans="11:15" ht="12">
      <c r="K42" s="709"/>
      <c r="L42" s="709"/>
      <c r="M42" s="214"/>
      <c r="N42" s="221"/>
      <c r="O42" s="221"/>
    </row>
    <row r="43" spans="11:15" ht="12">
      <c r="K43" s="709"/>
      <c r="L43" s="709"/>
      <c r="M43" s="214"/>
      <c r="N43" s="221"/>
      <c r="O43" s="221"/>
    </row>
    <row r="44" spans="11:15" ht="12">
      <c r="K44" s="709"/>
      <c r="L44" s="709"/>
      <c r="M44" s="214"/>
      <c r="N44" s="221"/>
      <c r="O44" s="221"/>
    </row>
    <row r="45" spans="11:15" ht="12">
      <c r="K45" s="711"/>
      <c r="L45" s="711"/>
      <c r="M45" s="214"/>
      <c r="N45" s="217"/>
      <c r="O45" s="217"/>
    </row>
    <row r="46" spans="11:15" ht="12">
      <c r="K46" s="709"/>
      <c r="L46" s="709"/>
      <c r="M46" s="214"/>
      <c r="N46" s="221"/>
      <c r="O46" s="221"/>
    </row>
    <row r="47" spans="11:15" ht="12">
      <c r="K47" s="703"/>
      <c r="L47" s="703"/>
      <c r="M47" s="214"/>
      <c r="N47" s="217"/>
      <c r="O47" s="217"/>
    </row>
    <row r="48" spans="11:15" ht="12">
      <c r="K48" s="703"/>
      <c r="L48" s="703"/>
      <c r="M48" s="214"/>
      <c r="N48" s="221"/>
      <c r="O48" s="221"/>
    </row>
    <row r="49" spans="11:15" ht="12">
      <c r="K49" s="709"/>
      <c r="L49" s="709"/>
      <c r="M49" s="214"/>
      <c r="N49" s="217"/>
      <c r="O49" s="217"/>
    </row>
    <row r="50" spans="11:15" ht="12">
      <c r="K50" s="709"/>
      <c r="L50" s="709"/>
      <c r="M50" s="214"/>
      <c r="N50" s="217"/>
      <c r="O50" s="217"/>
    </row>
    <row r="51" spans="11:15" ht="12">
      <c r="K51" s="709"/>
      <c r="L51" s="709"/>
      <c r="M51" s="214"/>
      <c r="N51" s="217"/>
      <c r="O51" s="217"/>
    </row>
    <row r="52" spans="11:15" ht="12">
      <c r="K52" s="708"/>
      <c r="L52" s="708"/>
      <c r="M52" s="214"/>
      <c r="N52" s="217"/>
      <c r="O52" s="217"/>
    </row>
    <row r="53" spans="11:15" ht="12">
      <c r="K53" s="708"/>
      <c r="L53" s="708"/>
      <c r="M53" s="214"/>
      <c r="N53" s="217"/>
      <c r="O53" s="217"/>
    </row>
    <row r="54" spans="11:15" ht="12">
      <c r="K54" s="709"/>
      <c r="L54" s="709"/>
      <c r="M54" s="214"/>
      <c r="N54" s="217"/>
      <c r="O54" s="217"/>
    </row>
    <row r="55" spans="11:15" ht="12">
      <c r="K55" s="711"/>
      <c r="L55" s="711"/>
      <c r="M55" s="214"/>
      <c r="N55" s="217"/>
      <c r="O55" s="217"/>
    </row>
    <row r="56" spans="11:15" ht="12">
      <c r="K56" s="703"/>
      <c r="L56" s="703"/>
      <c r="M56" s="214"/>
      <c r="N56" s="215"/>
      <c r="O56" s="215"/>
    </row>
    <row r="57" spans="11:15" ht="12">
      <c r="K57" s="709"/>
      <c r="L57" s="709"/>
      <c r="M57" s="214"/>
      <c r="N57" s="217"/>
      <c r="O57" s="217"/>
    </row>
    <row r="58" spans="11:15" ht="12">
      <c r="K58" s="709"/>
      <c r="L58" s="709"/>
      <c r="M58" s="214"/>
      <c r="N58" s="222"/>
      <c r="O58" s="222"/>
    </row>
    <row r="59" spans="11:15" ht="12">
      <c r="K59" s="709"/>
      <c r="L59" s="709"/>
      <c r="M59" s="214"/>
      <c r="N59" s="222"/>
      <c r="O59" s="222"/>
    </row>
    <row r="60" spans="11:15" ht="12">
      <c r="K60" s="709"/>
      <c r="L60" s="709"/>
      <c r="M60" s="214"/>
      <c r="N60" s="222"/>
      <c r="O60" s="222"/>
    </row>
    <row r="61" spans="11:15" ht="12">
      <c r="K61" s="709"/>
      <c r="L61" s="709"/>
      <c r="M61" s="214"/>
      <c r="N61" s="223"/>
      <c r="O61" s="223"/>
    </row>
    <row r="62" spans="11:15" ht="12">
      <c r="K62" s="709"/>
      <c r="L62" s="709"/>
      <c r="M62" s="214"/>
      <c r="N62" s="224"/>
      <c r="O62" s="224"/>
    </row>
    <row r="63" spans="11:15" ht="12">
      <c r="K63" s="711"/>
      <c r="L63" s="711"/>
      <c r="M63" s="214"/>
      <c r="N63" s="221"/>
      <c r="O63" s="221"/>
    </row>
    <row r="64" spans="11:15" ht="12">
      <c r="K64" s="703"/>
      <c r="L64" s="703"/>
      <c r="M64" s="214"/>
      <c r="N64" s="221"/>
      <c r="O64" s="221"/>
    </row>
    <row r="65" spans="11:15" ht="12">
      <c r="K65" s="703"/>
      <c r="L65" s="703"/>
      <c r="M65" s="214"/>
      <c r="N65" s="221"/>
      <c r="O65" s="221"/>
    </row>
    <row r="66" spans="11:15" ht="12">
      <c r="K66" s="716"/>
      <c r="L66" s="716"/>
      <c r="M66" s="214"/>
      <c r="N66" s="221"/>
      <c r="O66" s="221"/>
    </row>
    <row r="67" spans="11:15" ht="12">
      <c r="K67" s="703"/>
      <c r="L67" s="703"/>
      <c r="M67" s="214"/>
      <c r="N67" s="213"/>
      <c r="O67" s="213"/>
    </row>
    <row r="68" spans="11:15" ht="12">
      <c r="K68" s="717"/>
      <c r="L68" s="717"/>
      <c r="M68" s="214"/>
      <c r="N68" s="225"/>
      <c r="O68" s="225"/>
    </row>
    <row r="69" spans="11:15" ht="12">
      <c r="K69" s="711"/>
      <c r="L69" s="711"/>
      <c r="M69" s="214"/>
      <c r="N69" s="225"/>
      <c r="O69" s="225"/>
    </row>
    <row r="70" spans="11:15" ht="12">
      <c r="K70" s="711"/>
      <c r="L70" s="711"/>
      <c r="M70" s="214"/>
      <c r="N70" s="213"/>
      <c r="O70" s="213"/>
    </row>
    <row r="71" spans="11:15" ht="12">
      <c r="K71" s="703"/>
      <c r="L71" s="703"/>
      <c r="M71" s="214"/>
      <c r="N71" s="213"/>
      <c r="O71" s="225"/>
    </row>
    <row r="72" spans="11:15" ht="12">
      <c r="K72" s="708"/>
      <c r="L72" s="708"/>
      <c r="M72" s="214"/>
      <c r="N72" s="213"/>
      <c r="O72" s="226"/>
    </row>
    <row r="73" spans="11:15" ht="12">
      <c r="K73" s="709"/>
      <c r="L73" s="709"/>
      <c r="M73" s="214"/>
      <c r="N73" s="213"/>
      <c r="O73" s="226"/>
    </row>
    <row r="74" spans="11:15" ht="12">
      <c r="K74" s="708"/>
      <c r="L74" s="708"/>
      <c r="M74" s="214"/>
      <c r="N74" s="213"/>
      <c r="O74" s="226"/>
    </row>
    <row r="75" spans="11:15" ht="12">
      <c r="K75" s="708"/>
      <c r="L75" s="708"/>
      <c r="M75" s="214"/>
      <c r="N75" s="213"/>
      <c r="O75" s="226"/>
    </row>
    <row r="76" spans="11:15" ht="12">
      <c r="K76" s="708"/>
      <c r="L76" s="708"/>
      <c r="M76" s="214"/>
      <c r="N76" s="213"/>
      <c r="O76" s="213"/>
    </row>
    <row r="77" spans="11:15" ht="12">
      <c r="K77" s="718"/>
      <c r="L77" s="215"/>
      <c r="M77" s="214"/>
      <c r="N77" s="213"/>
      <c r="O77" s="213"/>
    </row>
    <row r="78" spans="11:15" ht="12">
      <c r="K78" s="718"/>
      <c r="L78" s="217"/>
      <c r="M78" s="214"/>
      <c r="N78" s="213"/>
      <c r="O78" s="213"/>
    </row>
    <row r="79" spans="11:15" ht="12">
      <c r="K79" s="718"/>
      <c r="L79" s="217"/>
      <c r="M79" s="214"/>
      <c r="N79" s="213"/>
      <c r="O79" s="213"/>
    </row>
    <row r="80" spans="11:15" ht="12">
      <c r="K80" s="718"/>
      <c r="L80" s="217"/>
      <c r="M80" s="214"/>
      <c r="N80" s="213"/>
      <c r="O80" s="213"/>
    </row>
    <row r="81" spans="11:15" ht="12">
      <c r="K81" s="718"/>
      <c r="L81" s="217"/>
      <c r="M81" s="214"/>
      <c r="N81" s="213"/>
      <c r="O81" s="213"/>
    </row>
    <row r="82" spans="11:15" ht="12">
      <c r="K82" s="718"/>
      <c r="L82" s="217"/>
      <c r="M82" s="214"/>
      <c r="N82" s="213"/>
      <c r="O82" s="213"/>
    </row>
    <row r="83" spans="11:15" ht="12">
      <c r="K83" s="718"/>
      <c r="L83" s="217"/>
      <c r="M83" s="214"/>
      <c r="N83" s="213"/>
      <c r="O83" s="213"/>
    </row>
    <row r="84" spans="11:15" ht="12">
      <c r="K84" s="718"/>
      <c r="L84" s="217"/>
      <c r="M84" s="214"/>
      <c r="N84" s="213"/>
      <c r="O84" s="213"/>
    </row>
    <row r="85" spans="11:15" ht="12">
      <c r="K85" s="718"/>
      <c r="L85" s="217"/>
      <c r="M85" s="214"/>
      <c r="N85" s="213"/>
      <c r="O85" s="213"/>
    </row>
    <row r="86" spans="11:15" ht="12">
      <c r="K86" s="718"/>
      <c r="L86" s="217"/>
      <c r="M86" s="214"/>
      <c r="N86" s="213"/>
      <c r="O86" s="213"/>
    </row>
    <row r="87" spans="11:15" ht="12">
      <c r="K87" s="719"/>
      <c r="L87" s="719"/>
      <c r="M87" s="214"/>
      <c r="N87" s="214"/>
      <c r="O87" s="214"/>
    </row>
    <row r="88" spans="11:15" ht="12">
      <c r="K88" s="720"/>
      <c r="L88" s="720"/>
      <c r="M88" s="214"/>
      <c r="N88" s="213"/>
      <c r="O88" s="213"/>
    </row>
    <row r="89" spans="11:15" ht="12">
      <c r="K89" s="708"/>
      <c r="L89" s="708"/>
      <c r="M89" s="214"/>
      <c r="N89" s="213"/>
      <c r="O89" s="213"/>
    </row>
    <row r="90" spans="11:15" ht="12">
      <c r="K90" s="709"/>
      <c r="L90" s="709"/>
      <c r="M90" s="214"/>
      <c r="N90" s="213"/>
      <c r="O90" s="213"/>
    </row>
    <row r="91" spans="11:15" ht="12">
      <c r="K91" s="708"/>
      <c r="L91" s="708"/>
      <c r="M91" s="214"/>
      <c r="N91" s="213"/>
      <c r="O91" s="213"/>
    </row>
    <row r="92" spans="11:15" ht="12">
      <c r="K92" s="708"/>
      <c r="L92" s="708"/>
      <c r="M92" s="214"/>
      <c r="N92" s="213"/>
      <c r="O92" s="213"/>
    </row>
    <row r="93" spans="11:15" ht="12">
      <c r="K93" s="708"/>
      <c r="L93" s="708"/>
      <c r="M93" s="214"/>
      <c r="N93" s="213"/>
      <c r="O93" s="213"/>
    </row>
    <row r="94" spans="11:15" ht="12">
      <c r="K94" s="715"/>
      <c r="L94" s="715"/>
      <c r="M94" s="214"/>
      <c r="N94" s="213"/>
      <c r="O94" s="213"/>
    </row>
  </sheetData>
  <mergeCells count="108">
    <mergeCell ref="K92:L92"/>
    <mergeCell ref="K93:L93"/>
    <mergeCell ref="K94:L94"/>
    <mergeCell ref="K77:K86"/>
    <mergeCell ref="K87:L87"/>
    <mergeCell ref="K88:L88"/>
    <mergeCell ref="K89:L89"/>
    <mergeCell ref="K90:L90"/>
    <mergeCell ref="K91:L91"/>
    <mergeCell ref="K71:L71"/>
    <mergeCell ref="K72:L72"/>
    <mergeCell ref="K73:L73"/>
    <mergeCell ref="K74:L74"/>
    <mergeCell ref="K75:L75"/>
    <mergeCell ref="K76:L76"/>
    <mergeCell ref="K65:L65"/>
    <mergeCell ref="K66:L66"/>
    <mergeCell ref="K67:L67"/>
    <mergeCell ref="K68:L68"/>
    <mergeCell ref="K69:L69"/>
    <mergeCell ref="K70:L70"/>
    <mergeCell ref="K59:L59"/>
    <mergeCell ref="K60:L60"/>
    <mergeCell ref="K61:L61"/>
    <mergeCell ref="K62:L62"/>
    <mergeCell ref="K63:L63"/>
    <mergeCell ref="K64:L64"/>
    <mergeCell ref="K53:L53"/>
    <mergeCell ref="K54:L54"/>
    <mergeCell ref="K55:L55"/>
    <mergeCell ref="K56:L56"/>
    <mergeCell ref="K57:L57"/>
    <mergeCell ref="K58:L58"/>
    <mergeCell ref="K47:L47"/>
    <mergeCell ref="K48:L48"/>
    <mergeCell ref="K49:L49"/>
    <mergeCell ref="K50:L50"/>
    <mergeCell ref="K51:L51"/>
    <mergeCell ref="K52:L52"/>
    <mergeCell ref="K41:L41"/>
    <mergeCell ref="K42:L42"/>
    <mergeCell ref="K43:L43"/>
    <mergeCell ref="K44:L44"/>
    <mergeCell ref="K45:L45"/>
    <mergeCell ref="K46:L46"/>
    <mergeCell ref="K35:L35"/>
    <mergeCell ref="K36:L36"/>
    <mergeCell ref="K37:L37"/>
    <mergeCell ref="K38:L38"/>
    <mergeCell ref="K39:L39"/>
    <mergeCell ref="K40:L40"/>
    <mergeCell ref="K29:L29"/>
    <mergeCell ref="K30:L30"/>
    <mergeCell ref="K31:L31"/>
    <mergeCell ref="K32:L32"/>
    <mergeCell ref="K33:L33"/>
    <mergeCell ref="K34:L34"/>
    <mergeCell ref="G24:H24"/>
    <mergeCell ref="K24:L24"/>
    <mergeCell ref="G18:H18"/>
    <mergeCell ref="K18:L18"/>
    <mergeCell ref="G19:H19"/>
    <mergeCell ref="K19:L19"/>
    <mergeCell ref="G20:H20"/>
    <mergeCell ref="K20:L20"/>
    <mergeCell ref="F25:F29"/>
    <mergeCell ref="G25:H25"/>
    <mergeCell ref="K25:L25"/>
    <mergeCell ref="G26:H26"/>
    <mergeCell ref="K26:L26"/>
    <mergeCell ref="G27:H27"/>
    <mergeCell ref="K27:L27"/>
    <mergeCell ref="G28:H28"/>
    <mergeCell ref="K28:L28"/>
    <mergeCell ref="G29:H29"/>
    <mergeCell ref="G11:H11"/>
    <mergeCell ref="K11:L11"/>
    <mergeCell ref="G12:H12"/>
    <mergeCell ref="K12:L12"/>
    <mergeCell ref="G21:H21"/>
    <mergeCell ref="G22:H22"/>
    <mergeCell ref="K22:L22"/>
    <mergeCell ref="G23:H23"/>
    <mergeCell ref="K23:L23"/>
    <mergeCell ref="F1:J1"/>
    <mergeCell ref="F3:H4"/>
    <mergeCell ref="I3:J3"/>
    <mergeCell ref="M3:O4"/>
    <mergeCell ref="F5:H5"/>
    <mergeCell ref="K5:M5"/>
    <mergeCell ref="F6:F24"/>
    <mergeCell ref="G6:H6"/>
    <mergeCell ref="K6:M6"/>
    <mergeCell ref="G7:H7"/>
    <mergeCell ref="G8:H8"/>
    <mergeCell ref="G9:H9"/>
    <mergeCell ref="K9:L10"/>
    <mergeCell ref="M9:M10"/>
    <mergeCell ref="G13:H13"/>
    <mergeCell ref="K13:L13"/>
    <mergeCell ref="G14:G16"/>
    <mergeCell ref="K14:L14"/>
    <mergeCell ref="K15:L15"/>
    <mergeCell ref="K16:L16"/>
    <mergeCell ref="G17:H17"/>
    <mergeCell ref="K17:L17"/>
    <mergeCell ref="N9:O9"/>
    <mergeCell ref="G10:H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D25" sqref="D25"/>
    </sheetView>
  </sheetViews>
  <sheetFormatPr defaultRowHeight="14.25"/>
  <cols>
    <col min="1" max="1" width="3.85546875" style="948" customWidth="1"/>
    <col min="2" max="2" width="32.7109375" style="948" customWidth="1"/>
    <col min="3" max="3" width="9.85546875" style="948" customWidth="1"/>
    <col min="4" max="4" width="11.28515625" style="948" customWidth="1"/>
    <col min="5" max="5" width="11.140625" style="948" customWidth="1"/>
    <col min="6" max="6" width="10.7109375" style="948" customWidth="1"/>
    <col min="7" max="7" width="11.140625" style="948" customWidth="1"/>
    <col min="8" max="256" width="9.140625" style="948"/>
    <col min="257" max="257" width="3.85546875" style="948" customWidth="1"/>
    <col min="258" max="258" width="32.7109375" style="948" customWidth="1"/>
    <col min="259" max="259" width="9.85546875" style="948" customWidth="1"/>
    <col min="260" max="260" width="11.28515625" style="948" customWidth="1"/>
    <col min="261" max="261" width="11.140625" style="948" customWidth="1"/>
    <col min="262" max="262" width="10.7109375" style="948" customWidth="1"/>
    <col min="263" max="263" width="11.140625" style="948" customWidth="1"/>
    <col min="264" max="512" width="9.140625" style="948"/>
    <col min="513" max="513" width="3.85546875" style="948" customWidth="1"/>
    <col min="514" max="514" width="32.7109375" style="948" customWidth="1"/>
    <col min="515" max="515" width="9.85546875" style="948" customWidth="1"/>
    <col min="516" max="516" width="11.28515625" style="948" customWidth="1"/>
    <col min="517" max="517" width="11.140625" style="948" customWidth="1"/>
    <col min="518" max="518" width="10.7109375" style="948" customWidth="1"/>
    <col min="519" max="519" width="11.140625" style="948" customWidth="1"/>
    <col min="520" max="768" width="9.140625" style="948"/>
    <col min="769" max="769" width="3.85546875" style="948" customWidth="1"/>
    <col min="770" max="770" width="32.7109375" style="948" customWidth="1"/>
    <col min="771" max="771" width="9.85546875" style="948" customWidth="1"/>
    <col min="772" max="772" width="11.28515625" style="948" customWidth="1"/>
    <col min="773" max="773" width="11.140625" style="948" customWidth="1"/>
    <col min="774" max="774" width="10.7109375" style="948" customWidth="1"/>
    <col min="775" max="775" width="11.140625" style="948" customWidth="1"/>
    <col min="776" max="1024" width="9.140625" style="948"/>
    <col min="1025" max="1025" width="3.85546875" style="948" customWidth="1"/>
    <col min="1026" max="1026" width="32.7109375" style="948" customWidth="1"/>
    <col min="1027" max="1027" width="9.85546875" style="948" customWidth="1"/>
    <col min="1028" max="1028" width="11.28515625" style="948" customWidth="1"/>
    <col min="1029" max="1029" width="11.140625" style="948" customWidth="1"/>
    <col min="1030" max="1030" width="10.7109375" style="948" customWidth="1"/>
    <col min="1031" max="1031" width="11.140625" style="948" customWidth="1"/>
    <col min="1032" max="1280" width="9.140625" style="948"/>
    <col min="1281" max="1281" width="3.85546875" style="948" customWidth="1"/>
    <col min="1282" max="1282" width="32.7109375" style="948" customWidth="1"/>
    <col min="1283" max="1283" width="9.85546875" style="948" customWidth="1"/>
    <col min="1284" max="1284" width="11.28515625" style="948" customWidth="1"/>
    <col min="1285" max="1285" width="11.140625" style="948" customWidth="1"/>
    <col min="1286" max="1286" width="10.7109375" style="948" customWidth="1"/>
    <col min="1287" max="1287" width="11.140625" style="948" customWidth="1"/>
    <col min="1288" max="1536" width="9.140625" style="948"/>
    <col min="1537" max="1537" width="3.85546875" style="948" customWidth="1"/>
    <col min="1538" max="1538" width="32.7109375" style="948" customWidth="1"/>
    <col min="1539" max="1539" width="9.85546875" style="948" customWidth="1"/>
    <col min="1540" max="1540" width="11.28515625" style="948" customWidth="1"/>
    <col min="1541" max="1541" width="11.140625" style="948" customWidth="1"/>
    <col min="1542" max="1542" width="10.7109375" style="948" customWidth="1"/>
    <col min="1543" max="1543" width="11.140625" style="948" customWidth="1"/>
    <col min="1544" max="1792" width="9.140625" style="948"/>
    <col min="1793" max="1793" width="3.85546875" style="948" customWidth="1"/>
    <col min="1794" max="1794" width="32.7109375" style="948" customWidth="1"/>
    <col min="1795" max="1795" width="9.85546875" style="948" customWidth="1"/>
    <col min="1796" max="1796" width="11.28515625" style="948" customWidth="1"/>
    <col min="1797" max="1797" width="11.140625" style="948" customWidth="1"/>
    <col min="1798" max="1798" width="10.7109375" style="948" customWidth="1"/>
    <col min="1799" max="1799" width="11.140625" style="948" customWidth="1"/>
    <col min="1800" max="2048" width="9.140625" style="948"/>
    <col min="2049" max="2049" width="3.85546875" style="948" customWidth="1"/>
    <col min="2050" max="2050" width="32.7109375" style="948" customWidth="1"/>
    <col min="2051" max="2051" width="9.85546875" style="948" customWidth="1"/>
    <col min="2052" max="2052" width="11.28515625" style="948" customWidth="1"/>
    <col min="2053" max="2053" width="11.140625" style="948" customWidth="1"/>
    <col min="2054" max="2054" width="10.7109375" style="948" customWidth="1"/>
    <col min="2055" max="2055" width="11.140625" style="948" customWidth="1"/>
    <col min="2056" max="2304" width="9.140625" style="948"/>
    <col min="2305" max="2305" width="3.85546875" style="948" customWidth="1"/>
    <col min="2306" max="2306" width="32.7109375" style="948" customWidth="1"/>
    <col min="2307" max="2307" width="9.85546875" style="948" customWidth="1"/>
    <col min="2308" max="2308" width="11.28515625" style="948" customWidth="1"/>
    <col min="2309" max="2309" width="11.140625" style="948" customWidth="1"/>
    <col min="2310" max="2310" width="10.7109375" style="948" customWidth="1"/>
    <col min="2311" max="2311" width="11.140625" style="948" customWidth="1"/>
    <col min="2312" max="2560" width="9.140625" style="948"/>
    <col min="2561" max="2561" width="3.85546875" style="948" customWidth="1"/>
    <col min="2562" max="2562" width="32.7109375" style="948" customWidth="1"/>
    <col min="2563" max="2563" width="9.85546875" style="948" customWidth="1"/>
    <col min="2564" max="2564" width="11.28515625" style="948" customWidth="1"/>
    <col min="2565" max="2565" width="11.140625" style="948" customWidth="1"/>
    <col min="2566" max="2566" width="10.7109375" style="948" customWidth="1"/>
    <col min="2567" max="2567" width="11.140625" style="948" customWidth="1"/>
    <col min="2568" max="2816" width="9.140625" style="948"/>
    <col min="2817" max="2817" width="3.85546875" style="948" customWidth="1"/>
    <col min="2818" max="2818" width="32.7109375" style="948" customWidth="1"/>
    <col min="2819" max="2819" width="9.85546875" style="948" customWidth="1"/>
    <col min="2820" max="2820" width="11.28515625" style="948" customWidth="1"/>
    <col min="2821" max="2821" width="11.140625" style="948" customWidth="1"/>
    <col min="2822" max="2822" width="10.7109375" style="948" customWidth="1"/>
    <col min="2823" max="2823" width="11.140625" style="948" customWidth="1"/>
    <col min="2824" max="3072" width="9.140625" style="948"/>
    <col min="3073" max="3073" width="3.85546875" style="948" customWidth="1"/>
    <col min="3074" max="3074" width="32.7109375" style="948" customWidth="1"/>
    <col min="3075" max="3075" width="9.85546875" style="948" customWidth="1"/>
    <col min="3076" max="3076" width="11.28515625" style="948" customWidth="1"/>
    <col min="3077" max="3077" width="11.140625" style="948" customWidth="1"/>
    <col min="3078" max="3078" width="10.7109375" style="948" customWidth="1"/>
    <col min="3079" max="3079" width="11.140625" style="948" customWidth="1"/>
    <col min="3080" max="3328" width="9.140625" style="948"/>
    <col min="3329" max="3329" width="3.85546875" style="948" customWidth="1"/>
    <col min="3330" max="3330" width="32.7109375" style="948" customWidth="1"/>
    <col min="3331" max="3331" width="9.85546875" style="948" customWidth="1"/>
    <col min="3332" max="3332" width="11.28515625" style="948" customWidth="1"/>
    <col min="3333" max="3333" width="11.140625" style="948" customWidth="1"/>
    <col min="3334" max="3334" width="10.7109375" style="948" customWidth="1"/>
    <col min="3335" max="3335" width="11.140625" style="948" customWidth="1"/>
    <col min="3336" max="3584" width="9.140625" style="948"/>
    <col min="3585" max="3585" width="3.85546875" style="948" customWidth="1"/>
    <col min="3586" max="3586" width="32.7109375" style="948" customWidth="1"/>
    <col min="3587" max="3587" width="9.85546875" style="948" customWidth="1"/>
    <col min="3588" max="3588" width="11.28515625" style="948" customWidth="1"/>
    <col min="3589" max="3589" width="11.140625" style="948" customWidth="1"/>
    <col min="3590" max="3590" width="10.7109375" style="948" customWidth="1"/>
    <col min="3591" max="3591" width="11.140625" style="948" customWidth="1"/>
    <col min="3592" max="3840" width="9.140625" style="948"/>
    <col min="3841" max="3841" width="3.85546875" style="948" customWidth="1"/>
    <col min="3842" max="3842" width="32.7109375" style="948" customWidth="1"/>
    <col min="3843" max="3843" width="9.85546875" style="948" customWidth="1"/>
    <col min="3844" max="3844" width="11.28515625" style="948" customWidth="1"/>
    <col min="3845" max="3845" width="11.140625" style="948" customWidth="1"/>
    <col min="3846" max="3846" width="10.7109375" style="948" customWidth="1"/>
    <col min="3847" max="3847" width="11.140625" style="948" customWidth="1"/>
    <col min="3848" max="4096" width="9.140625" style="948"/>
    <col min="4097" max="4097" width="3.85546875" style="948" customWidth="1"/>
    <col min="4098" max="4098" width="32.7109375" style="948" customWidth="1"/>
    <col min="4099" max="4099" width="9.85546875" style="948" customWidth="1"/>
    <col min="4100" max="4100" width="11.28515625" style="948" customWidth="1"/>
    <col min="4101" max="4101" width="11.140625" style="948" customWidth="1"/>
    <col min="4102" max="4102" width="10.7109375" style="948" customWidth="1"/>
    <col min="4103" max="4103" width="11.140625" style="948" customWidth="1"/>
    <col min="4104" max="4352" width="9.140625" style="948"/>
    <col min="4353" max="4353" width="3.85546875" style="948" customWidth="1"/>
    <col min="4354" max="4354" width="32.7109375" style="948" customWidth="1"/>
    <col min="4355" max="4355" width="9.85546875" style="948" customWidth="1"/>
    <col min="4356" max="4356" width="11.28515625" style="948" customWidth="1"/>
    <col min="4357" max="4357" width="11.140625" style="948" customWidth="1"/>
    <col min="4358" max="4358" width="10.7109375" style="948" customWidth="1"/>
    <col min="4359" max="4359" width="11.140625" style="948" customWidth="1"/>
    <col min="4360" max="4608" width="9.140625" style="948"/>
    <col min="4609" max="4609" width="3.85546875" style="948" customWidth="1"/>
    <col min="4610" max="4610" width="32.7109375" style="948" customWidth="1"/>
    <col min="4611" max="4611" width="9.85546875" style="948" customWidth="1"/>
    <col min="4612" max="4612" width="11.28515625" style="948" customWidth="1"/>
    <col min="4613" max="4613" width="11.140625" style="948" customWidth="1"/>
    <col min="4614" max="4614" width="10.7109375" style="948" customWidth="1"/>
    <col min="4615" max="4615" width="11.140625" style="948" customWidth="1"/>
    <col min="4616" max="4864" width="9.140625" style="948"/>
    <col min="4865" max="4865" width="3.85546875" style="948" customWidth="1"/>
    <col min="4866" max="4866" width="32.7109375" style="948" customWidth="1"/>
    <col min="4867" max="4867" width="9.85546875" style="948" customWidth="1"/>
    <col min="4868" max="4868" width="11.28515625" style="948" customWidth="1"/>
    <col min="4869" max="4869" width="11.140625" style="948" customWidth="1"/>
    <col min="4870" max="4870" width="10.7109375" style="948" customWidth="1"/>
    <col min="4871" max="4871" width="11.140625" style="948" customWidth="1"/>
    <col min="4872" max="5120" width="9.140625" style="948"/>
    <col min="5121" max="5121" width="3.85546875" style="948" customWidth="1"/>
    <col min="5122" max="5122" width="32.7109375" style="948" customWidth="1"/>
    <col min="5123" max="5123" width="9.85546875" style="948" customWidth="1"/>
    <col min="5124" max="5124" width="11.28515625" style="948" customWidth="1"/>
    <col min="5125" max="5125" width="11.140625" style="948" customWidth="1"/>
    <col min="5126" max="5126" width="10.7109375" style="948" customWidth="1"/>
    <col min="5127" max="5127" width="11.140625" style="948" customWidth="1"/>
    <col min="5128" max="5376" width="9.140625" style="948"/>
    <col min="5377" max="5377" width="3.85546875" style="948" customWidth="1"/>
    <col min="5378" max="5378" width="32.7109375" style="948" customWidth="1"/>
    <col min="5379" max="5379" width="9.85546875" style="948" customWidth="1"/>
    <col min="5380" max="5380" width="11.28515625" style="948" customWidth="1"/>
    <col min="5381" max="5381" width="11.140625" style="948" customWidth="1"/>
    <col min="5382" max="5382" width="10.7109375" style="948" customWidth="1"/>
    <col min="5383" max="5383" width="11.140625" style="948" customWidth="1"/>
    <col min="5384" max="5632" width="9.140625" style="948"/>
    <col min="5633" max="5633" width="3.85546875" style="948" customWidth="1"/>
    <col min="5634" max="5634" width="32.7109375" style="948" customWidth="1"/>
    <col min="5635" max="5635" width="9.85546875" style="948" customWidth="1"/>
    <col min="5636" max="5636" width="11.28515625" style="948" customWidth="1"/>
    <col min="5637" max="5637" width="11.140625" style="948" customWidth="1"/>
    <col min="5638" max="5638" width="10.7109375" style="948" customWidth="1"/>
    <col min="5639" max="5639" width="11.140625" style="948" customWidth="1"/>
    <col min="5640" max="5888" width="9.140625" style="948"/>
    <col min="5889" max="5889" width="3.85546875" style="948" customWidth="1"/>
    <col min="5890" max="5890" width="32.7109375" style="948" customWidth="1"/>
    <col min="5891" max="5891" width="9.85546875" style="948" customWidth="1"/>
    <col min="5892" max="5892" width="11.28515625" style="948" customWidth="1"/>
    <col min="5893" max="5893" width="11.140625" style="948" customWidth="1"/>
    <col min="5894" max="5894" width="10.7109375" style="948" customWidth="1"/>
    <col min="5895" max="5895" width="11.140625" style="948" customWidth="1"/>
    <col min="5896" max="6144" width="9.140625" style="948"/>
    <col min="6145" max="6145" width="3.85546875" style="948" customWidth="1"/>
    <col min="6146" max="6146" width="32.7109375" style="948" customWidth="1"/>
    <col min="6147" max="6147" width="9.85546875" style="948" customWidth="1"/>
    <col min="6148" max="6148" width="11.28515625" style="948" customWidth="1"/>
    <col min="6149" max="6149" width="11.140625" style="948" customWidth="1"/>
    <col min="6150" max="6150" width="10.7109375" style="948" customWidth="1"/>
    <col min="6151" max="6151" width="11.140625" style="948" customWidth="1"/>
    <col min="6152" max="6400" width="9.140625" style="948"/>
    <col min="6401" max="6401" width="3.85546875" style="948" customWidth="1"/>
    <col min="6402" max="6402" width="32.7109375" style="948" customWidth="1"/>
    <col min="6403" max="6403" width="9.85546875" style="948" customWidth="1"/>
    <col min="6404" max="6404" width="11.28515625" style="948" customWidth="1"/>
    <col min="6405" max="6405" width="11.140625" style="948" customWidth="1"/>
    <col min="6406" max="6406" width="10.7109375" style="948" customWidth="1"/>
    <col min="6407" max="6407" width="11.140625" style="948" customWidth="1"/>
    <col min="6408" max="6656" width="9.140625" style="948"/>
    <col min="6657" max="6657" width="3.85546875" style="948" customWidth="1"/>
    <col min="6658" max="6658" width="32.7109375" style="948" customWidth="1"/>
    <col min="6659" max="6659" width="9.85546875" style="948" customWidth="1"/>
    <col min="6660" max="6660" width="11.28515625" style="948" customWidth="1"/>
    <col min="6661" max="6661" width="11.140625" style="948" customWidth="1"/>
    <col min="6662" max="6662" width="10.7109375" style="948" customWidth="1"/>
    <col min="6663" max="6663" width="11.140625" style="948" customWidth="1"/>
    <col min="6664" max="6912" width="9.140625" style="948"/>
    <col min="6913" max="6913" width="3.85546875" style="948" customWidth="1"/>
    <col min="6914" max="6914" width="32.7109375" style="948" customWidth="1"/>
    <col min="6915" max="6915" width="9.85546875" style="948" customWidth="1"/>
    <col min="6916" max="6916" width="11.28515625" style="948" customWidth="1"/>
    <col min="6917" max="6917" width="11.140625" style="948" customWidth="1"/>
    <col min="6918" max="6918" width="10.7109375" style="948" customWidth="1"/>
    <col min="6919" max="6919" width="11.140625" style="948" customWidth="1"/>
    <col min="6920" max="7168" width="9.140625" style="948"/>
    <col min="7169" max="7169" width="3.85546875" style="948" customWidth="1"/>
    <col min="7170" max="7170" width="32.7109375" style="948" customWidth="1"/>
    <col min="7171" max="7171" width="9.85546875" style="948" customWidth="1"/>
    <col min="7172" max="7172" width="11.28515625" style="948" customWidth="1"/>
    <col min="7173" max="7173" width="11.140625" style="948" customWidth="1"/>
    <col min="7174" max="7174" width="10.7109375" style="948" customWidth="1"/>
    <col min="7175" max="7175" width="11.140625" style="948" customWidth="1"/>
    <col min="7176" max="7424" width="9.140625" style="948"/>
    <col min="7425" max="7425" width="3.85546875" style="948" customWidth="1"/>
    <col min="7426" max="7426" width="32.7109375" style="948" customWidth="1"/>
    <col min="7427" max="7427" width="9.85546875" style="948" customWidth="1"/>
    <col min="7428" max="7428" width="11.28515625" style="948" customWidth="1"/>
    <col min="7429" max="7429" width="11.140625" style="948" customWidth="1"/>
    <col min="7430" max="7430" width="10.7109375" style="948" customWidth="1"/>
    <col min="7431" max="7431" width="11.140625" style="948" customWidth="1"/>
    <col min="7432" max="7680" width="9.140625" style="948"/>
    <col min="7681" max="7681" width="3.85546875" style="948" customWidth="1"/>
    <col min="7682" max="7682" width="32.7109375" style="948" customWidth="1"/>
    <col min="7683" max="7683" width="9.85546875" style="948" customWidth="1"/>
    <col min="7684" max="7684" width="11.28515625" style="948" customWidth="1"/>
    <col min="7685" max="7685" width="11.140625" style="948" customWidth="1"/>
    <col min="7686" max="7686" width="10.7109375" style="948" customWidth="1"/>
    <col min="7687" max="7687" width="11.140625" style="948" customWidth="1"/>
    <col min="7688" max="7936" width="9.140625" style="948"/>
    <col min="7937" max="7937" width="3.85546875" style="948" customWidth="1"/>
    <col min="7938" max="7938" width="32.7109375" style="948" customWidth="1"/>
    <col min="7939" max="7939" width="9.85546875" style="948" customWidth="1"/>
    <col min="7940" max="7940" width="11.28515625" style="948" customWidth="1"/>
    <col min="7941" max="7941" width="11.140625" style="948" customWidth="1"/>
    <col min="7942" max="7942" width="10.7109375" style="948" customWidth="1"/>
    <col min="7943" max="7943" width="11.140625" style="948" customWidth="1"/>
    <col min="7944" max="8192" width="9.140625" style="948"/>
    <col min="8193" max="8193" width="3.85546875" style="948" customWidth="1"/>
    <col min="8194" max="8194" width="32.7109375" style="948" customWidth="1"/>
    <col min="8195" max="8195" width="9.85546875" style="948" customWidth="1"/>
    <col min="8196" max="8196" width="11.28515625" style="948" customWidth="1"/>
    <col min="8197" max="8197" width="11.140625" style="948" customWidth="1"/>
    <col min="8198" max="8198" width="10.7109375" style="948" customWidth="1"/>
    <col min="8199" max="8199" width="11.140625" style="948" customWidth="1"/>
    <col min="8200" max="8448" width="9.140625" style="948"/>
    <col min="8449" max="8449" width="3.85546875" style="948" customWidth="1"/>
    <col min="8450" max="8450" width="32.7109375" style="948" customWidth="1"/>
    <col min="8451" max="8451" width="9.85546875" style="948" customWidth="1"/>
    <col min="8452" max="8452" width="11.28515625" style="948" customWidth="1"/>
    <col min="8453" max="8453" width="11.140625" style="948" customWidth="1"/>
    <col min="8454" max="8454" width="10.7109375" style="948" customWidth="1"/>
    <col min="8455" max="8455" width="11.140625" style="948" customWidth="1"/>
    <col min="8456" max="8704" width="9.140625" style="948"/>
    <col min="8705" max="8705" width="3.85546875" style="948" customWidth="1"/>
    <col min="8706" max="8706" width="32.7109375" style="948" customWidth="1"/>
    <col min="8707" max="8707" width="9.85546875" style="948" customWidth="1"/>
    <col min="8708" max="8708" width="11.28515625" style="948" customWidth="1"/>
    <col min="8709" max="8709" width="11.140625" style="948" customWidth="1"/>
    <col min="8710" max="8710" width="10.7109375" style="948" customWidth="1"/>
    <col min="8711" max="8711" width="11.140625" style="948" customWidth="1"/>
    <col min="8712" max="8960" width="9.140625" style="948"/>
    <col min="8961" max="8961" width="3.85546875" style="948" customWidth="1"/>
    <col min="8962" max="8962" width="32.7109375" style="948" customWidth="1"/>
    <col min="8963" max="8963" width="9.85546875" style="948" customWidth="1"/>
    <col min="8964" max="8964" width="11.28515625" style="948" customWidth="1"/>
    <col min="8965" max="8965" width="11.140625" style="948" customWidth="1"/>
    <col min="8966" max="8966" width="10.7109375" style="948" customWidth="1"/>
    <col min="8967" max="8967" width="11.140625" style="948" customWidth="1"/>
    <col min="8968" max="9216" width="9.140625" style="948"/>
    <col min="9217" max="9217" width="3.85546875" style="948" customWidth="1"/>
    <col min="9218" max="9218" width="32.7109375" style="948" customWidth="1"/>
    <col min="9219" max="9219" width="9.85546875" style="948" customWidth="1"/>
    <col min="9220" max="9220" width="11.28515625" style="948" customWidth="1"/>
    <col min="9221" max="9221" width="11.140625" style="948" customWidth="1"/>
    <col min="9222" max="9222" width="10.7109375" style="948" customWidth="1"/>
    <col min="9223" max="9223" width="11.140625" style="948" customWidth="1"/>
    <col min="9224" max="9472" width="9.140625" style="948"/>
    <col min="9473" max="9473" width="3.85546875" style="948" customWidth="1"/>
    <col min="9474" max="9474" width="32.7109375" style="948" customWidth="1"/>
    <col min="9475" max="9475" width="9.85546875" style="948" customWidth="1"/>
    <col min="9476" max="9476" width="11.28515625" style="948" customWidth="1"/>
    <col min="9477" max="9477" width="11.140625" style="948" customWidth="1"/>
    <col min="9478" max="9478" width="10.7109375" style="948" customWidth="1"/>
    <col min="9479" max="9479" width="11.140625" style="948" customWidth="1"/>
    <col min="9480" max="9728" width="9.140625" style="948"/>
    <col min="9729" max="9729" width="3.85546875" style="948" customWidth="1"/>
    <col min="9730" max="9730" width="32.7109375" style="948" customWidth="1"/>
    <col min="9731" max="9731" width="9.85546875" style="948" customWidth="1"/>
    <col min="9732" max="9732" width="11.28515625" style="948" customWidth="1"/>
    <col min="9733" max="9733" width="11.140625" style="948" customWidth="1"/>
    <col min="9734" max="9734" width="10.7109375" style="948" customWidth="1"/>
    <col min="9735" max="9735" width="11.140625" style="948" customWidth="1"/>
    <col min="9736" max="9984" width="9.140625" style="948"/>
    <col min="9985" max="9985" width="3.85546875" style="948" customWidth="1"/>
    <col min="9986" max="9986" width="32.7109375" style="948" customWidth="1"/>
    <col min="9987" max="9987" width="9.85546875" style="948" customWidth="1"/>
    <col min="9988" max="9988" width="11.28515625" style="948" customWidth="1"/>
    <col min="9989" max="9989" width="11.140625" style="948" customWidth="1"/>
    <col min="9990" max="9990" width="10.7109375" style="948" customWidth="1"/>
    <col min="9991" max="9991" width="11.140625" style="948" customWidth="1"/>
    <col min="9992" max="10240" width="9.140625" style="948"/>
    <col min="10241" max="10241" width="3.85546875" style="948" customWidth="1"/>
    <col min="10242" max="10242" width="32.7109375" style="948" customWidth="1"/>
    <col min="10243" max="10243" width="9.85546875" style="948" customWidth="1"/>
    <col min="10244" max="10244" width="11.28515625" style="948" customWidth="1"/>
    <col min="10245" max="10245" width="11.140625" style="948" customWidth="1"/>
    <col min="10246" max="10246" width="10.7109375" style="948" customWidth="1"/>
    <col min="10247" max="10247" width="11.140625" style="948" customWidth="1"/>
    <col min="10248" max="10496" width="9.140625" style="948"/>
    <col min="10497" max="10497" width="3.85546875" style="948" customWidth="1"/>
    <col min="10498" max="10498" width="32.7109375" style="948" customWidth="1"/>
    <col min="10499" max="10499" width="9.85546875" style="948" customWidth="1"/>
    <col min="10500" max="10500" width="11.28515625" style="948" customWidth="1"/>
    <col min="10501" max="10501" width="11.140625" style="948" customWidth="1"/>
    <col min="10502" max="10502" width="10.7109375" style="948" customWidth="1"/>
    <col min="10503" max="10503" width="11.140625" style="948" customWidth="1"/>
    <col min="10504" max="10752" width="9.140625" style="948"/>
    <col min="10753" max="10753" width="3.85546875" style="948" customWidth="1"/>
    <col min="10754" max="10754" width="32.7109375" style="948" customWidth="1"/>
    <col min="10755" max="10755" width="9.85546875" style="948" customWidth="1"/>
    <col min="10756" max="10756" width="11.28515625" style="948" customWidth="1"/>
    <col min="10757" max="10757" width="11.140625" style="948" customWidth="1"/>
    <col min="10758" max="10758" width="10.7109375" style="948" customWidth="1"/>
    <col min="10759" max="10759" width="11.140625" style="948" customWidth="1"/>
    <col min="10760" max="11008" width="9.140625" style="948"/>
    <col min="11009" max="11009" width="3.85546875" style="948" customWidth="1"/>
    <col min="11010" max="11010" width="32.7109375" style="948" customWidth="1"/>
    <col min="11011" max="11011" width="9.85546875" style="948" customWidth="1"/>
    <col min="11012" max="11012" width="11.28515625" style="948" customWidth="1"/>
    <col min="11013" max="11013" width="11.140625" style="948" customWidth="1"/>
    <col min="11014" max="11014" width="10.7109375" style="948" customWidth="1"/>
    <col min="11015" max="11015" width="11.140625" style="948" customWidth="1"/>
    <col min="11016" max="11264" width="9.140625" style="948"/>
    <col min="11265" max="11265" width="3.85546875" style="948" customWidth="1"/>
    <col min="11266" max="11266" width="32.7109375" style="948" customWidth="1"/>
    <col min="11267" max="11267" width="9.85546875" style="948" customWidth="1"/>
    <col min="11268" max="11268" width="11.28515625" style="948" customWidth="1"/>
    <col min="11269" max="11269" width="11.140625" style="948" customWidth="1"/>
    <col min="11270" max="11270" width="10.7109375" style="948" customWidth="1"/>
    <col min="11271" max="11271" width="11.140625" style="948" customWidth="1"/>
    <col min="11272" max="11520" width="9.140625" style="948"/>
    <col min="11521" max="11521" width="3.85546875" style="948" customWidth="1"/>
    <col min="11522" max="11522" width="32.7109375" style="948" customWidth="1"/>
    <col min="11523" max="11523" width="9.85546875" style="948" customWidth="1"/>
    <col min="11524" max="11524" width="11.28515625" style="948" customWidth="1"/>
    <col min="11525" max="11525" width="11.140625" style="948" customWidth="1"/>
    <col min="11526" max="11526" width="10.7109375" style="948" customWidth="1"/>
    <col min="11527" max="11527" width="11.140625" style="948" customWidth="1"/>
    <col min="11528" max="11776" width="9.140625" style="948"/>
    <col min="11777" max="11777" width="3.85546875" style="948" customWidth="1"/>
    <col min="11778" max="11778" width="32.7109375" style="948" customWidth="1"/>
    <col min="11779" max="11779" width="9.85546875" style="948" customWidth="1"/>
    <col min="11780" max="11780" width="11.28515625" style="948" customWidth="1"/>
    <col min="11781" max="11781" width="11.140625" style="948" customWidth="1"/>
    <col min="11782" max="11782" width="10.7109375" style="948" customWidth="1"/>
    <col min="11783" max="11783" width="11.140625" style="948" customWidth="1"/>
    <col min="11784" max="12032" width="9.140625" style="948"/>
    <col min="12033" max="12033" width="3.85546875" style="948" customWidth="1"/>
    <col min="12034" max="12034" width="32.7109375" style="948" customWidth="1"/>
    <col min="12035" max="12035" width="9.85546875" style="948" customWidth="1"/>
    <col min="12036" max="12036" width="11.28515625" style="948" customWidth="1"/>
    <col min="12037" max="12037" width="11.140625" style="948" customWidth="1"/>
    <col min="12038" max="12038" width="10.7109375" style="948" customWidth="1"/>
    <col min="12039" max="12039" width="11.140625" style="948" customWidth="1"/>
    <col min="12040" max="12288" width="9.140625" style="948"/>
    <col min="12289" max="12289" width="3.85546875" style="948" customWidth="1"/>
    <col min="12290" max="12290" width="32.7109375" style="948" customWidth="1"/>
    <col min="12291" max="12291" width="9.85546875" style="948" customWidth="1"/>
    <col min="12292" max="12292" width="11.28515625" style="948" customWidth="1"/>
    <col min="12293" max="12293" width="11.140625" style="948" customWidth="1"/>
    <col min="12294" max="12294" width="10.7109375" style="948" customWidth="1"/>
    <col min="12295" max="12295" width="11.140625" style="948" customWidth="1"/>
    <col min="12296" max="12544" width="9.140625" style="948"/>
    <col min="12545" max="12545" width="3.85546875" style="948" customWidth="1"/>
    <col min="12546" max="12546" width="32.7109375" style="948" customWidth="1"/>
    <col min="12547" max="12547" width="9.85546875" style="948" customWidth="1"/>
    <col min="12548" max="12548" width="11.28515625" style="948" customWidth="1"/>
    <col min="12549" max="12549" width="11.140625" style="948" customWidth="1"/>
    <col min="12550" max="12550" width="10.7109375" style="948" customWidth="1"/>
    <col min="12551" max="12551" width="11.140625" style="948" customWidth="1"/>
    <col min="12552" max="12800" width="9.140625" style="948"/>
    <col min="12801" max="12801" width="3.85546875" style="948" customWidth="1"/>
    <col min="12802" max="12802" width="32.7109375" style="948" customWidth="1"/>
    <col min="12803" max="12803" width="9.85546875" style="948" customWidth="1"/>
    <col min="12804" max="12804" width="11.28515625" style="948" customWidth="1"/>
    <col min="12805" max="12805" width="11.140625" style="948" customWidth="1"/>
    <col min="12806" max="12806" width="10.7109375" style="948" customWidth="1"/>
    <col min="12807" max="12807" width="11.140625" style="948" customWidth="1"/>
    <col min="12808" max="13056" width="9.140625" style="948"/>
    <col min="13057" max="13057" width="3.85546875" style="948" customWidth="1"/>
    <col min="13058" max="13058" width="32.7109375" style="948" customWidth="1"/>
    <col min="13059" max="13059" width="9.85546875" style="948" customWidth="1"/>
    <col min="13060" max="13060" width="11.28515625" style="948" customWidth="1"/>
    <col min="13061" max="13061" width="11.140625" style="948" customWidth="1"/>
    <col min="13062" max="13062" width="10.7109375" style="948" customWidth="1"/>
    <col min="13063" max="13063" width="11.140625" style="948" customWidth="1"/>
    <col min="13064" max="13312" width="9.140625" style="948"/>
    <col min="13313" max="13313" width="3.85546875" style="948" customWidth="1"/>
    <col min="13314" max="13314" width="32.7109375" style="948" customWidth="1"/>
    <col min="13315" max="13315" width="9.85546875" style="948" customWidth="1"/>
    <col min="13316" max="13316" width="11.28515625" style="948" customWidth="1"/>
    <col min="13317" max="13317" width="11.140625" style="948" customWidth="1"/>
    <col min="13318" max="13318" width="10.7109375" style="948" customWidth="1"/>
    <col min="13319" max="13319" width="11.140625" style="948" customWidth="1"/>
    <col min="13320" max="13568" width="9.140625" style="948"/>
    <col min="13569" max="13569" width="3.85546875" style="948" customWidth="1"/>
    <col min="13570" max="13570" width="32.7109375" style="948" customWidth="1"/>
    <col min="13571" max="13571" width="9.85546875" style="948" customWidth="1"/>
    <col min="13572" max="13572" width="11.28515625" style="948" customWidth="1"/>
    <col min="13573" max="13573" width="11.140625" style="948" customWidth="1"/>
    <col min="13574" max="13574" width="10.7109375" style="948" customWidth="1"/>
    <col min="13575" max="13575" width="11.140625" style="948" customWidth="1"/>
    <col min="13576" max="13824" width="9.140625" style="948"/>
    <col min="13825" max="13825" width="3.85546875" style="948" customWidth="1"/>
    <col min="13826" max="13826" width="32.7109375" style="948" customWidth="1"/>
    <col min="13827" max="13827" width="9.85546875" style="948" customWidth="1"/>
    <col min="13828" max="13828" width="11.28515625" style="948" customWidth="1"/>
    <col min="13829" max="13829" width="11.140625" style="948" customWidth="1"/>
    <col min="13830" max="13830" width="10.7109375" style="948" customWidth="1"/>
    <col min="13831" max="13831" width="11.140625" style="948" customWidth="1"/>
    <col min="13832" max="14080" width="9.140625" style="948"/>
    <col min="14081" max="14081" width="3.85546875" style="948" customWidth="1"/>
    <col min="14082" max="14082" width="32.7109375" style="948" customWidth="1"/>
    <col min="14083" max="14083" width="9.85546875" style="948" customWidth="1"/>
    <col min="14084" max="14084" width="11.28515625" style="948" customWidth="1"/>
    <col min="14085" max="14085" width="11.140625" style="948" customWidth="1"/>
    <col min="14086" max="14086" width="10.7109375" style="948" customWidth="1"/>
    <col min="14087" max="14087" width="11.140625" style="948" customWidth="1"/>
    <col min="14088" max="14336" width="9.140625" style="948"/>
    <col min="14337" max="14337" width="3.85546875" style="948" customWidth="1"/>
    <col min="14338" max="14338" width="32.7109375" style="948" customWidth="1"/>
    <col min="14339" max="14339" width="9.85546875" style="948" customWidth="1"/>
    <col min="14340" max="14340" width="11.28515625" style="948" customWidth="1"/>
    <col min="14341" max="14341" width="11.140625" style="948" customWidth="1"/>
    <col min="14342" max="14342" width="10.7109375" style="948" customWidth="1"/>
    <col min="14343" max="14343" width="11.140625" style="948" customWidth="1"/>
    <col min="14344" max="14592" width="9.140625" style="948"/>
    <col min="14593" max="14593" width="3.85546875" style="948" customWidth="1"/>
    <col min="14594" max="14594" width="32.7109375" style="948" customWidth="1"/>
    <col min="14595" max="14595" width="9.85546875" style="948" customWidth="1"/>
    <col min="14596" max="14596" width="11.28515625" style="948" customWidth="1"/>
    <col min="14597" max="14597" width="11.140625" style="948" customWidth="1"/>
    <col min="14598" max="14598" width="10.7109375" style="948" customWidth="1"/>
    <col min="14599" max="14599" width="11.140625" style="948" customWidth="1"/>
    <col min="14600" max="14848" width="9.140625" style="948"/>
    <col min="14849" max="14849" width="3.85546875" style="948" customWidth="1"/>
    <col min="14850" max="14850" width="32.7109375" style="948" customWidth="1"/>
    <col min="14851" max="14851" width="9.85546875" style="948" customWidth="1"/>
    <col min="14852" max="14852" width="11.28515625" style="948" customWidth="1"/>
    <col min="14853" max="14853" width="11.140625" style="948" customWidth="1"/>
    <col min="14854" max="14854" width="10.7109375" style="948" customWidth="1"/>
    <col min="14855" max="14855" width="11.140625" style="948" customWidth="1"/>
    <col min="14856" max="15104" width="9.140625" style="948"/>
    <col min="15105" max="15105" width="3.85546875" style="948" customWidth="1"/>
    <col min="15106" max="15106" width="32.7109375" style="948" customWidth="1"/>
    <col min="15107" max="15107" width="9.85546875" style="948" customWidth="1"/>
    <col min="15108" max="15108" width="11.28515625" style="948" customWidth="1"/>
    <col min="15109" max="15109" width="11.140625" style="948" customWidth="1"/>
    <col min="15110" max="15110" width="10.7109375" style="948" customWidth="1"/>
    <col min="15111" max="15111" width="11.140625" style="948" customWidth="1"/>
    <col min="15112" max="15360" width="9.140625" style="948"/>
    <col min="15361" max="15361" width="3.85546875" style="948" customWidth="1"/>
    <col min="15362" max="15362" width="32.7109375" style="948" customWidth="1"/>
    <col min="15363" max="15363" width="9.85546875" style="948" customWidth="1"/>
    <col min="15364" max="15364" width="11.28515625" style="948" customWidth="1"/>
    <col min="15365" max="15365" width="11.140625" style="948" customWidth="1"/>
    <col min="15366" max="15366" width="10.7109375" style="948" customWidth="1"/>
    <col min="15367" max="15367" width="11.140625" style="948" customWidth="1"/>
    <col min="15368" max="15616" width="9.140625" style="948"/>
    <col min="15617" max="15617" width="3.85546875" style="948" customWidth="1"/>
    <col min="15618" max="15618" width="32.7109375" style="948" customWidth="1"/>
    <col min="15619" max="15619" width="9.85546875" style="948" customWidth="1"/>
    <col min="15620" max="15620" width="11.28515625" style="948" customWidth="1"/>
    <col min="15621" max="15621" width="11.140625" style="948" customWidth="1"/>
    <col min="15622" max="15622" width="10.7109375" style="948" customWidth="1"/>
    <col min="15623" max="15623" width="11.140625" style="948" customWidth="1"/>
    <col min="15624" max="15872" width="9.140625" style="948"/>
    <col min="15873" max="15873" width="3.85546875" style="948" customWidth="1"/>
    <col min="15874" max="15874" width="32.7109375" style="948" customWidth="1"/>
    <col min="15875" max="15875" width="9.85546875" style="948" customWidth="1"/>
    <col min="15876" max="15876" width="11.28515625" style="948" customWidth="1"/>
    <col min="15877" max="15877" width="11.140625" style="948" customWidth="1"/>
    <col min="15878" max="15878" width="10.7109375" style="948" customWidth="1"/>
    <col min="15879" max="15879" width="11.140625" style="948" customWidth="1"/>
    <col min="15880" max="16128" width="9.140625" style="948"/>
    <col min="16129" max="16129" width="3.85546875" style="948" customWidth="1"/>
    <col min="16130" max="16130" width="32.7109375" style="948" customWidth="1"/>
    <col min="16131" max="16131" width="9.85546875" style="948" customWidth="1"/>
    <col min="16132" max="16132" width="11.28515625" style="948" customWidth="1"/>
    <col min="16133" max="16133" width="11.140625" style="948" customWidth="1"/>
    <col min="16134" max="16134" width="10.7109375" style="948" customWidth="1"/>
    <col min="16135" max="16135" width="11.140625" style="948" customWidth="1"/>
    <col min="16136" max="16384" width="9.140625" style="948"/>
  </cols>
  <sheetData>
    <row r="2" spans="1:7">
      <c r="A2" s="974" t="s">
        <v>860</v>
      </c>
      <c r="B2" s="974"/>
      <c r="C2" s="974"/>
      <c r="D2" s="974"/>
      <c r="E2" s="974"/>
      <c r="F2" s="974"/>
      <c r="G2" s="974"/>
    </row>
    <row r="3" spans="1:7">
      <c r="A3" s="540"/>
      <c r="B3" s="540"/>
      <c r="C3" s="975"/>
      <c r="D3" s="975"/>
      <c r="E3" s="540"/>
      <c r="F3" s="976" t="s">
        <v>196</v>
      </c>
      <c r="G3" s="976"/>
    </row>
    <row r="4" spans="1:7">
      <c r="A4" s="868"/>
      <c r="B4" s="868"/>
      <c r="C4" s="977" t="s">
        <v>861</v>
      </c>
      <c r="D4" s="978" t="s">
        <v>376</v>
      </c>
      <c r="E4" s="978"/>
      <c r="F4" s="978"/>
      <c r="G4" s="977" t="s">
        <v>862</v>
      </c>
    </row>
    <row r="5" spans="1:7">
      <c r="A5" s="868"/>
      <c r="B5" s="868"/>
      <c r="C5" s="977"/>
      <c r="D5" s="979" t="s">
        <v>863</v>
      </c>
      <c r="E5" s="529" t="s">
        <v>864</v>
      </c>
      <c r="F5" s="979" t="s">
        <v>587</v>
      </c>
      <c r="G5" s="977"/>
    </row>
    <row r="6" spans="1:7">
      <c r="A6" s="980" t="s">
        <v>865</v>
      </c>
      <c r="B6" s="980"/>
      <c r="C6" s="981">
        <f>C8+C9+C10+C11+C12</f>
        <v>21178.500000000004</v>
      </c>
      <c r="D6" s="981">
        <f>D8+D9+D10+D11+D12</f>
        <v>8816.6999999999989</v>
      </c>
      <c r="E6" s="981">
        <f>E8+E9+E10+E11+E12</f>
        <v>24422.799999999999</v>
      </c>
      <c r="F6" s="982">
        <f t="shared" ref="F6:F19" si="0">E6/D6*100</f>
        <v>277.00613608266138</v>
      </c>
      <c r="G6" s="982">
        <f t="shared" ref="G6:G19" si="1">E6/C6*100</f>
        <v>115.31883750029507</v>
      </c>
    </row>
    <row r="7" spans="1:7">
      <c r="A7" s="980" t="s">
        <v>866</v>
      </c>
      <c r="B7" s="980"/>
      <c r="C7" s="980"/>
      <c r="D7" s="980"/>
      <c r="E7" s="980"/>
      <c r="F7" s="982"/>
      <c r="G7" s="982"/>
    </row>
    <row r="8" spans="1:7">
      <c r="A8" s="983"/>
      <c r="B8" s="983" t="s">
        <v>867</v>
      </c>
      <c r="C8" s="984">
        <v>17404.5</v>
      </c>
      <c r="D8" s="984">
        <v>5690.5</v>
      </c>
      <c r="E8" s="984">
        <v>20039.599999999999</v>
      </c>
      <c r="F8" s="982">
        <f>E8/D8*100</f>
        <v>352.15886125999469</v>
      </c>
      <c r="G8" s="982">
        <f>E8/C8*100</f>
        <v>115.14033726909707</v>
      </c>
    </row>
    <row r="9" spans="1:7">
      <c r="A9" s="983"/>
      <c r="B9" s="983" t="s">
        <v>868</v>
      </c>
      <c r="C9" s="984">
        <v>801.7</v>
      </c>
      <c r="D9" s="984">
        <v>646.79999999999995</v>
      </c>
      <c r="E9" s="984">
        <v>934.8</v>
      </c>
      <c r="F9" s="982">
        <f t="shared" si="0"/>
        <v>144.52690166975881</v>
      </c>
      <c r="G9" s="982">
        <f t="shared" si="1"/>
        <v>116.60222028190094</v>
      </c>
    </row>
    <row r="10" spans="1:7">
      <c r="A10" s="983"/>
      <c r="B10" s="983" t="s">
        <v>869</v>
      </c>
      <c r="C10" s="984">
        <v>2193.4</v>
      </c>
      <c r="D10" s="984">
        <v>1836.1</v>
      </c>
      <c r="E10" s="984">
        <v>2356</v>
      </c>
      <c r="F10" s="982">
        <f t="shared" si="0"/>
        <v>128.31545122814663</v>
      </c>
      <c r="G10" s="982">
        <f t="shared" si="1"/>
        <v>107.41314853651865</v>
      </c>
    </row>
    <row r="11" spans="1:7">
      <c r="A11" s="983"/>
      <c r="B11" s="983" t="s">
        <v>870</v>
      </c>
      <c r="C11" s="984">
        <v>480.2</v>
      </c>
      <c r="D11" s="984">
        <v>505.8</v>
      </c>
      <c r="E11" s="984">
        <v>730.4</v>
      </c>
      <c r="F11" s="982">
        <f t="shared" si="0"/>
        <v>144.40490312376431</v>
      </c>
      <c r="G11" s="982">
        <f t="shared" si="1"/>
        <v>152.10329029571014</v>
      </c>
    </row>
    <row r="12" spans="1:7">
      <c r="A12" s="983"/>
      <c r="B12" s="983" t="s">
        <v>871</v>
      </c>
      <c r="C12" s="984">
        <v>298.7</v>
      </c>
      <c r="D12" s="984">
        <v>137.5</v>
      </c>
      <c r="E12" s="984">
        <v>362</v>
      </c>
      <c r="F12" s="982">
        <f t="shared" si="0"/>
        <v>263.27272727272725</v>
      </c>
      <c r="G12" s="982">
        <f t="shared" si="1"/>
        <v>121.19183126883162</v>
      </c>
    </row>
    <row r="13" spans="1:7">
      <c r="A13" s="983" t="s">
        <v>872</v>
      </c>
      <c r="B13" s="983"/>
      <c r="C13" s="984">
        <f>C15+C16+C17+C18+C19</f>
        <v>21595</v>
      </c>
      <c r="D13" s="984">
        <f>D15+D16+D17+D18+D19</f>
        <v>24015.5</v>
      </c>
      <c r="E13" s="984">
        <f>E15+E16+E17+E18+E19</f>
        <v>24706.999999999996</v>
      </c>
      <c r="F13" s="982">
        <f t="shared" si="0"/>
        <v>102.87939039370404</v>
      </c>
      <c r="G13" s="982">
        <f t="shared" si="1"/>
        <v>114.41074322759897</v>
      </c>
    </row>
    <row r="14" spans="1:7">
      <c r="A14" s="983" t="s">
        <v>866</v>
      </c>
      <c r="B14" s="983"/>
      <c r="C14" s="983"/>
      <c r="D14" s="983"/>
      <c r="E14" s="983"/>
      <c r="F14" s="982"/>
      <c r="G14" s="982"/>
    </row>
    <row r="15" spans="1:7">
      <c r="A15" s="980"/>
      <c r="B15" s="980" t="s">
        <v>867</v>
      </c>
      <c r="C15" s="984">
        <v>17705.3</v>
      </c>
      <c r="D15" s="984">
        <v>20165.2</v>
      </c>
      <c r="E15" s="984">
        <v>20189.099999999999</v>
      </c>
      <c r="F15" s="982">
        <f t="shared" si="0"/>
        <v>100.11852101640449</v>
      </c>
      <c r="G15" s="982">
        <f t="shared" si="1"/>
        <v>114.02856771701128</v>
      </c>
    </row>
    <row r="16" spans="1:7">
      <c r="A16" s="980"/>
      <c r="B16" s="980" t="s">
        <v>868</v>
      </c>
      <c r="C16" s="984">
        <v>820</v>
      </c>
      <c r="D16" s="984">
        <v>948.4</v>
      </c>
      <c r="E16" s="984">
        <v>973.1</v>
      </c>
      <c r="F16" s="982">
        <f t="shared" si="0"/>
        <v>102.60438633487981</v>
      </c>
      <c r="G16" s="982">
        <f t="shared" si="1"/>
        <v>118.67073170731707</v>
      </c>
    </row>
    <row r="17" spans="1:7">
      <c r="A17" s="980"/>
      <c r="B17" s="980" t="s">
        <v>869</v>
      </c>
      <c r="C17" s="984">
        <v>2216.4</v>
      </c>
      <c r="D17" s="984">
        <v>2374.8000000000002</v>
      </c>
      <c r="E17" s="984">
        <v>2430</v>
      </c>
      <c r="F17" s="982">
        <f t="shared" si="0"/>
        <v>102.3244062657908</v>
      </c>
      <c r="G17" s="982">
        <f t="shared" si="1"/>
        <v>109.6372495939361</v>
      </c>
    </row>
    <row r="18" spans="1:7">
      <c r="A18" s="980"/>
      <c r="B18" s="980" t="s">
        <v>870</v>
      </c>
      <c r="C18" s="981">
        <v>550.20000000000005</v>
      </c>
      <c r="D18" s="984">
        <v>155.30000000000001</v>
      </c>
      <c r="E18" s="984">
        <v>742.1</v>
      </c>
      <c r="F18" s="982">
        <f t="shared" si="0"/>
        <v>477.84932388924659</v>
      </c>
      <c r="G18" s="982">
        <f t="shared" si="1"/>
        <v>134.87822609960014</v>
      </c>
    </row>
    <row r="19" spans="1:7">
      <c r="A19" s="985"/>
      <c r="B19" s="985" t="s">
        <v>871</v>
      </c>
      <c r="C19" s="986">
        <v>303.10000000000002</v>
      </c>
      <c r="D19" s="987">
        <v>371.8</v>
      </c>
      <c r="E19" s="987">
        <v>372.7</v>
      </c>
      <c r="F19" s="986">
        <f t="shared" si="0"/>
        <v>100.24206562668101</v>
      </c>
      <c r="G19" s="986">
        <f t="shared" si="1"/>
        <v>122.9627185747278</v>
      </c>
    </row>
    <row r="20" spans="1:7">
      <c r="A20" s="988"/>
      <c r="B20" s="988"/>
      <c r="C20" s="988"/>
      <c r="D20" s="988"/>
      <c r="E20" s="988"/>
      <c r="F20" s="988"/>
      <c r="G20" s="988"/>
    </row>
    <row r="21" spans="1:7">
      <c r="A21" s="948" t="s">
        <v>873</v>
      </c>
    </row>
  </sheetData>
  <mergeCells count="7"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61"/>
  <sheetViews>
    <sheetView topLeftCell="A13" workbookViewId="0">
      <selection activeCell="E67" sqref="E67:E68"/>
    </sheetView>
  </sheetViews>
  <sheetFormatPr defaultRowHeight="11.25"/>
  <cols>
    <col min="1" max="1" width="1.7109375" style="3" customWidth="1"/>
    <col min="2" max="2" width="1.140625" style="3" customWidth="1"/>
    <col min="3" max="3" width="1" style="3" customWidth="1"/>
    <col min="4" max="4" width="4" style="3" customWidth="1"/>
    <col min="5" max="5" width="26.140625" style="3" customWidth="1"/>
    <col min="6" max="6" width="4.42578125" style="3" customWidth="1"/>
    <col min="7" max="7" width="23" style="3" customWidth="1"/>
    <col min="8" max="10" width="12.7109375" style="4" customWidth="1"/>
    <col min="11" max="16" width="9.140625" style="3"/>
    <col min="17" max="17" width="16.140625" style="3" customWidth="1"/>
    <col min="18" max="19" width="9.85546875" style="4" customWidth="1"/>
    <col min="20" max="256" width="9.140625" style="3"/>
    <col min="257" max="257" width="1.7109375" style="3" customWidth="1"/>
    <col min="258" max="258" width="1.140625" style="3" customWidth="1"/>
    <col min="259" max="259" width="1" style="3" customWidth="1"/>
    <col min="260" max="260" width="4" style="3" customWidth="1"/>
    <col min="261" max="261" width="26.140625" style="3" customWidth="1"/>
    <col min="262" max="262" width="4.42578125" style="3" customWidth="1"/>
    <col min="263" max="263" width="23" style="3" customWidth="1"/>
    <col min="264" max="266" width="12.7109375" style="3" customWidth="1"/>
    <col min="267" max="272" width="9.140625" style="3"/>
    <col min="273" max="273" width="16.140625" style="3" customWidth="1"/>
    <col min="274" max="275" width="9.85546875" style="3" customWidth="1"/>
    <col min="276" max="512" width="9.140625" style="3"/>
    <col min="513" max="513" width="1.7109375" style="3" customWidth="1"/>
    <col min="514" max="514" width="1.140625" style="3" customWidth="1"/>
    <col min="515" max="515" width="1" style="3" customWidth="1"/>
    <col min="516" max="516" width="4" style="3" customWidth="1"/>
    <col min="517" max="517" width="26.140625" style="3" customWidth="1"/>
    <col min="518" max="518" width="4.42578125" style="3" customWidth="1"/>
    <col min="519" max="519" width="23" style="3" customWidth="1"/>
    <col min="520" max="522" width="12.7109375" style="3" customWidth="1"/>
    <col min="523" max="528" width="9.140625" style="3"/>
    <col min="529" max="529" width="16.140625" style="3" customWidth="1"/>
    <col min="530" max="531" width="9.85546875" style="3" customWidth="1"/>
    <col min="532" max="768" width="9.140625" style="3"/>
    <col min="769" max="769" width="1.7109375" style="3" customWidth="1"/>
    <col min="770" max="770" width="1.140625" style="3" customWidth="1"/>
    <col min="771" max="771" width="1" style="3" customWidth="1"/>
    <col min="772" max="772" width="4" style="3" customWidth="1"/>
    <col min="773" max="773" width="26.140625" style="3" customWidth="1"/>
    <col min="774" max="774" width="4.42578125" style="3" customWidth="1"/>
    <col min="775" max="775" width="23" style="3" customWidth="1"/>
    <col min="776" max="778" width="12.7109375" style="3" customWidth="1"/>
    <col min="779" max="784" width="9.140625" style="3"/>
    <col min="785" max="785" width="16.140625" style="3" customWidth="1"/>
    <col min="786" max="787" width="9.85546875" style="3" customWidth="1"/>
    <col min="788" max="1024" width="9.140625" style="3"/>
    <col min="1025" max="1025" width="1.7109375" style="3" customWidth="1"/>
    <col min="1026" max="1026" width="1.140625" style="3" customWidth="1"/>
    <col min="1027" max="1027" width="1" style="3" customWidth="1"/>
    <col min="1028" max="1028" width="4" style="3" customWidth="1"/>
    <col min="1029" max="1029" width="26.140625" style="3" customWidth="1"/>
    <col min="1030" max="1030" width="4.42578125" style="3" customWidth="1"/>
    <col min="1031" max="1031" width="23" style="3" customWidth="1"/>
    <col min="1032" max="1034" width="12.7109375" style="3" customWidth="1"/>
    <col min="1035" max="1040" width="9.140625" style="3"/>
    <col min="1041" max="1041" width="16.140625" style="3" customWidth="1"/>
    <col min="1042" max="1043" width="9.85546875" style="3" customWidth="1"/>
    <col min="1044" max="1280" width="9.140625" style="3"/>
    <col min="1281" max="1281" width="1.7109375" style="3" customWidth="1"/>
    <col min="1282" max="1282" width="1.140625" style="3" customWidth="1"/>
    <col min="1283" max="1283" width="1" style="3" customWidth="1"/>
    <col min="1284" max="1284" width="4" style="3" customWidth="1"/>
    <col min="1285" max="1285" width="26.140625" style="3" customWidth="1"/>
    <col min="1286" max="1286" width="4.42578125" style="3" customWidth="1"/>
    <col min="1287" max="1287" width="23" style="3" customWidth="1"/>
    <col min="1288" max="1290" width="12.7109375" style="3" customWidth="1"/>
    <col min="1291" max="1296" width="9.140625" style="3"/>
    <col min="1297" max="1297" width="16.140625" style="3" customWidth="1"/>
    <col min="1298" max="1299" width="9.85546875" style="3" customWidth="1"/>
    <col min="1300" max="1536" width="9.140625" style="3"/>
    <col min="1537" max="1537" width="1.7109375" style="3" customWidth="1"/>
    <col min="1538" max="1538" width="1.140625" style="3" customWidth="1"/>
    <col min="1539" max="1539" width="1" style="3" customWidth="1"/>
    <col min="1540" max="1540" width="4" style="3" customWidth="1"/>
    <col min="1541" max="1541" width="26.140625" style="3" customWidth="1"/>
    <col min="1542" max="1542" width="4.42578125" style="3" customWidth="1"/>
    <col min="1543" max="1543" width="23" style="3" customWidth="1"/>
    <col min="1544" max="1546" width="12.7109375" style="3" customWidth="1"/>
    <col min="1547" max="1552" width="9.140625" style="3"/>
    <col min="1553" max="1553" width="16.140625" style="3" customWidth="1"/>
    <col min="1554" max="1555" width="9.85546875" style="3" customWidth="1"/>
    <col min="1556" max="1792" width="9.140625" style="3"/>
    <col min="1793" max="1793" width="1.7109375" style="3" customWidth="1"/>
    <col min="1794" max="1794" width="1.140625" style="3" customWidth="1"/>
    <col min="1795" max="1795" width="1" style="3" customWidth="1"/>
    <col min="1796" max="1796" width="4" style="3" customWidth="1"/>
    <col min="1797" max="1797" width="26.140625" style="3" customWidth="1"/>
    <col min="1798" max="1798" width="4.42578125" style="3" customWidth="1"/>
    <col min="1799" max="1799" width="23" style="3" customWidth="1"/>
    <col min="1800" max="1802" width="12.7109375" style="3" customWidth="1"/>
    <col min="1803" max="1808" width="9.140625" style="3"/>
    <col min="1809" max="1809" width="16.140625" style="3" customWidth="1"/>
    <col min="1810" max="1811" width="9.85546875" style="3" customWidth="1"/>
    <col min="1812" max="2048" width="9.140625" style="3"/>
    <col min="2049" max="2049" width="1.7109375" style="3" customWidth="1"/>
    <col min="2050" max="2050" width="1.140625" style="3" customWidth="1"/>
    <col min="2051" max="2051" width="1" style="3" customWidth="1"/>
    <col min="2052" max="2052" width="4" style="3" customWidth="1"/>
    <col min="2053" max="2053" width="26.140625" style="3" customWidth="1"/>
    <col min="2054" max="2054" width="4.42578125" style="3" customWidth="1"/>
    <col min="2055" max="2055" width="23" style="3" customWidth="1"/>
    <col min="2056" max="2058" width="12.7109375" style="3" customWidth="1"/>
    <col min="2059" max="2064" width="9.140625" style="3"/>
    <col min="2065" max="2065" width="16.140625" style="3" customWidth="1"/>
    <col min="2066" max="2067" width="9.85546875" style="3" customWidth="1"/>
    <col min="2068" max="2304" width="9.140625" style="3"/>
    <col min="2305" max="2305" width="1.7109375" style="3" customWidth="1"/>
    <col min="2306" max="2306" width="1.140625" style="3" customWidth="1"/>
    <col min="2307" max="2307" width="1" style="3" customWidth="1"/>
    <col min="2308" max="2308" width="4" style="3" customWidth="1"/>
    <col min="2309" max="2309" width="26.140625" style="3" customWidth="1"/>
    <col min="2310" max="2310" width="4.42578125" style="3" customWidth="1"/>
    <col min="2311" max="2311" width="23" style="3" customWidth="1"/>
    <col min="2312" max="2314" width="12.7109375" style="3" customWidth="1"/>
    <col min="2315" max="2320" width="9.140625" style="3"/>
    <col min="2321" max="2321" width="16.140625" style="3" customWidth="1"/>
    <col min="2322" max="2323" width="9.85546875" style="3" customWidth="1"/>
    <col min="2324" max="2560" width="9.140625" style="3"/>
    <col min="2561" max="2561" width="1.7109375" style="3" customWidth="1"/>
    <col min="2562" max="2562" width="1.140625" style="3" customWidth="1"/>
    <col min="2563" max="2563" width="1" style="3" customWidth="1"/>
    <col min="2564" max="2564" width="4" style="3" customWidth="1"/>
    <col min="2565" max="2565" width="26.140625" style="3" customWidth="1"/>
    <col min="2566" max="2566" width="4.42578125" style="3" customWidth="1"/>
    <col min="2567" max="2567" width="23" style="3" customWidth="1"/>
    <col min="2568" max="2570" width="12.7109375" style="3" customWidth="1"/>
    <col min="2571" max="2576" width="9.140625" style="3"/>
    <col min="2577" max="2577" width="16.140625" style="3" customWidth="1"/>
    <col min="2578" max="2579" width="9.85546875" style="3" customWidth="1"/>
    <col min="2580" max="2816" width="9.140625" style="3"/>
    <col min="2817" max="2817" width="1.7109375" style="3" customWidth="1"/>
    <col min="2818" max="2818" width="1.140625" style="3" customWidth="1"/>
    <col min="2819" max="2819" width="1" style="3" customWidth="1"/>
    <col min="2820" max="2820" width="4" style="3" customWidth="1"/>
    <col min="2821" max="2821" width="26.140625" style="3" customWidth="1"/>
    <col min="2822" max="2822" width="4.42578125" style="3" customWidth="1"/>
    <col min="2823" max="2823" width="23" style="3" customWidth="1"/>
    <col min="2824" max="2826" width="12.7109375" style="3" customWidth="1"/>
    <col min="2827" max="2832" width="9.140625" style="3"/>
    <col min="2833" max="2833" width="16.140625" style="3" customWidth="1"/>
    <col min="2834" max="2835" width="9.85546875" style="3" customWidth="1"/>
    <col min="2836" max="3072" width="9.140625" style="3"/>
    <col min="3073" max="3073" width="1.7109375" style="3" customWidth="1"/>
    <col min="3074" max="3074" width="1.140625" style="3" customWidth="1"/>
    <col min="3075" max="3075" width="1" style="3" customWidth="1"/>
    <col min="3076" max="3076" width="4" style="3" customWidth="1"/>
    <col min="3077" max="3077" width="26.140625" style="3" customWidth="1"/>
    <col min="3078" max="3078" width="4.42578125" style="3" customWidth="1"/>
    <col min="3079" max="3079" width="23" style="3" customWidth="1"/>
    <col min="3080" max="3082" width="12.7109375" style="3" customWidth="1"/>
    <col min="3083" max="3088" width="9.140625" style="3"/>
    <col min="3089" max="3089" width="16.140625" style="3" customWidth="1"/>
    <col min="3090" max="3091" width="9.85546875" style="3" customWidth="1"/>
    <col min="3092" max="3328" width="9.140625" style="3"/>
    <col min="3329" max="3329" width="1.7109375" style="3" customWidth="1"/>
    <col min="3330" max="3330" width="1.140625" style="3" customWidth="1"/>
    <col min="3331" max="3331" width="1" style="3" customWidth="1"/>
    <col min="3332" max="3332" width="4" style="3" customWidth="1"/>
    <col min="3333" max="3333" width="26.140625" style="3" customWidth="1"/>
    <col min="3334" max="3334" width="4.42578125" style="3" customWidth="1"/>
    <col min="3335" max="3335" width="23" style="3" customWidth="1"/>
    <col min="3336" max="3338" width="12.7109375" style="3" customWidth="1"/>
    <col min="3339" max="3344" width="9.140625" style="3"/>
    <col min="3345" max="3345" width="16.140625" style="3" customWidth="1"/>
    <col min="3346" max="3347" width="9.85546875" style="3" customWidth="1"/>
    <col min="3348" max="3584" width="9.140625" style="3"/>
    <col min="3585" max="3585" width="1.7109375" style="3" customWidth="1"/>
    <col min="3586" max="3586" width="1.140625" style="3" customWidth="1"/>
    <col min="3587" max="3587" width="1" style="3" customWidth="1"/>
    <col min="3588" max="3588" width="4" style="3" customWidth="1"/>
    <col min="3589" max="3589" width="26.140625" style="3" customWidth="1"/>
    <col min="3590" max="3590" width="4.42578125" style="3" customWidth="1"/>
    <col min="3591" max="3591" width="23" style="3" customWidth="1"/>
    <col min="3592" max="3594" width="12.7109375" style="3" customWidth="1"/>
    <col min="3595" max="3600" width="9.140625" style="3"/>
    <col min="3601" max="3601" width="16.140625" style="3" customWidth="1"/>
    <col min="3602" max="3603" width="9.85546875" style="3" customWidth="1"/>
    <col min="3604" max="3840" width="9.140625" style="3"/>
    <col min="3841" max="3841" width="1.7109375" style="3" customWidth="1"/>
    <col min="3842" max="3842" width="1.140625" style="3" customWidth="1"/>
    <col min="3843" max="3843" width="1" style="3" customWidth="1"/>
    <col min="3844" max="3844" width="4" style="3" customWidth="1"/>
    <col min="3845" max="3845" width="26.140625" style="3" customWidth="1"/>
    <col min="3846" max="3846" width="4.42578125" style="3" customWidth="1"/>
    <col min="3847" max="3847" width="23" style="3" customWidth="1"/>
    <col min="3848" max="3850" width="12.7109375" style="3" customWidth="1"/>
    <col min="3851" max="3856" width="9.140625" style="3"/>
    <col min="3857" max="3857" width="16.140625" style="3" customWidth="1"/>
    <col min="3858" max="3859" width="9.85546875" style="3" customWidth="1"/>
    <col min="3860" max="4096" width="9.140625" style="3"/>
    <col min="4097" max="4097" width="1.7109375" style="3" customWidth="1"/>
    <col min="4098" max="4098" width="1.140625" style="3" customWidth="1"/>
    <col min="4099" max="4099" width="1" style="3" customWidth="1"/>
    <col min="4100" max="4100" width="4" style="3" customWidth="1"/>
    <col min="4101" max="4101" width="26.140625" style="3" customWidth="1"/>
    <col min="4102" max="4102" width="4.42578125" style="3" customWidth="1"/>
    <col min="4103" max="4103" width="23" style="3" customWidth="1"/>
    <col min="4104" max="4106" width="12.7109375" style="3" customWidth="1"/>
    <col min="4107" max="4112" width="9.140625" style="3"/>
    <col min="4113" max="4113" width="16.140625" style="3" customWidth="1"/>
    <col min="4114" max="4115" width="9.85546875" style="3" customWidth="1"/>
    <col min="4116" max="4352" width="9.140625" style="3"/>
    <col min="4353" max="4353" width="1.7109375" style="3" customWidth="1"/>
    <col min="4354" max="4354" width="1.140625" style="3" customWidth="1"/>
    <col min="4355" max="4355" width="1" style="3" customWidth="1"/>
    <col min="4356" max="4356" width="4" style="3" customWidth="1"/>
    <col min="4357" max="4357" width="26.140625" style="3" customWidth="1"/>
    <col min="4358" max="4358" width="4.42578125" style="3" customWidth="1"/>
    <col min="4359" max="4359" width="23" style="3" customWidth="1"/>
    <col min="4360" max="4362" width="12.7109375" style="3" customWidth="1"/>
    <col min="4363" max="4368" width="9.140625" style="3"/>
    <col min="4369" max="4369" width="16.140625" style="3" customWidth="1"/>
    <col min="4370" max="4371" width="9.85546875" style="3" customWidth="1"/>
    <col min="4372" max="4608" width="9.140625" style="3"/>
    <col min="4609" max="4609" width="1.7109375" style="3" customWidth="1"/>
    <col min="4610" max="4610" width="1.140625" style="3" customWidth="1"/>
    <col min="4611" max="4611" width="1" style="3" customWidth="1"/>
    <col min="4612" max="4612" width="4" style="3" customWidth="1"/>
    <col min="4613" max="4613" width="26.140625" style="3" customWidth="1"/>
    <col min="4614" max="4614" width="4.42578125" style="3" customWidth="1"/>
    <col min="4615" max="4615" width="23" style="3" customWidth="1"/>
    <col min="4616" max="4618" width="12.7109375" style="3" customWidth="1"/>
    <col min="4619" max="4624" width="9.140625" style="3"/>
    <col min="4625" max="4625" width="16.140625" style="3" customWidth="1"/>
    <col min="4626" max="4627" width="9.85546875" style="3" customWidth="1"/>
    <col min="4628" max="4864" width="9.140625" style="3"/>
    <col min="4865" max="4865" width="1.7109375" style="3" customWidth="1"/>
    <col min="4866" max="4866" width="1.140625" style="3" customWidth="1"/>
    <col min="4867" max="4867" width="1" style="3" customWidth="1"/>
    <col min="4868" max="4868" width="4" style="3" customWidth="1"/>
    <col min="4869" max="4869" width="26.140625" style="3" customWidth="1"/>
    <col min="4870" max="4870" width="4.42578125" style="3" customWidth="1"/>
    <col min="4871" max="4871" width="23" style="3" customWidth="1"/>
    <col min="4872" max="4874" width="12.7109375" style="3" customWidth="1"/>
    <col min="4875" max="4880" width="9.140625" style="3"/>
    <col min="4881" max="4881" width="16.140625" style="3" customWidth="1"/>
    <col min="4882" max="4883" width="9.85546875" style="3" customWidth="1"/>
    <col min="4884" max="5120" width="9.140625" style="3"/>
    <col min="5121" max="5121" width="1.7109375" style="3" customWidth="1"/>
    <col min="5122" max="5122" width="1.140625" style="3" customWidth="1"/>
    <col min="5123" max="5123" width="1" style="3" customWidth="1"/>
    <col min="5124" max="5124" width="4" style="3" customWidth="1"/>
    <col min="5125" max="5125" width="26.140625" style="3" customWidth="1"/>
    <col min="5126" max="5126" width="4.42578125" style="3" customWidth="1"/>
    <col min="5127" max="5127" width="23" style="3" customWidth="1"/>
    <col min="5128" max="5130" width="12.7109375" style="3" customWidth="1"/>
    <col min="5131" max="5136" width="9.140625" style="3"/>
    <col min="5137" max="5137" width="16.140625" style="3" customWidth="1"/>
    <col min="5138" max="5139" width="9.85546875" style="3" customWidth="1"/>
    <col min="5140" max="5376" width="9.140625" style="3"/>
    <col min="5377" max="5377" width="1.7109375" style="3" customWidth="1"/>
    <col min="5378" max="5378" width="1.140625" style="3" customWidth="1"/>
    <col min="5379" max="5379" width="1" style="3" customWidth="1"/>
    <col min="5380" max="5380" width="4" style="3" customWidth="1"/>
    <col min="5381" max="5381" width="26.140625" style="3" customWidth="1"/>
    <col min="5382" max="5382" width="4.42578125" style="3" customWidth="1"/>
    <col min="5383" max="5383" width="23" style="3" customWidth="1"/>
    <col min="5384" max="5386" width="12.7109375" style="3" customWidth="1"/>
    <col min="5387" max="5392" width="9.140625" style="3"/>
    <col min="5393" max="5393" width="16.140625" style="3" customWidth="1"/>
    <col min="5394" max="5395" width="9.85546875" style="3" customWidth="1"/>
    <col min="5396" max="5632" width="9.140625" style="3"/>
    <col min="5633" max="5633" width="1.7109375" style="3" customWidth="1"/>
    <col min="5634" max="5634" width="1.140625" style="3" customWidth="1"/>
    <col min="5635" max="5635" width="1" style="3" customWidth="1"/>
    <col min="5636" max="5636" width="4" style="3" customWidth="1"/>
    <col min="5637" max="5637" width="26.140625" style="3" customWidth="1"/>
    <col min="5638" max="5638" width="4.42578125" style="3" customWidth="1"/>
    <col min="5639" max="5639" width="23" style="3" customWidth="1"/>
    <col min="5640" max="5642" width="12.7109375" style="3" customWidth="1"/>
    <col min="5643" max="5648" width="9.140625" style="3"/>
    <col min="5649" max="5649" width="16.140625" style="3" customWidth="1"/>
    <col min="5650" max="5651" width="9.85546875" style="3" customWidth="1"/>
    <col min="5652" max="5888" width="9.140625" style="3"/>
    <col min="5889" max="5889" width="1.7109375" style="3" customWidth="1"/>
    <col min="5890" max="5890" width="1.140625" style="3" customWidth="1"/>
    <col min="5891" max="5891" width="1" style="3" customWidth="1"/>
    <col min="5892" max="5892" width="4" style="3" customWidth="1"/>
    <col min="5893" max="5893" width="26.140625" style="3" customWidth="1"/>
    <col min="5894" max="5894" width="4.42578125" style="3" customWidth="1"/>
    <col min="5895" max="5895" width="23" style="3" customWidth="1"/>
    <col min="5896" max="5898" width="12.7109375" style="3" customWidth="1"/>
    <col min="5899" max="5904" width="9.140625" style="3"/>
    <col min="5905" max="5905" width="16.140625" style="3" customWidth="1"/>
    <col min="5906" max="5907" width="9.85546875" style="3" customWidth="1"/>
    <col min="5908" max="6144" width="9.140625" style="3"/>
    <col min="6145" max="6145" width="1.7109375" style="3" customWidth="1"/>
    <col min="6146" max="6146" width="1.140625" style="3" customWidth="1"/>
    <col min="6147" max="6147" width="1" style="3" customWidth="1"/>
    <col min="6148" max="6148" width="4" style="3" customWidth="1"/>
    <col min="6149" max="6149" width="26.140625" style="3" customWidth="1"/>
    <col min="6150" max="6150" width="4.42578125" style="3" customWidth="1"/>
    <col min="6151" max="6151" width="23" style="3" customWidth="1"/>
    <col min="6152" max="6154" width="12.7109375" style="3" customWidth="1"/>
    <col min="6155" max="6160" width="9.140625" style="3"/>
    <col min="6161" max="6161" width="16.140625" style="3" customWidth="1"/>
    <col min="6162" max="6163" width="9.85546875" style="3" customWidth="1"/>
    <col min="6164" max="6400" width="9.140625" style="3"/>
    <col min="6401" max="6401" width="1.7109375" style="3" customWidth="1"/>
    <col min="6402" max="6402" width="1.140625" style="3" customWidth="1"/>
    <col min="6403" max="6403" width="1" style="3" customWidth="1"/>
    <col min="6404" max="6404" width="4" style="3" customWidth="1"/>
    <col min="6405" max="6405" width="26.140625" style="3" customWidth="1"/>
    <col min="6406" max="6406" width="4.42578125" style="3" customWidth="1"/>
    <col min="6407" max="6407" width="23" style="3" customWidth="1"/>
    <col min="6408" max="6410" width="12.7109375" style="3" customWidth="1"/>
    <col min="6411" max="6416" width="9.140625" style="3"/>
    <col min="6417" max="6417" width="16.140625" style="3" customWidth="1"/>
    <col min="6418" max="6419" width="9.85546875" style="3" customWidth="1"/>
    <col min="6420" max="6656" width="9.140625" style="3"/>
    <col min="6657" max="6657" width="1.7109375" style="3" customWidth="1"/>
    <col min="6658" max="6658" width="1.140625" style="3" customWidth="1"/>
    <col min="6659" max="6659" width="1" style="3" customWidth="1"/>
    <col min="6660" max="6660" width="4" style="3" customWidth="1"/>
    <col min="6661" max="6661" width="26.140625" style="3" customWidth="1"/>
    <col min="6662" max="6662" width="4.42578125" style="3" customWidth="1"/>
    <col min="6663" max="6663" width="23" style="3" customWidth="1"/>
    <col min="6664" max="6666" width="12.7109375" style="3" customWidth="1"/>
    <col min="6667" max="6672" width="9.140625" style="3"/>
    <col min="6673" max="6673" width="16.140625" style="3" customWidth="1"/>
    <col min="6674" max="6675" width="9.85546875" style="3" customWidth="1"/>
    <col min="6676" max="6912" width="9.140625" style="3"/>
    <col min="6913" max="6913" width="1.7109375" style="3" customWidth="1"/>
    <col min="6914" max="6914" width="1.140625" style="3" customWidth="1"/>
    <col min="6915" max="6915" width="1" style="3" customWidth="1"/>
    <col min="6916" max="6916" width="4" style="3" customWidth="1"/>
    <col min="6917" max="6917" width="26.140625" style="3" customWidth="1"/>
    <col min="6918" max="6918" width="4.42578125" style="3" customWidth="1"/>
    <col min="6919" max="6919" width="23" style="3" customWidth="1"/>
    <col min="6920" max="6922" width="12.7109375" style="3" customWidth="1"/>
    <col min="6923" max="6928" width="9.140625" style="3"/>
    <col min="6929" max="6929" width="16.140625" style="3" customWidth="1"/>
    <col min="6930" max="6931" width="9.85546875" style="3" customWidth="1"/>
    <col min="6932" max="7168" width="9.140625" style="3"/>
    <col min="7169" max="7169" width="1.7109375" style="3" customWidth="1"/>
    <col min="7170" max="7170" width="1.140625" style="3" customWidth="1"/>
    <col min="7171" max="7171" width="1" style="3" customWidth="1"/>
    <col min="7172" max="7172" width="4" style="3" customWidth="1"/>
    <col min="7173" max="7173" width="26.140625" style="3" customWidth="1"/>
    <col min="7174" max="7174" width="4.42578125" style="3" customWidth="1"/>
    <col min="7175" max="7175" width="23" style="3" customWidth="1"/>
    <col min="7176" max="7178" width="12.7109375" style="3" customWidth="1"/>
    <col min="7179" max="7184" width="9.140625" style="3"/>
    <col min="7185" max="7185" width="16.140625" style="3" customWidth="1"/>
    <col min="7186" max="7187" width="9.85546875" style="3" customWidth="1"/>
    <col min="7188" max="7424" width="9.140625" style="3"/>
    <col min="7425" max="7425" width="1.7109375" style="3" customWidth="1"/>
    <col min="7426" max="7426" width="1.140625" style="3" customWidth="1"/>
    <col min="7427" max="7427" width="1" style="3" customWidth="1"/>
    <col min="7428" max="7428" width="4" style="3" customWidth="1"/>
    <col min="7429" max="7429" width="26.140625" style="3" customWidth="1"/>
    <col min="7430" max="7430" width="4.42578125" style="3" customWidth="1"/>
    <col min="7431" max="7431" width="23" style="3" customWidth="1"/>
    <col min="7432" max="7434" width="12.7109375" style="3" customWidth="1"/>
    <col min="7435" max="7440" width="9.140625" style="3"/>
    <col min="7441" max="7441" width="16.140625" style="3" customWidth="1"/>
    <col min="7442" max="7443" width="9.85546875" style="3" customWidth="1"/>
    <col min="7444" max="7680" width="9.140625" style="3"/>
    <col min="7681" max="7681" width="1.7109375" style="3" customWidth="1"/>
    <col min="7682" max="7682" width="1.140625" style="3" customWidth="1"/>
    <col min="7683" max="7683" width="1" style="3" customWidth="1"/>
    <col min="7684" max="7684" width="4" style="3" customWidth="1"/>
    <col min="7685" max="7685" width="26.140625" style="3" customWidth="1"/>
    <col min="7686" max="7686" width="4.42578125" style="3" customWidth="1"/>
    <col min="7687" max="7687" width="23" style="3" customWidth="1"/>
    <col min="7688" max="7690" width="12.7109375" style="3" customWidth="1"/>
    <col min="7691" max="7696" width="9.140625" style="3"/>
    <col min="7697" max="7697" width="16.140625" style="3" customWidth="1"/>
    <col min="7698" max="7699" width="9.85546875" style="3" customWidth="1"/>
    <col min="7700" max="7936" width="9.140625" style="3"/>
    <col min="7937" max="7937" width="1.7109375" style="3" customWidth="1"/>
    <col min="7938" max="7938" width="1.140625" style="3" customWidth="1"/>
    <col min="7939" max="7939" width="1" style="3" customWidth="1"/>
    <col min="7940" max="7940" width="4" style="3" customWidth="1"/>
    <col min="7941" max="7941" width="26.140625" style="3" customWidth="1"/>
    <col min="7942" max="7942" width="4.42578125" style="3" customWidth="1"/>
    <col min="7943" max="7943" width="23" style="3" customWidth="1"/>
    <col min="7944" max="7946" width="12.7109375" style="3" customWidth="1"/>
    <col min="7947" max="7952" width="9.140625" style="3"/>
    <col min="7953" max="7953" width="16.140625" style="3" customWidth="1"/>
    <col min="7954" max="7955" width="9.85546875" style="3" customWidth="1"/>
    <col min="7956" max="8192" width="9.140625" style="3"/>
    <col min="8193" max="8193" width="1.7109375" style="3" customWidth="1"/>
    <col min="8194" max="8194" width="1.140625" style="3" customWidth="1"/>
    <col min="8195" max="8195" width="1" style="3" customWidth="1"/>
    <col min="8196" max="8196" width="4" style="3" customWidth="1"/>
    <col min="8197" max="8197" width="26.140625" style="3" customWidth="1"/>
    <col min="8198" max="8198" width="4.42578125" style="3" customWidth="1"/>
    <col min="8199" max="8199" width="23" style="3" customWidth="1"/>
    <col min="8200" max="8202" width="12.7109375" style="3" customWidth="1"/>
    <col min="8203" max="8208" width="9.140625" style="3"/>
    <col min="8209" max="8209" width="16.140625" style="3" customWidth="1"/>
    <col min="8210" max="8211" width="9.85546875" style="3" customWidth="1"/>
    <col min="8212" max="8448" width="9.140625" style="3"/>
    <col min="8449" max="8449" width="1.7109375" style="3" customWidth="1"/>
    <col min="8450" max="8450" width="1.140625" style="3" customWidth="1"/>
    <col min="8451" max="8451" width="1" style="3" customWidth="1"/>
    <col min="8452" max="8452" width="4" style="3" customWidth="1"/>
    <col min="8453" max="8453" width="26.140625" style="3" customWidth="1"/>
    <col min="8454" max="8454" width="4.42578125" style="3" customWidth="1"/>
    <col min="8455" max="8455" width="23" style="3" customWidth="1"/>
    <col min="8456" max="8458" width="12.7109375" style="3" customWidth="1"/>
    <col min="8459" max="8464" width="9.140625" style="3"/>
    <col min="8465" max="8465" width="16.140625" style="3" customWidth="1"/>
    <col min="8466" max="8467" width="9.85546875" style="3" customWidth="1"/>
    <col min="8468" max="8704" width="9.140625" style="3"/>
    <col min="8705" max="8705" width="1.7109375" style="3" customWidth="1"/>
    <col min="8706" max="8706" width="1.140625" style="3" customWidth="1"/>
    <col min="8707" max="8707" width="1" style="3" customWidth="1"/>
    <col min="8708" max="8708" width="4" style="3" customWidth="1"/>
    <col min="8709" max="8709" width="26.140625" style="3" customWidth="1"/>
    <col min="8710" max="8710" width="4.42578125" style="3" customWidth="1"/>
    <col min="8711" max="8711" width="23" style="3" customWidth="1"/>
    <col min="8712" max="8714" width="12.7109375" style="3" customWidth="1"/>
    <col min="8715" max="8720" width="9.140625" style="3"/>
    <col min="8721" max="8721" width="16.140625" style="3" customWidth="1"/>
    <col min="8722" max="8723" width="9.85546875" style="3" customWidth="1"/>
    <col min="8724" max="8960" width="9.140625" style="3"/>
    <col min="8961" max="8961" width="1.7109375" style="3" customWidth="1"/>
    <col min="8962" max="8962" width="1.140625" style="3" customWidth="1"/>
    <col min="8963" max="8963" width="1" style="3" customWidth="1"/>
    <col min="8964" max="8964" width="4" style="3" customWidth="1"/>
    <col min="8965" max="8965" width="26.140625" style="3" customWidth="1"/>
    <col min="8966" max="8966" width="4.42578125" style="3" customWidth="1"/>
    <col min="8967" max="8967" width="23" style="3" customWidth="1"/>
    <col min="8968" max="8970" width="12.7109375" style="3" customWidth="1"/>
    <col min="8971" max="8976" width="9.140625" style="3"/>
    <col min="8977" max="8977" width="16.140625" style="3" customWidth="1"/>
    <col min="8978" max="8979" width="9.85546875" style="3" customWidth="1"/>
    <col min="8980" max="9216" width="9.140625" style="3"/>
    <col min="9217" max="9217" width="1.7109375" style="3" customWidth="1"/>
    <col min="9218" max="9218" width="1.140625" style="3" customWidth="1"/>
    <col min="9219" max="9219" width="1" style="3" customWidth="1"/>
    <col min="9220" max="9220" width="4" style="3" customWidth="1"/>
    <col min="9221" max="9221" width="26.140625" style="3" customWidth="1"/>
    <col min="9222" max="9222" width="4.42578125" style="3" customWidth="1"/>
    <col min="9223" max="9223" width="23" style="3" customWidth="1"/>
    <col min="9224" max="9226" width="12.7109375" style="3" customWidth="1"/>
    <col min="9227" max="9232" width="9.140625" style="3"/>
    <col min="9233" max="9233" width="16.140625" style="3" customWidth="1"/>
    <col min="9234" max="9235" width="9.85546875" style="3" customWidth="1"/>
    <col min="9236" max="9472" width="9.140625" style="3"/>
    <col min="9473" max="9473" width="1.7109375" style="3" customWidth="1"/>
    <col min="9474" max="9474" width="1.140625" style="3" customWidth="1"/>
    <col min="9475" max="9475" width="1" style="3" customWidth="1"/>
    <col min="9476" max="9476" width="4" style="3" customWidth="1"/>
    <col min="9477" max="9477" width="26.140625" style="3" customWidth="1"/>
    <col min="9478" max="9478" width="4.42578125" style="3" customWidth="1"/>
    <col min="9479" max="9479" width="23" style="3" customWidth="1"/>
    <col min="9480" max="9482" width="12.7109375" style="3" customWidth="1"/>
    <col min="9483" max="9488" width="9.140625" style="3"/>
    <col min="9489" max="9489" width="16.140625" style="3" customWidth="1"/>
    <col min="9490" max="9491" width="9.85546875" style="3" customWidth="1"/>
    <col min="9492" max="9728" width="9.140625" style="3"/>
    <col min="9729" max="9729" width="1.7109375" style="3" customWidth="1"/>
    <col min="9730" max="9730" width="1.140625" style="3" customWidth="1"/>
    <col min="9731" max="9731" width="1" style="3" customWidth="1"/>
    <col min="9732" max="9732" width="4" style="3" customWidth="1"/>
    <col min="9733" max="9733" width="26.140625" style="3" customWidth="1"/>
    <col min="9734" max="9734" width="4.42578125" style="3" customWidth="1"/>
    <col min="9735" max="9735" width="23" style="3" customWidth="1"/>
    <col min="9736" max="9738" width="12.7109375" style="3" customWidth="1"/>
    <col min="9739" max="9744" width="9.140625" style="3"/>
    <col min="9745" max="9745" width="16.140625" style="3" customWidth="1"/>
    <col min="9746" max="9747" width="9.85546875" style="3" customWidth="1"/>
    <col min="9748" max="9984" width="9.140625" style="3"/>
    <col min="9985" max="9985" width="1.7109375" style="3" customWidth="1"/>
    <col min="9986" max="9986" width="1.140625" style="3" customWidth="1"/>
    <col min="9987" max="9987" width="1" style="3" customWidth="1"/>
    <col min="9988" max="9988" width="4" style="3" customWidth="1"/>
    <col min="9989" max="9989" width="26.140625" style="3" customWidth="1"/>
    <col min="9990" max="9990" width="4.42578125" style="3" customWidth="1"/>
    <col min="9991" max="9991" width="23" style="3" customWidth="1"/>
    <col min="9992" max="9994" width="12.7109375" style="3" customWidth="1"/>
    <col min="9995" max="10000" width="9.140625" style="3"/>
    <col min="10001" max="10001" width="16.140625" style="3" customWidth="1"/>
    <col min="10002" max="10003" width="9.85546875" style="3" customWidth="1"/>
    <col min="10004" max="10240" width="9.140625" style="3"/>
    <col min="10241" max="10241" width="1.7109375" style="3" customWidth="1"/>
    <col min="10242" max="10242" width="1.140625" style="3" customWidth="1"/>
    <col min="10243" max="10243" width="1" style="3" customWidth="1"/>
    <col min="10244" max="10244" width="4" style="3" customWidth="1"/>
    <col min="10245" max="10245" width="26.140625" style="3" customWidth="1"/>
    <col min="10246" max="10246" width="4.42578125" style="3" customWidth="1"/>
    <col min="10247" max="10247" width="23" style="3" customWidth="1"/>
    <col min="10248" max="10250" width="12.7109375" style="3" customWidth="1"/>
    <col min="10251" max="10256" width="9.140625" style="3"/>
    <col min="10257" max="10257" width="16.140625" style="3" customWidth="1"/>
    <col min="10258" max="10259" width="9.85546875" style="3" customWidth="1"/>
    <col min="10260" max="10496" width="9.140625" style="3"/>
    <col min="10497" max="10497" width="1.7109375" style="3" customWidth="1"/>
    <col min="10498" max="10498" width="1.140625" style="3" customWidth="1"/>
    <col min="10499" max="10499" width="1" style="3" customWidth="1"/>
    <col min="10500" max="10500" width="4" style="3" customWidth="1"/>
    <col min="10501" max="10501" width="26.140625" style="3" customWidth="1"/>
    <col min="10502" max="10502" width="4.42578125" style="3" customWidth="1"/>
    <col min="10503" max="10503" width="23" style="3" customWidth="1"/>
    <col min="10504" max="10506" width="12.7109375" style="3" customWidth="1"/>
    <col min="10507" max="10512" width="9.140625" style="3"/>
    <col min="10513" max="10513" width="16.140625" style="3" customWidth="1"/>
    <col min="10514" max="10515" width="9.85546875" style="3" customWidth="1"/>
    <col min="10516" max="10752" width="9.140625" style="3"/>
    <col min="10753" max="10753" width="1.7109375" style="3" customWidth="1"/>
    <col min="10754" max="10754" width="1.140625" style="3" customWidth="1"/>
    <col min="10755" max="10755" width="1" style="3" customWidth="1"/>
    <col min="10756" max="10756" width="4" style="3" customWidth="1"/>
    <col min="10757" max="10757" width="26.140625" style="3" customWidth="1"/>
    <col min="10758" max="10758" width="4.42578125" style="3" customWidth="1"/>
    <col min="10759" max="10759" width="23" style="3" customWidth="1"/>
    <col min="10760" max="10762" width="12.7109375" style="3" customWidth="1"/>
    <col min="10763" max="10768" width="9.140625" style="3"/>
    <col min="10769" max="10769" width="16.140625" style="3" customWidth="1"/>
    <col min="10770" max="10771" width="9.85546875" style="3" customWidth="1"/>
    <col min="10772" max="11008" width="9.140625" style="3"/>
    <col min="11009" max="11009" width="1.7109375" style="3" customWidth="1"/>
    <col min="11010" max="11010" width="1.140625" style="3" customWidth="1"/>
    <col min="11011" max="11011" width="1" style="3" customWidth="1"/>
    <col min="11012" max="11012" width="4" style="3" customWidth="1"/>
    <col min="11013" max="11013" width="26.140625" style="3" customWidth="1"/>
    <col min="11014" max="11014" width="4.42578125" style="3" customWidth="1"/>
    <col min="11015" max="11015" width="23" style="3" customWidth="1"/>
    <col min="11016" max="11018" width="12.7109375" style="3" customWidth="1"/>
    <col min="11019" max="11024" width="9.140625" style="3"/>
    <col min="11025" max="11025" width="16.140625" style="3" customWidth="1"/>
    <col min="11026" max="11027" width="9.85546875" style="3" customWidth="1"/>
    <col min="11028" max="11264" width="9.140625" style="3"/>
    <col min="11265" max="11265" width="1.7109375" style="3" customWidth="1"/>
    <col min="11266" max="11266" width="1.140625" style="3" customWidth="1"/>
    <col min="11267" max="11267" width="1" style="3" customWidth="1"/>
    <col min="11268" max="11268" width="4" style="3" customWidth="1"/>
    <col min="11269" max="11269" width="26.140625" style="3" customWidth="1"/>
    <col min="11270" max="11270" width="4.42578125" style="3" customWidth="1"/>
    <col min="11271" max="11271" width="23" style="3" customWidth="1"/>
    <col min="11272" max="11274" width="12.7109375" style="3" customWidth="1"/>
    <col min="11275" max="11280" width="9.140625" style="3"/>
    <col min="11281" max="11281" width="16.140625" style="3" customWidth="1"/>
    <col min="11282" max="11283" width="9.85546875" style="3" customWidth="1"/>
    <col min="11284" max="11520" width="9.140625" style="3"/>
    <col min="11521" max="11521" width="1.7109375" style="3" customWidth="1"/>
    <col min="11522" max="11522" width="1.140625" style="3" customWidth="1"/>
    <col min="11523" max="11523" width="1" style="3" customWidth="1"/>
    <col min="11524" max="11524" width="4" style="3" customWidth="1"/>
    <col min="11525" max="11525" width="26.140625" style="3" customWidth="1"/>
    <col min="11526" max="11526" width="4.42578125" style="3" customWidth="1"/>
    <col min="11527" max="11527" width="23" style="3" customWidth="1"/>
    <col min="11528" max="11530" width="12.7109375" style="3" customWidth="1"/>
    <col min="11531" max="11536" width="9.140625" style="3"/>
    <col min="11537" max="11537" width="16.140625" style="3" customWidth="1"/>
    <col min="11538" max="11539" width="9.85546875" style="3" customWidth="1"/>
    <col min="11540" max="11776" width="9.140625" style="3"/>
    <col min="11777" max="11777" width="1.7109375" style="3" customWidth="1"/>
    <col min="11778" max="11778" width="1.140625" style="3" customWidth="1"/>
    <col min="11779" max="11779" width="1" style="3" customWidth="1"/>
    <col min="11780" max="11780" width="4" style="3" customWidth="1"/>
    <col min="11781" max="11781" width="26.140625" style="3" customWidth="1"/>
    <col min="11782" max="11782" width="4.42578125" style="3" customWidth="1"/>
    <col min="11783" max="11783" width="23" style="3" customWidth="1"/>
    <col min="11784" max="11786" width="12.7109375" style="3" customWidth="1"/>
    <col min="11787" max="11792" width="9.140625" style="3"/>
    <col min="11793" max="11793" width="16.140625" style="3" customWidth="1"/>
    <col min="11794" max="11795" width="9.85546875" style="3" customWidth="1"/>
    <col min="11796" max="12032" width="9.140625" style="3"/>
    <col min="12033" max="12033" width="1.7109375" style="3" customWidth="1"/>
    <col min="12034" max="12034" width="1.140625" style="3" customWidth="1"/>
    <col min="12035" max="12035" width="1" style="3" customWidth="1"/>
    <col min="12036" max="12036" width="4" style="3" customWidth="1"/>
    <col min="12037" max="12037" width="26.140625" style="3" customWidth="1"/>
    <col min="12038" max="12038" width="4.42578125" style="3" customWidth="1"/>
    <col min="12039" max="12039" width="23" style="3" customWidth="1"/>
    <col min="12040" max="12042" width="12.7109375" style="3" customWidth="1"/>
    <col min="12043" max="12048" width="9.140625" style="3"/>
    <col min="12049" max="12049" width="16.140625" style="3" customWidth="1"/>
    <col min="12050" max="12051" width="9.85546875" style="3" customWidth="1"/>
    <col min="12052" max="12288" width="9.140625" style="3"/>
    <col min="12289" max="12289" width="1.7109375" style="3" customWidth="1"/>
    <col min="12290" max="12290" width="1.140625" style="3" customWidth="1"/>
    <col min="12291" max="12291" width="1" style="3" customWidth="1"/>
    <col min="12292" max="12292" width="4" style="3" customWidth="1"/>
    <col min="12293" max="12293" width="26.140625" style="3" customWidth="1"/>
    <col min="12294" max="12294" width="4.42578125" style="3" customWidth="1"/>
    <col min="12295" max="12295" width="23" style="3" customWidth="1"/>
    <col min="12296" max="12298" width="12.7109375" style="3" customWidth="1"/>
    <col min="12299" max="12304" width="9.140625" style="3"/>
    <col min="12305" max="12305" width="16.140625" style="3" customWidth="1"/>
    <col min="12306" max="12307" width="9.85546875" style="3" customWidth="1"/>
    <col min="12308" max="12544" width="9.140625" style="3"/>
    <col min="12545" max="12545" width="1.7109375" style="3" customWidth="1"/>
    <col min="12546" max="12546" width="1.140625" style="3" customWidth="1"/>
    <col min="12547" max="12547" width="1" style="3" customWidth="1"/>
    <col min="12548" max="12548" width="4" style="3" customWidth="1"/>
    <col min="12549" max="12549" width="26.140625" style="3" customWidth="1"/>
    <col min="12550" max="12550" width="4.42578125" style="3" customWidth="1"/>
    <col min="12551" max="12551" width="23" style="3" customWidth="1"/>
    <col min="12552" max="12554" width="12.7109375" style="3" customWidth="1"/>
    <col min="12555" max="12560" width="9.140625" style="3"/>
    <col min="12561" max="12561" width="16.140625" style="3" customWidth="1"/>
    <col min="12562" max="12563" width="9.85546875" style="3" customWidth="1"/>
    <col min="12564" max="12800" width="9.140625" style="3"/>
    <col min="12801" max="12801" width="1.7109375" style="3" customWidth="1"/>
    <col min="12802" max="12802" width="1.140625" style="3" customWidth="1"/>
    <col min="12803" max="12803" width="1" style="3" customWidth="1"/>
    <col min="12804" max="12804" width="4" style="3" customWidth="1"/>
    <col min="12805" max="12805" width="26.140625" style="3" customWidth="1"/>
    <col min="12806" max="12806" width="4.42578125" style="3" customWidth="1"/>
    <col min="12807" max="12807" width="23" style="3" customWidth="1"/>
    <col min="12808" max="12810" width="12.7109375" style="3" customWidth="1"/>
    <col min="12811" max="12816" width="9.140625" style="3"/>
    <col min="12817" max="12817" width="16.140625" style="3" customWidth="1"/>
    <col min="12818" max="12819" width="9.85546875" style="3" customWidth="1"/>
    <col min="12820" max="13056" width="9.140625" style="3"/>
    <col min="13057" max="13057" width="1.7109375" style="3" customWidth="1"/>
    <col min="13058" max="13058" width="1.140625" style="3" customWidth="1"/>
    <col min="13059" max="13059" width="1" style="3" customWidth="1"/>
    <col min="13060" max="13060" width="4" style="3" customWidth="1"/>
    <col min="13061" max="13061" width="26.140625" style="3" customWidth="1"/>
    <col min="13062" max="13062" width="4.42578125" style="3" customWidth="1"/>
    <col min="13063" max="13063" width="23" style="3" customWidth="1"/>
    <col min="13064" max="13066" width="12.7109375" style="3" customWidth="1"/>
    <col min="13067" max="13072" width="9.140625" style="3"/>
    <col min="13073" max="13073" width="16.140625" style="3" customWidth="1"/>
    <col min="13074" max="13075" width="9.85546875" style="3" customWidth="1"/>
    <col min="13076" max="13312" width="9.140625" style="3"/>
    <col min="13313" max="13313" width="1.7109375" style="3" customWidth="1"/>
    <col min="13314" max="13314" width="1.140625" style="3" customWidth="1"/>
    <col min="13315" max="13315" width="1" style="3" customWidth="1"/>
    <col min="13316" max="13316" width="4" style="3" customWidth="1"/>
    <col min="13317" max="13317" width="26.140625" style="3" customWidth="1"/>
    <col min="13318" max="13318" width="4.42578125" style="3" customWidth="1"/>
    <col min="13319" max="13319" width="23" style="3" customWidth="1"/>
    <col min="13320" max="13322" width="12.7109375" style="3" customWidth="1"/>
    <col min="13323" max="13328" width="9.140625" style="3"/>
    <col min="13329" max="13329" width="16.140625" style="3" customWidth="1"/>
    <col min="13330" max="13331" width="9.85546875" style="3" customWidth="1"/>
    <col min="13332" max="13568" width="9.140625" style="3"/>
    <col min="13569" max="13569" width="1.7109375" style="3" customWidth="1"/>
    <col min="13570" max="13570" width="1.140625" style="3" customWidth="1"/>
    <col min="13571" max="13571" width="1" style="3" customWidth="1"/>
    <col min="13572" max="13572" width="4" style="3" customWidth="1"/>
    <col min="13573" max="13573" width="26.140625" style="3" customWidth="1"/>
    <col min="13574" max="13574" width="4.42578125" style="3" customWidth="1"/>
    <col min="13575" max="13575" width="23" style="3" customWidth="1"/>
    <col min="13576" max="13578" width="12.7109375" style="3" customWidth="1"/>
    <col min="13579" max="13584" width="9.140625" style="3"/>
    <col min="13585" max="13585" width="16.140625" style="3" customWidth="1"/>
    <col min="13586" max="13587" width="9.85546875" style="3" customWidth="1"/>
    <col min="13588" max="13824" width="9.140625" style="3"/>
    <col min="13825" max="13825" width="1.7109375" style="3" customWidth="1"/>
    <col min="13826" max="13826" width="1.140625" style="3" customWidth="1"/>
    <col min="13827" max="13827" width="1" style="3" customWidth="1"/>
    <col min="13828" max="13828" width="4" style="3" customWidth="1"/>
    <col min="13829" max="13829" width="26.140625" style="3" customWidth="1"/>
    <col min="13830" max="13830" width="4.42578125" style="3" customWidth="1"/>
    <col min="13831" max="13831" width="23" style="3" customWidth="1"/>
    <col min="13832" max="13834" width="12.7109375" style="3" customWidth="1"/>
    <col min="13835" max="13840" width="9.140625" style="3"/>
    <col min="13841" max="13841" width="16.140625" style="3" customWidth="1"/>
    <col min="13842" max="13843" width="9.85546875" style="3" customWidth="1"/>
    <col min="13844" max="14080" width="9.140625" style="3"/>
    <col min="14081" max="14081" width="1.7109375" style="3" customWidth="1"/>
    <col min="14082" max="14082" width="1.140625" style="3" customWidth="1"/>
    <col min="14083" max="14083" width="1" style="3" customWidth="1"/>
    <col min="14084" max="14084" width="4" style="3" customWidth="1"/>
    <col min="14085" max="14085" width="26.140625" style="3" customWidth="1"/>
    <col min="14086" max="14086" width="4.42578125" style="3" customWidth="1"/>
    <col min="14087" max="14087" width="23" style="3" customWidth="1"/>
    <col min="14088" max="14090" width="12.7109375" style="3" customWidth="1"/>
    <col min="14091" max="14096" width="9.140625" style="3"/>
    <col min="14097" max="14097" width="16.140625" style="3" customWidth="1"/>
    <col min="14098" max="14099" width="9.85546875" style="3" customWidth="1"/>
    <col min="14100" max="14336" width="9.140625" style="3"/>
    <col min="14337" max="14337" width="1.7109375" style="3" customWidth="1"/>
    <col min="14338" max="14338" width="1.140625" style="3" customWidth="1"/>
    <col min="14339" max="14339" width="1" style="3" customWidth="1"/>
    <col min="14340" max="14340" width="4" style="3" customWidth="1"/>
    <col min="14341" max="14341" width="26.140625" style="3" customWidth="1"/>
    <col min="14342" max="14342" width="4.42578125" style="3" customWidth="1"/>
    <col min="14343" max="14343" width="23" style="3" customWidth="1"/>
    <col min="14344" max="14346" width="12.7109375" style="3" customWidth="1"/>
    <col min="14347" max="14352" width="9.140625" style="3"/>
    <col min="14353" max="14353" width="16.140625" style="3" customWidth="1"/>
    <col min="14354" max="14355" width="9.85546875" style="3" customWidth="1"/>
    <col min="14356" max="14592" width="9.140625" style="3"/>
    <col min="14593" max="14593" width="1.7109375" style="3" customWidth="1"/>
    <col min="14594" max="14594" width="1.140625" style="3" customWidth="1"/>
    <col min="14595" max="14595" width="1" style="3" customWidth="1"/>
    <col min="14596" max="14596" width="4" style="3" customWidth="1"/>
    <col min="14597" max="14597" width="26.140625" style="3" customWidth="1"/>
    <col min="14598" max="14598" width="4.42578125" style="3" customWidth="1"/>
    <col min="14599" max="14599" width="23" style="3" customWidth="1"/>
    <col min="14600" max="14602" width="12.7109375" style="3" customWidth="1"/>
    <col min="14603" max="14608" width="9.140625" style="3"/>
    <col min="14609" max="14609" width="16.140625" style="3" customWidth="1"/>
    <col min="14610" max="14611" width="9.85546875" style="3" customWidth="1"/>
    <col min="14612" max="14848" width="9.140625" style="3"/>
    <col min="14849" max="14849" width="1.7109375" style="3" customWidth="1"/>
    <col min="14850" max="14850" width="1.140625" style="3" customWidth="1"/>
    <col min="14851" max="14851" width="1" style="3" customWidth="1"/>
    <col min="14852" max="14852" width="4" style="3" customWidth="1"/>
    <col min="14853" max="14853" width="26.140625" style="3" customWidth="1"/>
    <col min="14854" max="14854" width="4.42578125" style="3" customWidth="1"/>
    <col min="14855" max="14855" width="23" style="3" customWidth="1"/>
    <col min="14856" max="14858" width="12.7109375" style="3" customWidth="1"/>
    <col min="14859" max="14864" width="9.140625" style="3"/>
    <col min="14865" max="14865" width="16.140625" style="3" customWidth="1"/>
    <col min="14866" max="14867" width="9.85546875" style="3" customWidth="1"/>
    <col min="14868" max="15104" width="9.140625" style="3"/>
    <col min="15105" max="15105" width="1.7109375" style="3" customWidth="1"/>
    <col min="15106" max="15106" width="1.140625" style="3" customWidth="1"/>
    <col min="15107" max="15107" width="1" style="3" customWidth="1"/>
    <col min="15108" max="15108" width="4" style="3" customWidth="1"/>
    <col min="15109" max="15109" width="26.140625" style="3" customWidth="1"/>
    <col min="15110" max="15110" width="4.42578125" style="3" customWidth="1"/>
    <col min="15111" max="15111" width="23" style="3" customWidth="1"/>
    <col min="15112" max="15114" width="12.7109375" style="3" customWidth="1"/>
    <col min="15115" max="15120" width="9.140625" style="3"/>
    <col min="15121" max="15121" width="16.140625" style="3" customWidth="1"/>
    <col min="15122" max="15123" width="9.85546875" style="3" customWidth="1"/>
    <col min="15124" max="15360" width="9.140625" style="3"/>
    <col min="15361" max="15361" width="1.7109375" style="3" customWidth="1"/>
    <col min="15362" max="15362" width="1.140625" style="3" customWidth="1"/>
    <col min="15363" max="15363" width="1" style="3" customWidth="1"/>
    <col min="15364" max="15364" width="4" style="3" customWidth="1"/>
    <col min="15365" max="15365" width="26.140625" style="3" customWidth="1"/>
    <col min="15366" max="15366" width="4.42578125" style="3" customWidth="1"/>
    <col min="15367" max="15367" width="23" style="3" customWidth="1"/>
    <col min="15368" max="15370" width="12.7109375" style="3" customWidth="1"/>
    <col min="15371" max="15376" width="9.140625" style="3"/>
    <col min="15377" max="15377" width="16.140625" style="3" customWidth="1"/>
    <col min="15378" max="15379" width="9.85546875" style="3" customWidth="1"/>
    <col min="15380" max="15616" width="9.140625" style="3"/>
    <col min="15617" max="15617" width="1.7109375" style="3" customWidth="1"/>
    <col min="15618" max="15618" width="1.140625" style="3" customWidth="1"/>
    <col min="15619" max="15619" width="1" style="3" customWidth="1"/>
    <col min="15620" max="15620" width="4" style="3" customWidth="1"/>
    <col min="15621" max="15621" width="26.140625" style="3" customWidth="1"/>
    <col min="15622" max="15622" width="4.42578125" style="3" customWidth="1"/>
    <col min="15623" max="15623" width="23" style="3" customWidth="1"/>
    <col min="15624" max="15626" width="12.7109375" style="3" customWidth="1"/>
    <col min="15627" max="15632" width="9.140625" style="3"/>
    <col min="15633" max="15633" width="16.140625" style="3" customWidth="1"/>
    <col min="15634" max="15635" width="9.85546875" style="3" customWidth="1"/>
    <col min="15636" max="15872" width="9.140625" style="3"/>
    <col min="15873" max="15873" width="1.7109375" style="3" customWidth="1"/>
    <col min="15874" max="15874" width="1.140625" style="3" customWidth="1"/>
    <col min="15875" max="15875" width="1" style="3" customWidth="1"/>
    <col min="15876" max="15876" width="4" style="3" customWidth="1"/>
    <col min="15877" max="15877" width="26.140625" style="3" customWidth="1"/>
    <col min="15878" max="15878" width="4.42578125" style="3" customWidth="1"/>
    <col min="15879" max="15879" width="23" style="3" customWidth="1"/>
    <col min="15880" max="15882" width="12.7109375" style="3" customWidth="1"/>
    <col min="15883" max="15888" width="9.140625" style="3"/>
    <col min="15889" max="15889" width="16.140625" style="3" customWidth="1"/>
    <col min="15890" max="15891" width="9.85546875" style="3" customWidth="1"/>
    <col min="15892" max="16128" width="9.140625" style="3"/>
    <col min="16129" max="16129" width="1.7109375" style="3" customWidth="1"/>
    <col min="16130" max="16130" width="1.140625" style="3" customWidth="1"/>
    <col min="16131" max="16131" width="1" style="3" customWidth="1"/>
    <col min="16132" max="16132" width="4" style="3" customWidth="1"/>
    <col min="16133" max="16133" width="26.140625" style="3" customWidth="1"/>
    <col min="16134" max="16134" width="4.42578125" style="3" customWidth="1"/>
    <col min="16135" max="16135" width="23" style="3" customWidth="1"/>
    <col min="16136" max="16138" width="12.7109375" style="3" customWidth="1"/>
    <col min="16139" max="16144" width="9.140625" style="3"/>
    <col min="16145" max="16145" width="16.140625" style="3" customWidth="1"/>
    <col min="16146" max="16147" width="9.85546875" style="3" customWidth="1"/>
    <col min="16148" max="16384" width="9.140625" style="3"/>
  </cols>
  <sheetData>
    <row r="1" spans="1:118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18">
      <c r="A2" s="1"/>
      <c r="B2" s="1"/>
      <c r="C2" s="1"/>
      <c r="D2" s="1"/>
      <c r="E2" s="1"/>
      <c r="F2" s="1"/>
      <c r="G2" s="1"/>
      <c r="H2" s="1"/>
      <c r="I2" s="1"/>
      <c r="J2" s="2"/>
    </row>
    <row r="3" spans="1:118" ht="12.75" customHeight="1">
      <c r="A3" s="602" t="s">
        <v>1</v>
      </c>
      <c r="B3" s="602"/>
      <c r="C3" s="602"/>
      <c r="D3" s="602"/>
      <c r="E3" s="602"/>
      <c r="F3" s="602"/>
      <c r="G3" s="602"/>
      <c r="H3" s="5" t="s">
        <v>2</v>
      </c>
      <c r="I3" s="5" t="s">
        <v>2</v>
      </c>
      <c r="J3" s="5" t="s">
        <v>2</v>
      </c>
    </row>
    <row r="4" spans="1:118" ht="13.5" thickBot="1">
      <c r="A4" s="603"/>
      <c r="B4" s="603"/>
      <c r="C4" s="603"/>
      <c r="D4" s="603"/>
      <c r="E4" s="603"/>
      <c r="F4" s="603"/>
      <c r="G4" s="603"/>
      <c r="H4" s="6" t="s">
        <v>3</v>
      </c>
      <c r="I4" s="6" t="s">
        <v>3</v>
      </c>
      <c r="J4" s="6" t="s">
        <v>4</v>
      </c>
    </row>
    <row r="5" spans="1:118" ht="12.75">
      <c r="A5" s="7"/>
      <c r="B5" s="8" t="s">
        <v>5</v>
      </c>
      <c r="C5" s="7"/>
      <c r="D5" s="7"/>
      <c r="E5" s="7"/>
      <c r="F5" s="7"/>
      <c r="G5" s="9"/>
      <c r="H5" s="10">
        <v>103.99501870229663</v>
      </c>
      <c r="I5" s="10">
        <v>103.99501870229663</v>
      </c>
      <c r="J5" s="10">
        <v>100.71180281631753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</row>
    <row r="6" spans="1:118" ht="12.75">
      <c r="A6" s="12" t="s">
        <v>6</v>
      </c>
      <c r="B6" s="12"/>
      <c r="C6" s="7"/>
      <c r="D6" s="7"/>
      <c r="E6" s="7"/>
      <c r="F6" s="13"/>
      <c r="G6" s="9"/>
      <c r="H6" s="14">
        <v>97.884390175243851</v>
      </c>
      <c r="I6" s="14">
        <v>97.884390175243851</v>
      </c>
      <c r="J6" s="14">
        <v>101.24521362919114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</row>
    <row r="7" spans="1:118" ht="12.75">
      <c r="A7" s="12"/>
      <c r="B7" s="7" t="s">
        <v>7</v>
      </c>
      <c r="C7" s="12"/>
      <c r="D7" s="7"/>
      <c r="E7" s="7"/>
      <c r="F7" s="13"/>
      <c r="G7" s="9"/>
      <c r="H7" s="16">
        <v>97.676167508706328</v>
      </c>
      <c r="I7" s="16">
        <v>97.676167508706328</v>
      </c>
      <c r="J7" s="16">
        <v>101.29024479886777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</row>
    <row r="8" spans="1:118" ht="12.75">
      <c r="A8" s="12"/>
      <c r="B8" s="12"/>
      <c r="C8" s="7" t="s">
        <v>8</v>
      </c>
      <c r="D8" s="7"/>
      <c r="E8" s="18"/>
      <c r="F8" s="13"/>
      <c r="G8" s="9"/>
      <c r="H8" s="19">
        <v>109.29922704197583</v>
      </c>
      <c r="I8" s="19">
        <v>109.29922704197583</v>
      </c>
      <c r="J8" s="19">
        <v>100.44553067445865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</row>
    <row r="9" spans="1:118" ht="12.75">
      <c r="A9" s="12"/>
      <c r="B9" s="12"/>
      <c r="C9" s="7" t="s">
        <v>9</v>
      </c>
      <c r="D9" s="21"/>
      <c r="E9" s="18"/>
      <c r="F9" s="13"/>
      <c r="G9" s="9"/>
      <c r="H9" s="19">
        <v>74.445660954481951</v>
      </c>
      <c r="I9" s="19">
        <v>74.445660954481951</v>
      </c>
      <c r="J9" s="19">
        <v>103.75753983033786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</row>
    <row r="10" spans="1:118" ht="12.75">
      <c r="A10" s="12"/>
      <c r="B10" s="12"/>
      <c r="C10" s="22" t="s">
        <v>10</v>
      </c>
      <c r="D10" s="21"/>
      <c r="E10" s="7"/>
      <c r="F10" s="7"/>
      <c r="G10" s="9"/>
      <c r="H10" s="19">
        <v>103.78540653039174</v>
      </c>
      <c r="I10" s="19">
        <v>103.78540653039174</v>
      </c>
      <c r="J10" s="19">
        <v>107.8293126946535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</row>
    <row r="11" spans="1:118" ht="12.75">
      <c r="A11" s="12"/>
      <c r="B11" s="12"/>
      <c r="C11" s="22" t="s">
        <v>11</v>
      </c>
      <c r="D11" s="21"/>
      <c r="E11" s="7"/>
      <c r="F11" s="7"/>
      <c r="G11" s="9"/>
      <c r="H11" s="19">
        <v>97.906505450577342</v>
      </c>
      <c r="I11" s="19">
        <v>97.906505450577342</v>
      </c>
      <c r="J11" s="19">
        <v>100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</row>
    <row r="12" spans="1:118" ht="12.75">
      <c r="A12" s="23"/>
      <c r="B12" s="23"/>
      <c r="C12" s="22" t="s">
        <v>12</v>
      </c>
      <c r="D12" s="21"/>
      <c r="E12" s="24"/>
      <c r="F12" s="24"/>
      <c r="G12" s="9"/>
      <c r="H12" s="19">
        <v>89.400862549667764</v>
      </c>
      <c r="I12" s="19">
        <v>89.400862549667764</v>
      </c>
      <c r="J12" s="19">
        <v>98.190272447836719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</row>
    <row r="13" spans="1:118" ht="12.75">
      <c r="A13" s="23"/>
      <c r="B13" s="23"/>
      <c r="C13" s="22" t="s">
        <v>13</v>
      </c>
      <c r="D13" s="21"/>
      <c r="E13" s="24"/>
      <c r="F13" s="24"/>
      <c r="G13" s="9"/>
      <c r="H13" s="19">
        <v>94.869278248158778</v>
      </c>
      <c r="I13" s="19">
        <v>94.869278248158778</v>
      </c>
      <c r="J13" s="19">
        <v>96.319342078805903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</row>
    <row r="14" spans="1:118" ht="12.75">
      <c r="A14" s="12"/>
      <c r="B14" s="12"/>
      <c r="C14" s="21" t="s">
        <v>14</v>
      </c>
      <c r="D14" s="21"/>
      <c r="E14" s="21"/>
      <c r="F14" s="21"/>
      <c r="G14" s="9"/>
      <c r="H14" s="25">
        <v>96.256022833438251</v>
      </c>
      <c r="I14" s="25">
        <v>96.256022833438251</v>
      </c>
      <c r="J14" s="25">
        <v>100.02431294663883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</row>
    <row r="15" spans="1:118" ht="12.75">
      <c r="A15" s="12"/>
      <c r="B15" s="12"/>
      <c r="C15" s="7" t="s">
        <v>15</v>
      </c>
      <c r="D15" s="21"/>
      <c r="E15" s="7"/>
      <c r="F15" s="7"/>
      <c r="G15" s="9"/>
      <c r="H15" s="19">
        <v>109.97308723943063</v>
      </c>
      <c r="I15" s="19">
        <v>109.97308723943063</v>
      </c>
      <c r="J15" s="19">
        <v>100.30514514047815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</row>
    <row r="16" spans="1:118" ht="12.75">
      <c r="A16" s="12"/>
      <c r="B16" s="7" t="s">
        <v>16</v>
      </c>
      <c r="C16" s="12"/>
      <c r="D16" s="21"/>
      <c r="E16" s="7"/>
      <c r="F16" s="7"/>
      <c r="G16" s="9"/>
      <c r="H16" s="16">
        <v>104.10007056822208</v>
      </c>
      <c r="I16" s="16">
        <v>104.10007056822208</v>
      </c>
      <c r="J16" s="16">
        <v>100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</row>
    <row r="17" spans="1:118" ht="12.75">
      <c r="A17" s="27" t="s">
        <v>17</v>
      </c>
      <c r="B17" s="12"/>
      <c r="C17" s="7"/>
      <c r="D17" s="21"/>
      <c r="E17" s="7"/>
      <c r="F17" s="7"/>
      <c r="G17" s="9"/>
      <c r="H17" s="14">
        <v>99.382566441326873</v>
      </c>
      <c r="I17" s="14">
        <v>99.382566441326873</v>
      </c>
      <c r="J17" s="14">
        <v>100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</row>
    <row r="18" spans="1:118" ht="12.75">
      <c r="A18" s="12"/>
      <c r="B18" s="7" t="s">
        <v>18</v>
      </c>
      <c r="C18" s="12"/>
      <c r="D18" s="21"/>
      <c r="E18" s="7"/>
      <c r="F18" s="7"/>
      <c r="G18" s="9"/>
      <c r="H18" s="16">
        <v>99.492754010148019</v>
      </c>
      <c r="I18" s="16">
        <v>99.492754010148019</v>
      </c>
      <c r="J18" s="16">
        <v>100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</row>
    <row r="19" spans="1:118" ht="12.75">
      <c r="A19" s="12"/>
      <c r="B19" s="7" t="s">
        <v>19</v>
      </c>
      <c r="C19" s="12"/>
      <c r="D19" s="21"/>
      <c r="E19" s="7"/>
      <c r="F19" s="7"/>
      <c r="G19" s="9"/>
      <c r="H19" s="16">
        <v>99.262518997925582</v>
      </c>
      <c r="I19" s="16">
        <v>99.262518997925582</v>
      </c>
      <c r="J19" s="16">
        <v>100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</row>
    <row r="20" spans="1:118" ht="12.75">
      <c r="A20" s="12" t="s">
        <v>20</v>
      </c>
      <c r="B20" s="12"/>
      <c r="C20" s="7"/>
      <c r="D20" s="21"/>
      <c r="E20" s="7"/>
      <c r="F20" s="7"/>
      <c r="G20" s="9"/>
      <c r="H20" s="14">
        <v>107.9781783968573</v>
      </c>
      <c r="I20" s="14">
        <v>107.9781783968573</v>
      </c>
      <c r="J20" s="14">
        <v>100.85963096385058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</row>
    <row r="21" spans="1:118" ht="12.75">
      <c r="A21" s="12"/>
      <c r="B21" s="7" t="s">
        <v>21</v>
      </c>
      <c r="C21" s="12"/>
      <c r="D21" s="21"/>
      <c r="E21" s="7"/>
      <c r="F21" s="7"/>
      <c r="G21" s="9"/>
      <c r="H21" s="16">
        <v>107.85410733935792</v>
      </c>
      <c r="I21" s="16">
        <v>107.85410733935792</v>
      </c>
      <c r="J21" s="16">
        <v>100.42624457627825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</row>
    <row r="22" spans="1:118" ht="12.75">
      <c r="A22" s="12"/>
      <c r="B22" s="12"/>
      <c r="C22" s="22" t="s">
        <v>22</v>
      </c>
      <c r="D22" s="21"/>
      <c r="E22" s="7"/>
      <c r="F22" s="24"/>
      <c r="G22" s="9"/>
      <c r="H22" s="19">
        <v>104.88805717173209</v>
      </c>
      <c r="I22" s="19">
        <v>104.88805717173209</v>
      </c>
      <c r="J22" s="19">
        <v>99.776708845786231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</row>
    <row r="23" spans="1:118" ht="12.75">
      <c r="A23" s="12"/>
      <c r="B23" s="12"/>
      <c r="C23" s="22" t="s">
        <v>23</v>
      </c>
      <c r="D23" s="21"/>
      <c r="E23" s="7"/>
      <c r="F23" s="7"/>
      <c r="G23" s="9"/>
      <c r="H23" s="19">
        <v>108.42410273583094</v>
      </c>
      <c r="I23" s="19">
        <v>108.42410273583094</v>
      </c>
      <c r="J23" s="19">
        <v>100.47382214149127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</row>
    <row r="24" spans="1:118" ht="12.75">
      <c r="A24" s="12"/>
      <c r="B24" s="12"/>
      <c r="C24" s="7" t="s">
        <v>24</v>
      </c>
      <c r="D24" s="21"/>
      <c r="E24" s="28"/>
      <c r="F24" s="7"/>
      <c r="G24" s="9"/>
      <c r="H24" s="19">
        <v>88.218514348974225</v>
      </c>
      <c r="I24" s="19">
        <v>88.218514348974225</v>
      </c>
      <c r="J24" s="19">
        <v>100.31141121862026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</row>
    <row r="25" spans="1:118" ht="12.75">
      <c r="A25" s="23"/>
      <c r="B25" s="7" t="s">
        <v>25</v>
      </c>
      <c r="C25" s="12"/>
      <c r="D25" s="21"/>
      <c r="E25" s="29"/>
      <c r="F25" s="24"/>
      <c r="G25" s="9"/>
      <c r="H25" s="16">
        <v>108.44450781325072</v>
      </c>
      <c r="I25" s="16">
        <v>108.44450781325072</v>
      </c>
      <c r="J25" s="16">
        <v>102.5133430283278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</row>
    <row r="26" spans="1:118" ht="12.75">
      <c r="A26" s="12" t="s">
        <v>26</v>
      </c>
      <c r="B26" s="12"/>
      <c r="C26" s="7"/>
      <c r="D26" s="21"/>
      <c r="E26" s="28"/>
      <c r="F26" s="7"/>
      <c r="G26" s="9"/>
      <c r="H26" s="14">
        <v>110.88374647490842</v>
      </c>
      <c r="I26" s="14">
        <v>110.88374647490842</v>
      </c>
      <c r="J26" s="14">
        <v>99.996659006536021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</row>
    <row r="27" spans="1:118" ht="12.75">
      <c r="A27" s="12"/>
      <c r="B27" s="22" t="s">
        <v>27</v>
      </c>
      <c r="C27" s="7"/>
      <c r="D27" s="21"/>
      <c r="E27" s="28"/>
      <c r="F27" s="7"/>
      <c r="G27" s="9"/>
      <c r="H27" s="16">
        <v>115.38461538461537</v>
      </c>
      <c r="I27" s="16">
        <v>115.38461538461537</v>
      </c>
      <c r="J27" s="16">
        <v>100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</row>
    <row r="28" spans="1:118" ht="12.75">
      <c r="A28" s="12"/>
      <c r="B28" s="22" t="s">
        <v>28</v>
      </c>
      <c r="C28" s="22"/>
      <c r="D28" s="21"/>
      <c r="E28" s="28"/>
      <c r="F28" s="7"/>
      <c r="G28" s="9"/>
      <c r="H28" s="16">
        <v>101.19156691976052</v>
      </c>
      <c r="I28" s="16">
        <v>101.19156691976052</v>
      </c>
      <c r="J28" s="16">
        <v>99.923721255152429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</row>
    <row r="29" spans="1:118" ht="12.75">
      <c r="A29" s="23"/>
      <c r="B29" s="22" t="s">
        <v>29</v>
      </c>
      <c r="C29" s="22"/>
      <c r="D29" s="7"/>
      <c r="E29" s="29"/>
      <c r="F29" s="24"/>
      <c r="G29" s="9"/>
      <c r="H29" s="16">
        <v>104.92368776205339</v>
      </c>
      <c r="I29" s="16">
        <v>104.92368776205339</v>
      </c>
      <c r="J29" s="16">
        <v>100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</row>
    <row r="30" spans="1:118" ht="12.75">
      <c r="A30" s="30"/>
      <c r="B30" s="31" t="s">
        <v>30</v>
      </c>
      <c r="C30" s="31"/>
      <c r="D30" s="32"/>
      <c r="E30" s="33"/>
      <c r="F30" s="34"/>
      <c r="G30" s="35"/>
      <c r="H30" s="36">
        <v>114.38014894530293</v>
      </c>
      <c r="I30" s="36">
        <v>114.38014894530293</v>
      </c>
      <c r="J30" s="36">
        <v>100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</row>
    <row r="31" spans="1:118">
      <c r="A31" s="23"/>
      <c r="B31" s="22"/>
      <c r="C31" s="22"/>
      <c r="D31" s="7"/>
      <c r="E31" s="29"/>
      <c r="F31" s="24"/>
      <c r="G31" s="9"/>
      <c r="H31" s="37"/>
      <c r="I31" s="37"/>
      <c r="J31" s="37"/>
    </row>
    <row r="32" spans="1:118" ht="12.75">
      <c r="A32" s="23"/>
      <c r="B32" s="22"/>
      <c r="C32" s="22"/>
      <c r="D32" s="7"/>
      <c r="E32" s="29"/>
      <c r="F32" s="24"/>
      <c r="G32" s="9"/>
      <c r="H32" s="37"/>
      <c r="I32" s="37"/>
      <c r="J32" s="37"/>
      <c r="K32" s="602" t="s">
        <v>1</v>
      </c>
      <c r="L32" s="602"/>
      <c r="M32" s="602"/>
      <c r="N32" s="602"/>
      <c r="O32" s="602"/>
      <c r="P32" s="602"/>
      <c r="Q32" s="602"/>
      <c r="R32" s="5" t="s">
        <v>2</v>
      </c>
      <c r="S32" s="5" t="s">
        <v>2</v>
      </c>
      <c r="T32" s="5" t="s">
        <v>2</v>
      </c>
    </row>
    <row r="33" spans="1:20" ht="13.5" customHeight="1" thickBot="1">
      <c r="A33" s="23"/>
      <c r="B33" s="22"/>
      <c r="C33" s="22"/>
      <c r="D33" s="7"/>
      <c r="E33" s="29"/>
      <c r="F33" s="24"/>
      <c r="G33" s="9"/>
      <c r="H33" s="37"/>
      <c r="I33" s="37"/>
      <c r="J33" s="37"/>
      <c r="K33" s="604"/>
      <c r="L33" s="604"/>
      <c r="M33" s="604"/>
      <c r="N33" s="604"/>
      <c r="O33" s="604"/>
      <c r="P33" s="604"/>
      <c r="Q33" s="604"/>
      <c r="R33" s="6" t="s">
        <v>3</v>
      </c>
      <c r="S33" s="6" t="s">
        <v>3</v>
      </c>
      <c r="T33" s="6" t="s">
        <v>4</v>
      </c>
    </row>
    <row r="34" spans="1:20" ht="12.75" customHeight="1">
      <c r="K34" s="12" t="s">
        <v>31</v>
      </c>
      <c r="L34" s="12"/>
      <c r="M34" s="7"/>
      <c r="N34" s="7"/>
      <c r="O34" s="28"/>
      <c r="P34" s="7"/>
      <c r="Q34" s="9"/>
      <c r="R34" s="15">
        <v>106.19967092649067</v>
      </c>
      <c r="S34" s="15">
        <v>106.19967092649067</v>
      </c>
      <c r="T34" s="15">
        <v>101.18719931034738</v>
      </c>
    </row>
    <row r="35" spans="1:20" ht="12.75" customHeight="1">
      <c r="K35" s="12"/>
      <c r="L35" s="21" t="s">
        <v>32</v>
      </c>
      <c r="M35" s="38"/>
      <c r="N35" s="38"/>
      <c r="O35" s="38"/>
      <c r="P35" s="38"/>
      <c r="Q35" s="9"/>
      <c r="R35" s="39">
        <v>103.88789661135476</v>
      </c>
      <c r="S35" s="39">
        <v>103.88789661135476</v>
      </c>
      <c r="T35" s="39">
        <v>102.41152400944912</v>
      </c>
    </row>
    <row r="36" spans="1:20" ht="12.75" customHeight="1">
      <c r="K36" s="40"/>
      <c r="L36" s="41" t="s">
        <v>33</v>
      </c>
      <c r="M36" s="42"/>
      <c r="N36" s="43"/>
      <c r="O36" s="44"/>
      <c r="P36" s="42"/>
      <c r="Q36" s="9"/>
      <c r="R36" s="45">
        <v>111.89325836126778</v>
      </c>
      <c r="S36" s="45">
        <v>111.89325836126778</v>
      </c>
      <c r="T36" s="45">
        <v>100</v>
      </c>
    </row>
    <row r="37" spans="1:20" ht="12.75" customHeight="1">
      <c r="K37" s="12"/>
      <c r="L37" s="46" t="s">
        <v>34</v>
      </c>
      <c r="M37" s="7"/>
      <c r="N37" s="7"/>
      <c r="O37" s="28"/>
      <c r="P37" s="7"/>
      <c r="Q37" s="9"/>
      <c r="R37" s="17">
        <v>102.11620808028559</v>
      </c>
      <c r="S37" s="17">
        <v>102.11620808028559</v>
      </c>
      <c r="T37" s="17">
        <v>100</v>
      </c>
    </row>
    <row r="38" spans="1:20" ht="12.75" customHeight="1">
      <c r="K38" s="12"/>
      <c r="L38" s="46" t="s">
        <v>35</v>
      </c>
      <c r="M38" s="7"/>
      <c r="N38" s="21"/>
      <c r="O38" s="28"/>
      <c r="P38" s="7"/>
      <c r="Q38" s="9"/>
      <c r="R38" s="17">
        <v>119.15166673553004</v>
      </c>
      <c r="S38" s="17">
        <v>119.15166673553004</v>
      </c>
      <c r="T38" s="17">
        <v>101.18598433125565</v>
      </c>
    </row>
    <row r="39" spans="1:20" ht="12.75" customHeight="1">
      <c r="K39" s="12"/>
      <c r="L39" s="21" t="s">
        <v>36</v>
      </c>
      <c r="M39" s="38"/>
      <c r="N39" s="38"/>
      <c r="O39" s="38"/>
      <c r="P39" s="38"/>
      <c r="Q39" s="9"/>
      <c r="R39" s="39">
        <v>121.53835554739143</v>
      </c>
      <c r="S39" s="39">
        <v>121.53835554739143</v>
      </c>
      <c r="T39" s="39">
        <v>100</v>
      </c>
    </row>
    <row r="40" spans="1:20" ht="12.75" customHeight="1">
      <c r="K40" s="12"/>
      <c r="L40" s="21" t="s">
        <v>37</v>
      </c>
      <c r="M40" s="38"/>
      <c r="N40" s="38"/>
      <c r="O40" s="38"/>
      <c r="P40" s="38"/>
      <c r="Q40" s="9"/>
      <c r="R40" s="39">
        <v>105.18775337725363</v>
      </c>
      <c r="S40" s="39">
        <v>105.18775337725363</v>
      </c>
      <c r="T40" s="39">
        <v>100.11160738528741</v>
      </c>
    </row>
    <row r="41" spans="1:20" ht="12.75" customHeight="1">
      <c r="K41" s="12" t="s">
        <v>38</v>
      </c>
      <c r="L41" s="12"/>
      <c r="M41" s="7"/>
      <c r="N41" s="21"/>
      <c r="O41" s="28"/>
      <c r="P41" s="7"/>
      <c r="Q41" s="9"/>
      <c r="R41" s="15">
        <v>99.898847192228743</v>
      </c>
      <c r="S41" s="15">
        <v>99.898847192228743</v>
      </c>
      <c r="T41" s="15">
        <v>100</v>
      </c>
    </row>
    <row r="42" spans="1:20" ht="12.75" customHeight="1">
      <c r="K42" s="12"/>
      <c r="L42" s="7" t="s">
        <v>39</v>
      </c>
      <c r="M42" s="12"/>
      <c r="N42" s="21"/>
      <c r="O42" s="28"/>
      <c r="P42" s="7"/>
      <c r="Q42" s="9"/>
      <c r="R42" s="17">
        <v>99.349091483337091</v>
      </c>
      <c r="S42" s="17">
        <v>99.349091483337091</v>
      </c>
      <c r="T42" s="17">
        <v>100</v>
      </c>
    </row>
    <row r="43" spans="1:20" ht="12.75" customHeight="1">
      <c r="K43" s="12"/>
      <c r="L43" s="7" t="s">
        <v>40</v>
      </c>
      <c r="M43" s="7"/>
      <c r="N43" s="21"/>
      <c r="O43" s="29"/>
      <c r="P43" s="7"/>
      <c r="Q43" s="9"/>
      <c r="R43" s="17">
        <v>130.36877696110406</v>
      </c>
      <c r="S43" s="17">
        <v>130.36877696110406</v>
      </c>
      <c r="T43" s="17">
        <v>100</v>
      </c>
    </row>
    <row r="44" spans="1:20" ht="12.75" customHeight="1">
      <c r="K44" s="12"/>
      <c r="L44" s="7" t="s">
        <v>41</v>
      </c>
      <c r="M44" s="7"/>
      <c r="N44" s="21"/>
      <c r="O44" s="47"/>
      <c r="P44" s="7"/>
      <c r="Q44" s="9"/>
      <c r="R44" s="17">
        <v>100</v>
      </c>
      <c r="S44" s="17">
        <v>100</v>
      </c>
      <c r="T44" s="17">
        <v>100</v>
      </c>
    </row>
    <row r="45" spans="1:20" ht="12.75" customHeight="1">
      <c r="K45" s="12" t="s">
        <v>42</v>
      </c>
      <c r="L45" s="12"/>
      <c r="M45" s="7"/>
      <c r="N45" s="21"/>
      <c r="O45" s="48"/>
      <c r="P45" s="7"/>
      <c r="Q45" s="9"/>
      <c r="R45" s="15">
        <v>99.397038075075216</v>
      </c>
      <c r="S45" s="15">
        <v>99.397038075075216</v>
      </c>
      <c r="T45" s="15">
        <v>100</v>
      </c>
    </row>
    <row r="46" spans="1:20" ht="12.75" customHeight="1">
      <c r="K46" s="12"/>
      <c r="L46" s="7" t="s">
        <v>43</v>
      </c>
      <c r="M46" s="7"/>
      <c r="N46" s="21"/>
      <c r="O46" s="48"/>
      <c r="P46" s="7"/>
      <c r="Q46" s="9"/>
      <c r="R46" s="17">
        <v>102.04684240281634</v>
      </c>
      <c r="S46" s="17">
        <v>102.04684240281634</v>
      </c>
      <c r="T46" s="17">
        <v>100</v>
      </c>
    </row>
    <row r="47" spans="1:20" ht="12.75" customHeight="1">
      <c r="K47" s="12"/>
      <c r="L47" s="7" t="s">
        <v>44</v>
      </c>
      <c r="M47" s="7"/>
      <c r="N47" s="21"/>
      <c r="O47" s="48"/>
      <c r="P47" s="7"/>
      <c r="Q47" s="9"/>
      <c r="R47" s="17">
        <v>99.149646107561125</v>
      </c>
      <c r="S47" s="17">
        <v>99.149646107561125</v>
      </c>
      <c r="T47" s="17">
        <v>100</v>
      </c>
    </row>
    <row r="48" spans="1:20" ht="12.75" customHeight="1">
      <c r="K48" s="12"/>
      <c r="L48" s="7" t="s">
        <v>45</v>
      </c>
      <c r="M48" s="7"/>
      <c r="N48" s="21"/>
      <c r="O48" s="48"/>
      <c r="P48" s="7"/>
      <c r="Q48" s="9"/>
      <c r="R48" s="17">
        <v>89.188938811423739</v>
      </c>
      <c r="S48" s="17">
        <v>89.188938811423739</v>
      </c>
      <c r="T48" s="17">
        <v>100</v>
      </c>
    </row>
    <row r="49" spans="11:20" ht="12.75" customHeight="1">
      <c r="K49" s="12" t="s">
        <v>46</v>
      </c>
      <c r="L49" s="12"/>
      <c r="M49" s="7"/>
      <c r="N49" s="21"/>
      <c r="O49" s="48"/>
      <c r="P49" s="7"/>
      <c r="Q49" s="9"/>
      <c r="R49" s="15">
        <v>100.69731268600258</v>
      </c>
      <c r="S49" s="15">
        <v>100.69731268600258</v>
      </c>
      <c r="T49" s="15">
        <v>100</v>
      </c>
    </row>
    <row r="50" spans="11:20" ht="12.75" customHeight="1">
      <c r="K50" s="12" t="s">
        <v>47</v>
      </c>
      <c r="L50" s="12"/>
      <c r="M50" s="7"/>
      <c r="N50" s="7"/>
      <c r="O50" s="47"/>
      <c r="P50" s="7"/>
      <c r="Q50" s="9"/>
      <c r="R50" s="15">
        <v>96.370550943315891</v>
      </c>
      <c r="S50" s="15">
        <v>96.370550943315891</v>
      </c>
      <c r="T50" s="15">
        <v>100</v>
      </c>
    </row>
    <row r="51" spans="11:20" ht="12.75" customHeight="1">
      <c r="K51" s="12"/>
      <c r="L51" s="21" t="s">
        <v>48</v>
      </c>
      <c r="M51" s="38"/>
      <c r="N51" s="38"/>
      <c r="O51" s="38"/>
      <c r="P51" s="38"/>
      <c r="Q51" s="9"/>
      <c r="R51" s="39">
        <v>91.548499080413251</v>
      </c>
      <c r="S51" s="39">
        <v>91.548499080413251</v>
      </c>
      <c r="T51" s="39">
        <v>100</v>
      </c>
    </row>
    <row r="52" spans="11:20" ht="12.75" customHeight="1">
      <c r="K52" s="12"/>
      <c r="L52" s="7" t="s">
        <v>49</v>
      </c>
      <c r="M52" s="7"/>
      <c r="N52" s="21"/>
      <c r="O52" s="28"/>
      <c r="P52" s="7"/>
      <c r="Q52" s="9"/>
      <c r="R52" s="17">
        <v>106.4781839709831</v>
      </c>
      <c r="S52" s="17">
        <v>106.4781839709831</v>
      </c>
      <c r="T52" s="17">
        <v>100</v>
      </c>
    </row>
    <row r="53" spans="11:20" ht="12.75" customHeight="1">
      <c r="K53" s="12"/>
      <c r="L53" s="7" t="s">
        <v>50</v>
      </c>
      <c r="M53" s="7"/>
      <c r="N53" s="21"/>
      <c r="O53" s="28"/>
      <c r="P53" s="7"/>
      <c r="Q53" s="9"/>
      <c r="R53" s="17">
        <v>95.178665417982373</v>
      </c>
      <c r="S53" s="17">
        <v>95.178665417982373</v>
      </c>
      <c r="T53" s="17">
        <v>100</v>
      </c>
    </row>
    <row r="54" spans="11:20" ht="12.75" customHeight="1">
      <c r="K54" s="12" t="s">
        <v>51</v>
      </c>
      <c r="L54" s="12"/>
      <c r="M54" s="7"/>
      <c r="N54" s="21"/>
      <c r="O54" s="28"/>
      <c r="P54" s="7"/>
      <c r="Q54" s="9"/>
      <c r="R54" s="15">
        <v>132.50463085472347</v>
      </c>
      <c r="S54" s="15">
        <v>132.50463085472347</v>
      </c>
      <c r="T54" s="15">
        <v>100</v>
      </c>
    </row>
    <row r="55" spans="11:20" ht="12.75" customHeight="1">
      <c r="K55" s="12" t="s">
        <v>52</v>
      </c>
      <c r="L55" s="12"/>
      <c r="M55" s="7"/>
      <c r="N55" s="21"/>
      <c r="O55" s="28"/>
      <c r="P55" s="7"/>
      <c r="Q55" s="9"/>
      <c r="R55" s="15">
        <v>117.22983565156899</v>
      </c>
      <c r="S55" s="15">
        <v>117.22983565156899</v>
      </c>
      <c r="T55" s="15">
        <v>102.32096530142942</v>
      </c>
    </row>
    <row r="56" spans="11:20" ht="12.75" customHeight="1">
      <c r="K56" s="12"/>
      <c r="L56" s="7" t="s">
        <v>53</v>
      </c>
      <c r="M56" s="7"/>
      <c r="N56" s="21"/>
      <c r="O56" s="28"/>
      <c r="P56" s="7"/>
      <c r="Q56" s="9"/>
      <c r="R56" s="17">
        <v>101.41856149790962</v>
      </c>
      <c r="S56" s="17">
        <v>101.41856149790962</v>
      </c>
      <c r="T56" s="17">
        <v>100.9318716116358</v>
      </c>
    </row>
    <row r="57" spans="11:20" ht="12.75" customHeight="1">
      <c r="K57" s="12"/>
      <c r="L57" s="7" t="s">
        <v>54</v>
      </c>
      <c r="M57" s="7"/>
      <c r="N57" s="21"/>
      <c r="O57" s="48"/>
      <c r="P57" s="7"/>
      <c r="Q57" s="9"/>
      <c r="R57" s="17">
        <v>129.3532338308458</v>
      </c>
      <c r="S57" s="17">
        <v>129.3532338308458</v>
      </c>
      <c r="T57" s="17">
        <v>103.17460317460319</v>
      </c>
    </row>
    <row r="58" spans="11:20" ht="12.75" customHeight="1">
      <c r="K58" s="12" t="s">
        <v>55</v>
      </c>
      <c r="L58" s="12"/>
      <c r="M58" s="7"/>
      <c r="N58" s="21"/>
      <c r="O58" s="48"/>
      <c r="P58" s="7"/>
      <c r="Q58" s="9"/>
      <c r="R58" s="15">
        <v>103.31267087218414</v>
      </c>
      <c r="S58" s="15">
        <v>103.31267087218414</v>
      </c>
      <c r="T58" s="15">
        <v>100</v>
      </c>
    </row>
    <row r="59" spans="11:20" ht="12.75" customHeight="1">
      <c r="K59" s="12"/>
      <c r="L59" s="7" t="s">
        <v>56</v>
      </c>
      <c r="M59" s="7"/>
      <c r="N59" s="21"/>
      <c r="O59" s="48"/>
      <c r="P59" s="7"/>
      <c r="Q59" s="9"/>
      <c r="R59" s="17">
        <v>103.8031988971526</v>
      </c>
      <c r="S59" s="17">
        <v>103.8031988971526</v>
      </c>
      <c r="T59" s="17">
        <v>100</v>
      </c>
    </row>
    <row r="60" spans="11:20" ht="12.75" customHeight="1">
      <c r="K60" s="12"/>
      <c r="L60" s="7" t="s">
        <v>57</v>
      </c>
      <c r="M60" s="7"/>
      <c r="N60" s="21"/>
      <c r="O60" s="47"/>
      <c r="P60" s="7"/>
      <c r="Q60" s="9"/>
      <c r="R60" s="17">
        <v>98.361805747661549</v>
      </c>
      <c r="S60" s="17">
        <v>98.361805747661549</v>
      </c>
      <c r="T60" s="17">
        <v>100</v>
      </c>
    </row>
    <row r="61" spans="11:20" ht="12.75" customHeight="1">
      <c r="K61" s="49"/>
      <c r="L61" s="32" t="s">
        <v>58</v>
      </c>
      <c r="M61" s="32"/>
      <c r="N61" s="50"/>
      <c r="O61" s="51"/>
      <c r="P61" s="32"/>
      <c r="Q61" s="35"/>
      <c r="R61" s="52">
        <v>100</v>
      </c>
      <c r="S61" s="52">
        <v>100</v>
      </c>
      <c r="T61" s="52">
        <v>100</v>
      </c>
    </row>
  </sheetData>
  <mergeCells count="3">
    <mergeCell ref="A1:I2"/>
    <mergeCell ref="A3:G4"/>
    <mergeCell ref="K32:Q33"/>
  </mergeCells>
  <conditionalFormatting sqref="K34:P61 A6:F33 H31:J33 R34:R59 S34:S40 S42:S61">
    <cfRule type="cellIs" dxfId="7" priority="6" stopIfTrue="1" operator="lessThan">
      <formula>0.001</formula>
    </cfRule>
  </conditionalFormatting>
  <conditionalFormatting sqref="R34:R61">
    <cfRule type="cellIs" dxfId="6" priority="5" stopIfTrue="1" operator="lessThan">
      <formula>0.001</formula>
    </cfRule>
  </conditionalFormatting>
  <conditionalFormatting sqref="S34:S61">
    <cfRule type="cellIs" dxfId="5" priority="4" stopIfTrue="1" operator="lessThan">
      <formula>0.001</formula>
    </cfRule>
  </conditionalFormatting>
  <conditionalFormatting sqref="H6:H30">
    <cfRule type="cellIs" dxfId="4" priority="3" stopIfTrue="1" operator="lessThan">
      <formula>0.001</formula>
    </cfRule>
  </conditionalFormatting>
  <conditionalFormatting sqref="I6:I30">
    <cfRule type="cellIs" dxfId="3" priority="2" stopIfTrue="1" operator="lessThan">
      <formula>0.001</formula>
    </cfRule>
  </conditionalFormatting>
  <conditionalFormatting sqref="J6:J30">
    <cfRule type="cellIs" dxfId="2" priority="1" stopIfTrue="1" operator="less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TO1A-2</vt:lpstr>
      <vt:lpstr>TOSUM1302</vt:lpstr>
      <vt:lpstr>ONT-2012-2</vt:lpstr>
      <vt:lpstr>ZR-1-1</vt:lpstr>
      <vt:lpstr>AX-3CGP-2-ah3</vt:lpstr>
      <vt:lpstr>AX-3CGP-2-shab</vt:lpstr>
      <vt:lpstr>Niigmiin halamj</vt:lpstr>
      <vt:lpstr>daatgal2015-1</vt:lpstr>
      <vt:lpstr>CPI</vt:lpstr>
      <vt:lpstr>Une_02</vt:lpstr>
      <vt:lpstr>ХАА une</vt:lpstr>
      <vt:lpstr>HUMAN-hvnam</vt:lpstr>
      <vt:lpstr>HUMAN-emd</vt:lpstr>
      <vt:lpstr>HUMAN-h-ovchin</vt:lpstr>
      <vt:lpstr>AY12013-02-GOLNER</vt:lpstr>
      <vt:lpstr>AY12013-02-NB</vt:lpstr>
      <vt:lpstr>GEMT2015-12-2015sum </vt:lpstr>
      <vt:lpstr>GEMT2015-12-gemt2015</vt:lpstr>
      <vt:lpstr>hudulmur_fund-ЖдҮ</vt:lpstr>
      <vt:lpstr>hudulmur_fund-ХЭдСАН</vt:lpstr>
      <vt:lpstr>CXC-1</vt:lpstr>
      <vt:lpstr>СХС-2</vt:lpstr>
      <vt:lpstr>barilga</vt:lpstr>
      <vt:lpstr>urgats</vt:lpstr>
      <vt:lpstr>Gazrin albanaas</vt:lpstr>
      <vt:lpstr>Bolowsrol 2015-bol1</vt:lpstr>
      <vt:lpstr>Bolowsrol 2015-bol2</vt:lpstr>
      <vt:lpstr>HUMAN-emzy</vt:lpstr>
      <vt:lpstr>HUMAN2013-tso</vt:lpstr>
      <vt:lpstr>HUMAN2013-hyn</vt:lpstr>
      <vt:lpstr>teewer</vt:lpstr>
      <vt:lpstr>tsag uur</vt:lpstr>
      <vt:lpstr>Өрх </vt:lpstr>
      <vt:lpstr>too mal-2015</vt:lpstr>
      <vt:lpstr>DELMED-1</vt:lpstr>
      <vt:lpstr>hamgiin</vt:lpstr>
      <vt:lpstr>1000 hvnd noogdoh torolt</vt:lpstr>
      <vt:lpstr>Hvvhdin endegdel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2021-01-20T09:17:10Z</dcterms:created>
  <dcterms:modified xsi:type="dcterms:W3CDTF">2021-01-21T03:53:26Z</dcterms:modified>
</cp:coreProperties>
</file>